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340" windowHeight="8475" tabRatio="901" activeTab="5"/>
  </bookViews>
  <sheets>
    <sheet name="comm &amp; network" sheetId="1" r:id="rId1"/>
    <sheet name="comm &amp; network 2" sheetId="2" r:id="rId2"/>
    <sheet name="constellation &amp; orbital mech" sheetId="3" r:id="rId3"/>
    <sheet name="cost" sheetId="4" r:id="rId4"/>
    <sheet name="cost 2" sheetId="5" r:id="rId5"/>
    <sheet name="SC" sheetId="6" r:id="rId6"/>
    <sheet name="SC 2" sheetId="7" r:id="rId7"/>
    <sheet name="gateway" sheetId="8" r:id="rId8"/>
    <sheet name="user terminal" sheetId="9" r:id="rId9"/>
    <sheet name="other things" sheetId="10" r:id="rId10"/>
  </sheets>
  <definedNames/>
  <calcPr fullCalcOnLoad="1"/>
</workbook>
</file>

<file path=xl/sharedStrings.xml><?xml version="1.0" encoding="utf-8"?>
<sst xmlns="http://schemas.openxmlformats.org/spreadsheetml/2006/main" count="1777" uniqueCount="448">
  <si>
    <t>System</t>
  </si>
  <si>
    <t>GlobalStar 2GHz</t>
  </si>
  <si>
    <t># of NGSO</t>
  </si>
  <si>
    <t>system goal</t>
  </si>
  <si>
    <t>service uplink lower limit (GHz)</t>
  </si>
  <si>
    <t>service uplink bandwidth (MHz)</t>
  </si>
  <si>
    <t>service downlink lower limit (GHz)</t>
  </si>
  <si>
    <t>service downlink bandwidth (MHz)</t>
  </si>
  <si>
    <t>feeder uplink lower limit (GHz)</t>
  </si>
  <si>
    <t>feeder uplink bandwidth (MHz)</t>
  </si>
  <si>
    <t>feeder downlink lower limit (GHz)</t>
  </si>
  <si>
    <t>feeder downlink bandwidth (MHz)</t>
  </si>
  <si>
    <t>GSO feeder uplink lower limit (GHz)</t>
  </si>
  <si>
    <t>GSO feeder uplink bandwidth (MHz)</t>
  </si>
  <si>
    <t>GSO feeder downlink lower limit (GHz)</t>
  </si>
  <si>
    <t>GSO feeder downlink up limit (GHz)</t>
  </si>
  <si>
    <t>GSO feeder downlink bandwidth (MHz)</t>
  </si>
  <si>
    <t>north latitude of coverage</t>
  </si>
  <si>
    <t>south latitude of coverage</t>
  </si>
  <si>
    <t>payload type</t>
  </si>
  <si>
    <t>service links spot beams per sat</t>
  </si>
  <si>
    <t>crosslink lower limit (GHz)</t>
  </si>
  <si>
    <t>crosslink upper limit (GHz)</t>
  </si>
  <si>
    <t>crosslink bandwidth (MHz)</t>
  </si>
  <si>
    <t>on-board swiching (1 for yes, 0 for no)</t>
  </si>
  <si>
    <t>NGSO constellation type</t>
  </si>
  <si>
    <t>NGSO orbit altitude (km)</t>
  </si>
  <si>
    <t>service link antenna type</t>
  </si>
  <si>
    <t>feeder link antenna type</t>
  </si>
  <si>
    <t>GSO feeder link antenna type</t>
  </si>
  <si>
    <t>crosslink antenna type</t>
  </si>
  <si>
    <t>capacity per satellite (users per sat)</t>
  </si>
  <si>
    <t>diversity</t>
  </si>
  <si>
    <t># of planes</t>
  </si>
  <si>
    <t>eccentricity</t>
  </si>
  <si>
    <t>orbit period (minutes)</t>
  </si>
  <si>
    <t>plane spacing at equator (degrees)</t>
  </si>
  <si>
    <t>argument of perigee (degrees)</t>
  </si>
  <si>
    <t>inclination (degrees)</t>
  </si>
  <si>
    <t>feeder link polarization</t>
  </si>
  <si>
    <t>service link polarization</t>
  </si>
  <si>
    <t>user to sat rate (Mbps)</t>
  </si>
  <si>
    <t>user to sat modulation</t>
  </si>
  <si>
    <t>user to sat channel bandwidth (MHz)</t>
  </si>
  <si>
    <t>sat to user rate (Mbps)</t>
  </si>
  <si>
    <t>sat to user modulation</t>
  </si>
  <si>
    <t>sat to user channel bandwidth (MHz)</t>
  </si>
  <si>
    <t>gateway to sat rate (Mbps)</t>
  </si>
  <si>
    <t>gateway to sat modulation</t>
  </si>
  <si>
    <t>gateway to sat channel bandwidth (MHz)</t>
  </si>
  <si>
    <t>sat to gateway rate (Mbps)</t>
  </si>
  <si>
    <t>sat to gateway modulation</t>
  </si>
  <si>
    <t>sat to gateway channel bandwidth (MHz)</t>
  </si>
  <si>
    <t>crosslink rate (Mbps)</t>
  </si>
  <si>
    <t>crosslink modulation</t>
  </si>
  <si>
    <t>crosslink channel bandwidth (MHz)</t>
  </si>
  <si>
    <t>bandwidth per spot beam (MHz)</t>
  </si>
  <si>
    <t>s/c L (m)</t>
  </si>
  <si>
    <t>s/c W (m)</t>
  </si>
  <si>
    <t>s/c H (m)</t>
  </si>
  <si>
    <t>s/c wet weight (kg)</t>
  </si>
  <si>
    <t>propellant weight (kg)</t>
  </si>
  <si>
    <t>bus weight (kg)</t>
  </si>
  <si>
    <t>PL weight (kg)</t>
  </si>
  <si>
    <t>s/c dry weight (kg)</t>
  </si>
  <si>
    <t>attitude control</t>
  </si>
  <si>
    <t>attitude determination</t>
  </si>
  <si>
    <t>sat lifetime (years)</t>
  </si>
  <si>
    <t>probability of success throughout lifetime</t>
  </si>
  <si>
    <t>launch vehicles</t>
  </si>
  <si>
    <t>Delta, Zenit, Ariane, Proton, Atlas</t>
  </si>
  <si>
    <t>GlobalStar</t>
  </si>
  <si>
    <t>multiple access scheme</t>
  </si>
  <si>
    <t>power - beginning of life (W) or peak</t>
  </si>
  <si>
    <t>power - end of life (W) or normal</t>
  </si>
  <si>
    <t>PL power normal (W)</t>
  </si>
  <si>
    <t>PL power peak (W)</t>
  </si>
  <si>
    <t>bus power normal (W)</t>
  </si>
  <si>
    <t>bus power peak (W)</t>
  </si>
  <si>
    <t>solar array mass (kg)</t>
  </si>
  <si>
    <t>structure mass (kg)</t>
  </si>
  <si>
    <t>ACS mass (kg)</t>
  </si>
  <si>
    <t>batteries mass (kg)</t>
  </si>
  <si>
    <t>power system mass (kg)</t>
  </si>
  <si>
    <t>propulsion mass (kg)</t>
  </si>
  <si>
    <t>thermal mass (kg)</t>
  </si>
  <si>
    <t>mechanical integration mass (kg)</t>
  </si>
  <si>
    <t>electrical integration mass (kg)</t>
  </si>
  <si>
    <t>s/c bus</t>
  </si>
  <si>
    <t>elevation angle (degrees)</t>
  </si>
  <si>
    <t>voice coding (kb/s)</t>
  </si>
  <si>
    <t>bit rate (kb/s)</t>
  </si>
  <si>
    <t>modulation</t>
  </si>
  <si>
    <t>antenna type</t>
  </si>
  <si>
    <t>transmitter power, average (W)</t>
  </si>
  <si>
    <t>transmitter power, peak (W)</t>
  </si>
  <si>
    <t>spreading bandwidth (MHz)</t>
  </si>
  <si>
    <t>freq band lower limit (GHz)</t>
  </si>
  <si>
    <t>freq band upper limit (GHz)</t>
  </si>
  <si>
    <t>antenna gain (dB)</t>
  </si>
  <si>
    <t>area of coverage (deg)</t>
  </si>
  <si>
    <t>nominal Eb/No (dB)</t>
  </si>
  <si>
    <t>receiver G/T (dB/K)</t>
  </si>
  <si>
    <t xml:space="preserve">handset dimensions (mm) </t>
  </si>
  <si>
    <t>handset weight (kg)</t>
  </si>
  <si>
    <t>gateway transmit freq lower limit (GHz)</t>
  </si>
  <si>
    <t>gateway transmit freq upper limit (GHz)</t>
  </si>
  <si>
    <t>gateway receive freq lower limit (GHz)</t>
  </si>
  <si>
    <t>gateway receive freq upper limit (GHz)</t>
  </si>
  <si>
    <t>transmitter EIRP (dBW)</t>
  </si>
  <si>
    <t>Delta, Ariane, Proton</t>
  </si>
  <si>
    <t>Teledesic</t>
  </si>
  <si>
    <t># of spare sat per plane</t>
  </si>
  <si>
    <t>C&amp;DH/TT&amp;C (kg)</t>
  </si>
  <si>
    <t>crosslink lower limit 2 (GHz)</t>
  </si>
  <si>
    <t>crosslink upper limit 2 (GHz)</t>
  </si>
  <si>
    <t>crosslink polarization</t>
  </si>
  <si>
    <t>Iridium</t>
  </si>
  <si>
    <t>antenna diameter (m)</t>
  </si>
  <si>
    <t>Boeing NGSO</t>
  </si>
  <si>
    <t>Delta, Atlas, Ariane, Sea Launch, Zenit, Proton</t>
  </si>
  <si>
    <t>construction of all sats (billion $)</t>
  </si>
  <si>
    <t>cost of launch (billion $)</t>
  </si>
  <si>
    <t>total cost (billion $)</t>
  </si>
  <si>
    <t>Orbcomm</t>
  </si>
  <si>
    <t>Pegasus</t>
  </si>
  <si>
    <t>cost per SCC (M$)</t>
  </si>
  <si>
    <t>total investment (M$)</t>
  </si>
  <si>
    <t>cost per sat (M$)</t>
  </si>
  <si>
    <t># of sats</t>
  </si>
  <si>
    <t>cost per NMCC (M$)</t>
  </si>
  <si>
    <t># of NMCC</t>
  </si>
  <si>
    <t># of SCC</t>
  </si>
  <si>
    <t>cost per SOC (M$)</t>
  </si>
  <si>
    <t># of SOC</t>
  </si>
  <si>
    <t>NMCC</t>
  </si>
  <si>
    <t>Network Master Control Center</t>
  </si>
  <si>
    <t>SOC</t>
  </si>
  <si>
    <t>Service Operations Center</t>
  </si>
  <si>
    <t>SCC</t>
  </si>
  <si>
    <t>Satellite Control Center</t>
  </si>
  <si>
    <t>cost per GW (M$)</t>
  </si>
  <si>
    <t># of GW</t>
  </si>
  <si>
    <t>TOTAL cost of ground segment (M$)</t>
  </si>
  <si>
    <t>TOTAL cost of satellites (M$)</t>
  </si>
  <si>
    <t>s/c density (kg/m^3)</t>
  </si>
  <si>
    <t>SkyBridge II</t>
  </si>
  <si>
    <t>antenna diameter (rough estimation in m)</t>
  </si>
  <si>
    <t>(wet mass)/(antenna diameter) ratio</t>
  </si>
  <si>
    <t>service uplink upper limit (GHz)</t>
  </si>
  <si>
    <t>service downlink upper limit (GHz)</t>
  </si>
  <si>
    <t>feeder uplink upper limit (GHz)</t>
  </si>
  <si>
    <t>feeder downlink upper limit (GHz)</t>
  </si>
  <si>
    <t>GSO feeder uplink upper limit (GHz)</t>
  </si>
  <si>
    <t>GW</t>
  </si>
  <si>
    <t>Gateway</t>
  </si>
  <si>
    <t>operation cost per year (million $)</t>
  </si>
  <si>
    <t>Globalstar 2 GHz</t>
  </si>
  <si>
    <t>15.45 or 19.3</t>
  </si>
  <si>
    <t>15.65 or 19.6</t>
  </si>
  <si>
    <t>QPSK</t>
  </si>
  <si>
    <t>2.46, 4.92, 9.84</t>
  </si>
  <si>
    <t>GPS</t>
  </si>
  <si>
    <t>-</t>
  </si>
  <si>
    <t>CDMA, TDMA, FDMA</t>
  </si>
  <si>
    <t>Globalstar</t>
  </si>
  <si>
    <t>165 x 60 x 20</t>
  </si>
  <si>
    <t>number of operational years</t>
  </si>
  <si>
    <t>gain (dBi)</t>
  </si>
  <si>
    <t>40.2 @ 6.5 GHz</t>
  </si>
  <si>
    <t>32.2 to 42.2</t>
  </si>
  <si>
    <t>relative phasing between sats in adjacent planes (degrees)</t>
  </si>
  <si>
    <t>695 to 705</t>
  </si>
  <si>
    <t>up to 4</t>
  </si>
  <si>
    <t>98.142 to 98.182</t>
  </si>
  <si>
    <t>30.0.</t>
  </si>
  <si>
    <t>TDMA, FDMA</t>
  </si>
  <si>
    <t>51.4 to 77.4</t>
  </si>
  <si>
    <t>54.0 @ 20 GHz
57.5 @ 30 GHz</t>
  </si>
  <si>
    <t>1 to 3</t>
  </si>
  <si>
    <t>-21.7 to -23.7</t>
  </si>
  <si>
    <t xml:space="preserve"> -23.8 to -21.8</t>
  </si>
  <si>
    <t>antenna mass (kg)</t>
  </si>
  <si>
    <t># of spare sat on ground</t>
  </si>
  <si>
    <r>
      <t xml:space="preserve">Boeing NGSO </t>
    </r>
    <r>
      <rPr>
        <vertAlign val="superscript"/>
        <sz val="10"/>
        <rFont val="Arial"/>
        <family val="2"/>
      </rPr>
      <t>1</t>
    </r>
  </si>
  <si>
    <r>
      <t xml:space="preserve">300 </t>
    </r>
    <r>
      <rPr>
        <vertAlign val="superscript"/>
        <sz val="10"/>
        <rFont val="Arial"/>
        <family val="2"/>
      </rPr>
      <t>2</t>
    </r>
  </si>
  <si>
    <t>circular</t>
  </si>
  <si>
    <t>linear</t>
  </si>
  <si>
    <t>"Bandwidth On Demand", communication and data services for corprate, institutional, government, and professional users</t>
  </si>
  <si>
    <t>phased array</t>
  </si>
  <si>
    <t>parabolic</t>
  </si>
  <si>
    <t>Walker</t>
  </si>
  <si>
    <t>Polar</t>
  </si>
  <si>
    <t>N/A</t>
  </si>
  <si>
    <r>
      <t xml:space="preserve">30 </t>
    </r>
    <r>
      <rPr>
        <vertAlign val="superscript"/>
        <sz val="10"/>
        <rFont val="Arial"/>
        <family val="2"/>
      </rPr>
      <t>1</t>
    </r>
  </si>
  <si>
    <t>IDS: 5.2
BDS: 24.4</t>
  </si>
  <si>
    <t>IDS: QPSK
BDS: QPSK</t>
  </si>
  <si>
    <t>IDS: 166.4
BDS: 24.0</t>
  </si>
  <si>
    <t>IDS: 6.24
BDS: 24.0</t>
  </si>
  <si>
    <t>crosslinks (1 for yes, 0 for no)</t>
  </si>
  <si>
    <t>CDMA</t>
  </si>
  <si>
    <t>IDS: 0.0048, 0.0768
BDS: 60, 120</t>
  </si>
  <si>
    <t>IDS: QPSK
BDS: QPSK, 16QAM</t>
  </si>
  <si>
    <t>IDS: 1.25, 20.0
BDS: 58.7</t>
  </si>
  <si>
    <r>
      <t>IDS: N/A</t>
    </r>
    <r>
      <rPr>
        <sz val="10"/>
        <rFont val="Arial"/>
        <family val="0"/>
      </rPr>
      <t xml:space="preserve">
BDS: 60, 120</t>
    </r>
  </si>
  <si>
    <r>
      <t>IDS: N/A</t>
    </r>
    <r>
      <rPr>
        <sz val="10"/>
        <rFont val="Arial"/>
        <family val="0"/>
      </rPr>
      <t xml:space="preserve">
BDS: QPSK, 16QAM</t>
    </r>
  </si>
  <si>
    <r>
      <t>IDS: N/A</t>
    </r>
    <r>
      <rPr>
        <sz val="10"/>
        <rFont val="Arial"/>
        <family val="0"/>
      </rPr>
      <t xml:space="preserve">
BDS: 58.7</t>
    </r>
  </si>
  <si>
    <r>
      <t xml:space="preserve">90 </t>
    </r>
    <r>
      <rPr>
        <vertAlign val="superscript"/>
        <sz val="10"/>
        <rFont val="Arial"/>
        <family val="2"/>
      </rPr>
      <t>2</t>
    </r>
  </si>
  <si>
    <t>68 to 85</t>
  </si>
  <si>
    <t>IDS: parabolic reflector
BDS: parabolic reflector</t>
  </si>
  <si>
    <r>
      <t xml:space="preserve">IDS: 3550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
BDS: 5</t>
    </r>
  </si>
  <si>
    <t>180 (uplink), 400 (downlink)</t>
  </si>
  <si>
    <t>360 Azimuth, 10 to 90 Deg Elev</t>
  </si>
  <si>
    <t>1.2, 2.4, 4.8, 9.6</t>
  </si>
  <si>
    <t>IDS: 36.4 (peak)
BDS: 42.9</t>
  </si>
  <si>
    <t>IDS: 8.3
BDS: 18.8</t>
  </si>
  <si>
    <t>3 axis</t>
  </si>
  <si>
    <t>178 x 76 x 19</t>
  </si>
  <si>
    <t>5 to 90 Deg Elev</t>
  </si>
  <si>
    <r>
      <t xml:space="preserve">Walker, Polar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</si>
  <si>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vertAlign val="superscript"/>
        <sz val="10"/>
        <rFont val="Arial"/>
        <family val="2"/>
      </rPr>
      <t>2</t>
    </r>
  </si>
  <si>
    <t>PSK</t>
  </si>
  <si>
    <t>0.0012, 0.0048</t>
  </si>
  <si>
    <t>none</t>
  </si>
  <si>
    <t>infrequent critical communications and position determination services</t>
  </si>
  <si>
    <t>10.0 @ 137 MHz
32.0 @ 148 MHz</t>
  </si>
  <si>
    <t>-15.7 @ 137 MHz
-28.6 @ 148 MHz</t>
  </si>
  <si>
    <t>SkyBridge</t>
  </si>
  <si>
    <r>
      <t xml:space="preserve">16 </t>
    </r>
    <r>
      <rPr>
        <vertAlign val="superscript"/>
        <sz val="10"/>
        <rFont val="Arial"/>
        <family val="2"/>
      </rPr>
      <t>1</t>
    </r>
  </si>
  <si>
    <r>
      <t xml:space="preserve">45 </t>
    </r>
    <r>
      <rPr>
        <vertAlign val="superscript"/>
        <sz val="10"/>
        <rFont val="Arial"/>
        <family val="2"/>
      </rPr>
      <t>1</t>
    </r>
  </si>
  <si>
    <t>QPSK/BPSK</t>
  </si>
  <si>
    <t>GPS, star sensor</t>
  </si>
  <si>
    <t>Atlas, Proton, Delta, Ariane</t>
  </si>
  <si>
    <r>
      <t xml:space="preserve">Orbcomm </t>
    </r>
    <r>
      <rPr>
        <vertAlign val="superscript"/>
        <sz val="10"/>
        <rFont val="Arial"/>
        <family val="2"/>
      </rPr>
      <t>1</t>
    </r>
  </si>
  <si>
    <r>
      <t xml:space="preserve">SkyBridge </t>
    </r>
    <r>
      <rPr>
        <vertAlign val="superscript"/>
        <sz val="10"/>
        <rFont val="Arial"/>
        <family val="2"/>
      </rPr>
      <t>1</t>
    </r>
  </si>
  <si>
    <t>IDS: 76.8 (uplink), 5200 (downlink)
BDS: 24400 (uplink), 60,000 &amp; 120,000 (downlink)</t>
  </si>
  <si>
    <r>
      <t xml:space="preserve">135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</si>
  <si>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vertAlign val="superscript"/>
        <sz val="10"/>
        <rFont val="Arial"/>
        <family val="2"/>
      </rPr>
      <t>2</t>
    </r>
  </si>
  <si>
    <r>
      <t xml:space="preserve">4 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</si>
  <si>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vertAlign val="superscript"/>
        <sz val="10"/>
        <rFont val="Arial"/>
        <family val="2"/>
      </rPr>
      <t>1</t>
    </r>
  </si>
  <si>
    <t>2.5: 24.9
4.5: 28.5</t>
  </si>
  <si>
    <r>
      <t>n</t>
    </r>
    <r>
      <rPr>
        <sz val="10"/>
        <rFont val="Arial"/>
        <family val="2"/>
      </rPr>
      <t xml:space="preserve"> x 2,560 (uplink),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x 20,480 (downlink) </t>
    </r>
    <r>
      <rPr>
        <vertAlign val="superscript"/>
        <sz val="10"/>
        <rFont val="Arial"/>
        <family val="2"/>
      </rPr>
      <t>2</t>
    </r>
  </si>
  <si>
    <t>broadband services for residential and professional users</t>
  </si>
  <si>
    <t>2.5 to 4.5</t>
  </si>
  <si>
    <t>2.5: 44.9
4.5: 44.4</t>
  </si>
  <si>
    <t>2.5: 48.1
4.5: 52.5</t>
  </si>
  <si>
    <t>Atlas, Ariane</t>
  </si>
  <si>
    <r>
      <t xml:space="preserve">16 </t>
    </r>
    <r>
      <rPr>
        <vertAlign val="superscript"/>
        <sz val="10"/>
        <rFont val="Arial"/>
        <family val="2"/>
      </rPr>
      <t>3</t>
    </r>
  </si>
  <si>
    <t>expand the capacity of SkyBridge, provide high data rate connections between terrestrial communications networks</t>
  </si>
  <si>
    <t>Ellipso</t>
  </si>
  <si>
    <t>&lt;- optical -&gt;</t>
  </si>
  <si>
    <t>TDMA, ATDMA, FDMA, SDMA</t>
  </si>
  <si>
    <t>position determination and voice services</t>
  </si>
  <si>
    <t>Ariane, Pegasus</t>
  </si>
  <si>
    <t>GE LEO</t>
  </si>
  <si>
    <t>GMSK</t>
  </si>
  <si>
    <t>linear, circular</t>
  </si>
  <si>
    <t>passive magnetic</t>
  </si>
  <si>
    <t>Atlas, Ariane, Pegasus</t>
  </si>
  <si>
    <t>tracking and data messaging</t>
  </si>
  <si>
    <t>hemispherical</t>
  </si>
  <si>
    <t>@contact</t>
  </si>
  <si>
    <t>low cost wideband data services, compressed video, audio, and voice services, record services</t>
  </si>
  <si>
    <t>satellite, frequency</t>
  </si>
  <si>
    <t>satellite</t>
  </si>
  <si>
    <t>Delta, Zenit, Sea Launch, Ariane, Proton</t>
  </si>
  <si>
    <t>AMSC NGSO</t>
  </si>
  <si>
    <t>3037 (voice)
1215 (data)</t>
  </si>
  <si>
    <t>Celestri</t>
  </si>
  <si>
    <t>Constellation</t>
  </si>
  <si>
    <t>432 (uplink)
260 (downlink)</t>
  </si>
  <si>
    <t>2.048 to 155.52</t>
  </si>
  <si>
    <t>QPSK, 8PSK</t>
  </si>
  <si>
    <t>4.244 to 205.67</t>
  </si>
  <si>
    <t>16.384 to 51.84</t>
  </si>
  <si>
    <t>32.512 to 205.67</t>
  </si>
  <si>
    <t>3600 to 5300</t>
  </si>
  <si>
    <t>DAMA</t>
  </si>
  <si>
    <t>Detla, Atlas, Ariane, Long March, Orbital Express</t>
  </si>
  <si>
    <t>FDMA</t>
  </si>
  <si>
    <t>305 x 178 x 76</t>
  </si>
  <si>
    <t>50.1 @ 6.5 GHz
48.7 @ 5.1 GHz</t>
  </si>
  <si>
    <t>E-Sat</t>
  </si>
  <si>
    <t>CDMA, TDMA</t>
  </si>
  <si>
    <t>LLV</t>
  </si>
  <si>
    <t>gravity gradient</t>
  </si>
  <si>
    <t>Final Analysis</t>
  </si>
  <si>
    <t>data acquisition services over the U.S.</t>
  </si>
  <si>
    <t>data acquisition, remote monitoring, tracking, non-voice messaging</t>
  </si>
  <si>
    <t>gravity gradient / 3 axis</t>
  </si>
  <si>
    <t>Pegasus, LLV, Cosmos</t>
  </si>
  <si>
    <t>GEMnet</t>
  </si>
  <si>
    <t>asset tracking, e-mail, global paging, environmental services</t>
  </si>
  <si>
    <t>Walker, Polar</t>
  </si>
  <si>
    <t>LLV, Taurus, PSLV, Cosmos</t>
  </si>
  <si>
    <t>50, 99.481</t>
  </si>
  <si>
    <r>
      <t xml:space="preserve">N/A </t>
    </r>
    <r>
      <rPr>
        <vertAlign val="superscript"/>
        <sz val="10"/>
        <rFont val="Arial"/>
        <family val="2"/>
      </rPr>
      <t>1</t>
    </r>
  </si>
  <si>
    <r>
      <t xml:space="preserve">50 </t>
    </r>
    <r>
      <rPr>
        <vertAlign val="superscript"/>
        <sz val="10"/>
        <rFont val="Arial"/>
        <family val="2"/>
      </rPr>
      <t>1</t>
    </r>
  </si>
  <si>
    <t>FSS: 1.544, 3.088, 60
MSS: 0.128, 1.9</t>
  </si>
  <si>
    <t>FSS: 1.43, 2.83, 55.4
MSS: 0.118, 1.75</t>
  </si>
  <si>
    <t>FSS: 68.9
MSS: 13.8</t>
  </si>
  <si>
    <t>FSS: 63.6
MSS: 12.7</t>
  </si>
  <si>
    <t>GPS; Earth, sun, star sensors</t>
  </si>
  <si>
    <t>worldwide voice, data, and facsimile services</t>
  </si>
  <si>
    <t>1.2 (nominal, data)</t>
  </si>
  <si>
    <t>planar array or parabolic</t>
  </si>
  <si>
    <t>2.76 to 4</t>
  </si>
  <si>
    <r>
      <t xml:space="preserve">469.4 </t>
    </r>
    <r>
      <rPr>
        <vertAlign val="superscript"/>
        <sz val="10"/>
        <rFont val="Arial"/>
        <family val="2"/>
      </rPr>
      <t>1</t>
    </r>
  </si>
  <si>
    <r>
      <t xml:space="preserve">4 </t>
    </r>
    <r>
      <rPr>
        <vertAlign val="superscript"/>
        <sz val="10"/>
        <rFont val="Arial"/>
        <family val="2"/>
      </rPr>
      <t>1</t>
    </r>
  </si>
  <si>
    <t>42.9 to 53.5</t>
  </si>
  <si>
    <t>real-time broadband communications services</t>
  </si>
  <si>
    <r>
      <t xml:space="preserve">12.64 </t>
    </r>
    <r>
      <rPr>
        <vertAlign val="superscript"/>
        <sz val="10"/>
        <rFont val="Arial"/>
        <family val="2"/>
      </rPr>
      <t>1</t>
    </r>
  </si>
  <si>
    <r>
      <t xml:space="preserve">190 </t>
    </r>
    <r>
      <rPr>
        <vertAlign val="superscript"/>
        <sz val="10"/>
        <rFont val="Arial"/>
        <family val="2"/>
      </rPr>
      <t>2</t>
    </r>
  </si>
  <si>
    <t>GPS; Earth and star sensors</t>
  </si>
  <si>
    <t>50 (voice)</t>
  </si>
  <si>
    <t>Globalstar GS-40</t>
  </si>
  <si>
    <t>Globalstar 2GHz</t>
  </si>
  <si>
    <t>augment first-generation Globalstar system, LAN-to-LAN connections, global Internet access</t>
  </si>
  <si>
    <t>10.24, 51.84</t>
  </si>
  <si>
    <t>18, 90</t>
  </si>
  <si>
    <t>TDMA</t>
  </si>
  <si>
    <t>HughesLINK</t>
  </si>
  <si>
    <t>broadband communications services</t>
  </si>
  <si>
    <t>OQPSK</t>
  </si>
  <si>
    <r>
      <t xml:space="preserve">N/A </t>
    </r>
    <r>
      <rPr>
        <vertAlign val="superscript"/>
        <sz val="10"/>
        <rFont val="Arial"/>
        <family val="2"/>
      </rPr>
      <t>2</t>
    </r>
  </si>
  <si>
    <t>see (1)</t>
  </si>
  <si>
    <r>
      <t xml:space="preserve">200 </t>
    </r>
    <r>
      <rPr>
        <vertAlign val="superscript"/>
        <sz val="10"/>
        <rFont val="Arial"/>
        <family val="2"/>
      </rPr>
      <t>1</t>
    </r>
  </si>
  <si>
    <t>HughesNET</t>
  </si>
  <si>
    <t>competitive broadband services for personal and SOHO users</t>
  </si>
  <si>
    <t>CDMA or TDMA</t>
  </si>
  <si>
    <t>ICO</t>
  </si>
  <si>
    <r>
      <t xml:space="preserve">550 </t>
    </r>
    <r>
      <rPr>
        <vertAlign val="superscript"/>
        <sz val="10"/>
        <rFont val="Arial"/>
        <family val="2"/>
      </rPr>
      <t>1</t>
    </r>
  </si>
  <si>
    <t>Earth sensor</t>
  </si>
  <si>
    <t>Atlas, Delta, Proton, Zenit</t>
  </si>
  <si>
    <t>&gt;= 31</t>
  </si>
  <si>
    <t>1.9 (voice)
4.5 (data)</t>
  </si>
  <si>
    <t>2.4 to 9.6</t>
  </si>
  <si>
    <t>worldwide voice and data communications</t>
  </si>
  <si>
    <t>Iridium Macrocell</t>
  </si>
  <si>
    <r>
      <t xml:space="preserve">0 </t>
    </r>
    <r>
      <rPr>
        <vertAlign val="superscript"/>
        <sz val="10"/>
        <rFont val="Arial"/>
        <family val="2"/>
      </rPr>
      <t>1</t>
    </r>
  </si>
  <si>
    <t>worldwide voice and variable-rate data communications</t>
  </si>
  <si>
    <t>Leo One</t>
  </si>
  <si>
    <t>Delta, Pegasus, Long March, Tsyklon, Cosmos, LLV, START, Minuteman, PacAstro</t>
  </si>
  <si>
    <t>worldwide store-and-forward data services</t>
  </si>
  <si>
    <t>&lt;= .0096</t>
  </si>
  <si>
    <r>
      <t xml:space="preserve">1 </t>
    </r>
    <r>
      <rPr>
        <vertAlign val="superscript"/>
        <sz val="10"/>
        <rFont val="Arial"/>
        <family val="2"/>
      </rPr>
      <t>1</t>
    </r>
  </si>
  <si>
    <t>LM MEO</t>
  </si>
  <si>
    <t>broadband and ultra-broadband services</t>
  </si>
  <si>
    <t>Atlas, MLV-A, HLV, Proton M</t>
  </si>
  <si>
    <r>
      <t xml:space="preserve">6.25 </t>
    </r>
    <r>
      <rPr>
        <vertAlign val="superscript"/>
        <sz val="10"/>
        <rFont val="Arial"/>
        <family val="2"/>
      </rPr>
      <t>1</t>
    </r>
  </si>
  <si>
    <r>
      <t xml:space="preserve">200 </t>
    </r>
    <r>
      <rPr>
        <vertAlign val="superscript"/>
        <sz val="10"/>
        <rFont val="Arial"/>
        <family val="2"/>
      </rPr>
      <t>2</t>
    </r>
  </si>
  <si>
    <t>28.6, 47.2</t>
  </si>
  <si>
    <t>30, 50.2</t>
  </si>
  <si>
    <t>1000, 3000</t>
  </si>
  <si>
    <t>20.2, 42.5</t>
  </si>
  <si>
    <t>18.8, 37.5</t>
  </si>
  <si>
    <t>-7.5 to -5.2</t>
  </si>
  <si>
    <t>.416 to 10.4</t>
  </si>
  <si>
    <t>M Star</t>
  </si>
  <si>
    <t>Earth and star sensors</t>
  </si>
  <si>
    <t>2.048 to 51.48</t>
  </si>
  <si>
    <t>19.3 to 26.4</t>
  </si>
  <si>
    <t>2.2 to 2.7</t>
  </si>
  <si>
    <r>
      <t xml:space="preserve">up to 2 </t>
    </r>
    <r>
      <rPr>
        <vertAlign val="superscript"/>
        <sz val="10"/>
        <rFont val="Arial"/>
        <family val="2"/>
      </rPr>
      <t>1</t>
    </r>
  </si>
  <si>
    <r>
      <t xml:space="preserve">4 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</si>
  <si>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vertAlign val="superscript"/>
        <sz val="10"/>
        <rFont val="Arial"/>
        <family val="2"/>
      </rPr>
      <t>1</t>
    </r>
  </si>
  <si>
    <r>
      <t xml:space="preserve">1.504 </t>
    </r>
    <r>
      <rPr>
        <vertAlign val="superscript"/>
        <sz val="10"/>
        <rFont val="Arial"/>
        <family val="2"/>
      </rPr>
      <t>1</t>
    </r>
  </si>
  <si>
    <t>Odyssey</t>
  </si>
  <si>
    <r>
      <t xml:space="preserve">5 </t>
    </r>
    <r>
      <rPr>
        <vertAlign val="superscript"/>
        <sz val="10"/>
        <rFont val="Arial"/>
        <family val="2"/>
      </rPr>
      <t>1</t>
    </r>
  </si>
  <si>
    <t>DBPSK</t>
  </si>
  <si>
    <t>57.57 @ 29.75 GHz
54.1 @ 19.95 GHz</t>
  </si>
  <si>
    <t>quadrifliar helix</t>
  </si>
  <si>
    <t>8.3 to 9.4</t>
  </si>
  <si>
    <t>Orblink</t>
  </si>
  <si>
    <t>Equatorial</t>
  </si>
  <si>
    <t>Delta, Atlas, Ariane</t>
  </si>
  <si>
    <t>GPS, Earth Sensor</t>
  </si>
  <si>
    <t>wideband data services</t>
  </si>
  <si>
    <t>10, 51.84, 1244.16</t>
  </si>
  <si>
    <t>Pentriad</t>
  </si>
  <si>
    <t>broadband services in the northern hemisphere</t>
  </si>
  <si>
    <t>Spaceway NGSO</t>
  </si>
  <si>
    <t>global broadband multimedia communications services</t>
  </si>
  <si>
    <t>intensity, wavelength multiplexed</t>
  </si>
  <si>
    <t>2.048, 10, 155</t>
  </si>
  <si>
    <t>4, 6, 25</t>
  </si>
  <si>
    <r>
      <t xml:space="preserve">10 </t>
    </r>
    <r>
      <rPr>
        <vertAlign val="superscript"/>
        <sz val="10"/>
        <rFont val="Arial"/>
        <family val="2"/>
      </rPr>
      <t>2</t>
    </r>
  </si>
  <si>
    <r>
      <t xml:space="preserve">2.207 </t>
    </r>
    <r>
      <rPr>
        <vertAlign val="superscript"/>
        <sz val="10"/>
        <rFont val="Arial"/>
        <family val="2"/>
      </rPr>
      <t>1</t>
    </r>
  </si>
  <si>
    <t>StarLynx</t>
  </si>
  <si>
    <t>StarSys</t>
  </si>
  <si>
    <t>messaging, position determination, environmental and asset monitoring</t>
  </si>
  <si>
    <t>FFSK</t>
  </si>
  <si>
    <t>CCDMA, FDMA</t>
  </si>
  <si>
    <t>1.55 micron</t>
  </si>
  <si>
    <t>Teledesic KuBS</t>
  </si>
  <si>
    <t>Teledesic V-band</t>
  </si>
  <si>
    <t>up to 6</t>
  </si>
  <si>
    <t>high-bandwidth supplement to the Teledesic network</t>
  </si>
  <si>
    <r>
      <t xml:space="preserve">84.7 </t>
    </r>
    <r>
      <rPr>
        <vertAlign val="superscript"/>
        <sz val="10"/>
        <rFont val="Arial"/>
        <family val="2"/>
      </rPr>
      <t>1</t>
    </r>
  </si>
  <si>
    <r>
      <t xml:space="preserve">1375 </t>
    </r>
    <r>
      <rPr>
        <vertAlign val="superscript"/>
        <sz val="10"/>
        <rFont val="Arial"/>
        <family val="2"/>
      </rPr>
      <t>1</t>
    </r>
  </si>
  <si>
    <t>MF-TDMA</t>
  </si>
  <si>
    <t>100 (uplink), 1000 (downlink)</t>
  </si>
  <si>
    <r>
      <t xml:space="preserve">150 </t>
    </r>
    <r>
      <rPr>
        <vertAlign val="superscript"/>
        <sz val="10"/>
        <rFont val="Arial"/>
        <family val="2"/>
      </rPr>
      <t>1</t>
    </r>
  </si>
  <si>
    <t>ATDMA, MF-TDMA</t>
  </si>
  <si>
    <r>
      <t xml:space="preserve">25 </t>
    </r>
    <r>
      <rPr>
        <vertAlign val="superscript"/>
        <sz val="10"/>
        <rFont val="Arial"/>
        <family val="2"/>
      </rPr>
      <t>1</t>
    </r>
  </si>
  <si>
    <t>TRW EHF</t>
  </si>
  <si>
    <t>155.52, 1555.2</t>
  </si>
  <si>
    <t>299, 2999</t>
  </si>
  <si>
    <t>155.2, 1555.2</t>
  </si>
  <si>
    <t>29 to 33.5</t>
  </si>
  <si>
    <r>
      <t xml:space="preserve">12 to 30 </t>
    </r>
    <r>
      <rPr>
        <vertAlign val="superscript"/>
        <sz val="10"/>
        <rFont val="Arial"/>
        <family val="2"/>
      </rPr>
      <t>1</t>
    </r>
  </si>
  <si>
    <r>
      <t xml:space="preserve">100 </t>
    </r>
    <r>
      <rPr>
        <vertAlign val="superscript"/>
        <sz val="10"/>
        <rFont val="Arial"/>
        <family val="2"/>
      </rPr>
      <t>2</t>
    </r>
  </si>
  <si>
    <t>&gt; 58</t>
  </si>
  <si>
    <t>Virgo</t>
  </si>
  <si>
    <t>high data rate services worldwide</t>
  </si>
  <si>
    <t>VITA</t>
  </si>
  <si>
    <t>FSK</t>
  </si>
  <si>
    <t>Ariane</t>
  </si>
  <si>
    <t>voice and data communications, position determination services</t>
  </si>
  <si>
    <t>CDMA, FDMA</t>
  </si>
  <si>
    <r>
      <t xml:space="preserve">5.292 </t>
    </r>
    <r>
      <rPr>
        <vertAlign val="superscript"/>
        <sz val="10"/>
        <rFont val="Arial"/>
        <family val="2"/>
      </rPr>
      <t>1</t>
    </r>
  </si>
  <si>
    <r>
      <t xml:space="preserve">46.5, 40.5 </t>
    </r>
    <r>
      <rPr>
        <vertAlign val="superscript"/>
        <sz val="10"/>
        <rFont val="Arial"/>
        <family val="2"/>
      </rPr>
      <t>1</t>
    </r>
  </si>
  <si>
    <r>
      <t xml:space="preserve">24 </t>
    </r>
    <r>
      <rPr>
        <vertAlign val="superscript"/>
        <sz val="10"/>
        <rFont val="Arial"/>
        <family val="2"/>
      </rPr>
      <t>1</t>
    </r>
  </si>
  <si>
    <t>up to 12</t>
  </si>
  <si>
    <t>BPSK</t>
  </si>
  <si>
    <r>
      <t xml:space="preserve">Ellipso </t>
    </r>
    <r>
      <rPr>
        <vertAlign val="superscript"/>
        <sz val="10"/>
        <rFont val="Arial"/>
        <family val="2"/>
      </rPr>
      <t>1</t>
    </r>
  </si>
  <si>
    <r>
      <t xml:space="preserve">1.95 </t>
    </r>
    <r>
      <rPr>
        <vertAlign val="superscript"/>
        <sz val="10"/>
        <rFont val="Arial"/>
        <family val="2"/>
      </rPr>
      <t>1</t>
    </r>
  </si>
  <si>
    <t>.0096, .0196</t>
  </si>
  <si>
    <t>GMSK, OQPSK</t>
  </si>
  <si>
    <r>
      <t xml:space="preserve">66, 83 </t>
    </r>
    <r>
      <rPr>
        <vertAlign val="superscript"/>
        <sz val="10"/>
        <rFont val="Arial"/>
        <family val="2"/>
      </rPr>
      <t>1</t>
    </r>
  </si>
  <si>
    <r>
      <t xml:space="preserve">6 </t>
    </r>
    <r>
      <rPr>
        <vertAlign val="superscript"/>
        <sz val="10"/>
        <rFont val="Arial"/>
        <family val="2"/>
      </rPr>
      <t>1</t>
    </r>
  </si>
  <si>
    <r>
      <t xml:space="preserve">Walker </t>
    </r>
    <r>
      <rPr>
        <vertAlign val="superscript"/>
        <sz val="10"/>
        <rFont val="Arial"/>
        <family val="2"/>
      </rPr>
      <t>1</t>
    </r>
  </si>
  <si>
    <r>
      <t xml:space="preserve">90 </t>
    </r>
    <r>
      <rPr>
        <vertAlign val="superscript"/>
        <sz val="10"/>
        <rFont val="Arial"/>
        <family val="2"/>
      </rPr>
      <t>1</t>
    </r>
  </si>
  <si>
    <t>diameter</t>
  </si>
  <si>
    <t>0.72 (DZ)</t>
  </si>
  <si>
    <t>0.7 (DZ)</t>
  </si>
  <si>
    <t>0.4 (DZ)</t>
  </si>
  <si>
    <t>Note: This database contains data from 35 FCC applications for NGSO systems from 1990-2000. The data for Iridium and Globalstar is "as filed" not "as built".</t>
  </si>
  <si>
    <t>Specific Power</t>
  </si>
  <si>
    <t xml:space="preserve"> </t>
  </si>
  <si>
    <t>average [W/kg]</t>
  </si>
  <si>
    <t>stdev [W/kg]</t>
  </si>
  <si>
    <t>Avg [kg/m^3]</t>
  </si>
  <si>
    <t>stdev [kg/m^3]</t>
  </si>
  <si>
    <t>s/c density dry (kg/m^3)</t>
  </si>
  <si>
    <t>average</t>
  </si>
  <si>
    <t>stdev</t>
  </si>
  <si>
    <t>Volume (m^3)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</si>
</sst>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I40"/>
  <sheetViews>
    <sheetView workbookViewId="0" topLeftCell="A1">
      <pane ySplit="2" topLeftCell="BM13" activePane="bottomLeft" state="frozen"/>
      <selection pane="topLeft" activeCell="A1" sqref="A1"/>
      <selection pane="bottomLeft" activeCell="A40" sqref="A40"/>
    </sheetView>
  </sheetViews>
  <sheetFormatPr defaultColWidth="9.140625" defaultRowHeight="12.75"/>
  <cols>
    <col min="1" max="1" width="18.00390625" style="1" customWidth="1"/>
    <col min="2" max="2" width="9.140625" style="1" customWidth="1"/>
    <col min="3" max="3" width="29.28125" style="1" customWidth="1"/>
    <col min="4" max="4" width="12.8515625" style="1" customWidth="1"/>
    <col min="5" max="5" width="12.7109375" style="1" customWidth="1"/>
    <col min="6" max="6" width="13.00390625" style="1" customWidth="1"/>
    <col min="7" max="7" width="13.7109375" style="1" customWidth="1"/>
    <col min="8" max="8" width="13.8515625" style="1" customWidth="1"/>
    <col min="9" max="11" width="14.28125" style="1" customWidth="1"/>
    <col min="12" max="12" width="12.8515625" style="1" customWidth="1"/>
    <col min="13" max="13" width="12.7109375" style="1" customWidth="1"/>
    <col min="14" max="14" width="13.00390625" style="1" customWidth="1"/>
    <col min="15" max="15" width="13.7109375" style="1" customWidth="1"/>
    <col min="16" max="16" width="13.8515625" style="1" customWidth="1"/>
    <col min="17" max="19" width="14.28125" style="1" customWidth="1"/>
    <col min="20" max="20" width="12.8515625" style="1" customWidth="1"/>
    <col min="21" max="21" width="12.7109375" style="1" customWidth="1"/>
    <col min="22" max="22" width="13.00390625" style="1" customWidth="1"/>
    <col min="23" max="23" width="13.7109375" style="1" customWidth="1"/>
    <col min="24" max="24" width="13.8515625" style="1" customWidth="1"/>
    <col min="25" max="34" width="14.28125" style="1" customWidth="1"/>
    <col min="35" max="35" width="27.7109375" style="1" customWidth="1"/>
    <col min="36" max="16384" width="9.140625" style="1" customWidth="1"/>
  </cols>
  <sheetData>
    <row r="1" ht="12.75" customHeight="1"/>
    <row r="2" spans="1:35" ht="51">
      <c r="A2" s="1" t="s">
        <v>0</v>
      </c>
      <c r="C2" s="1" t="s">
        <v>3</v>
      </c>
      <c r="D2" s="1" t="s">
        <v>4</v>
      </c>
      <c r="E2" s="1" t="s">
        <v>149</v>
      </c>
      <c r="F2" s="1" t="s">
        <v>5</v>
      </c>
      <c r="G2" s="1" t="s">
        <v>6</v>
      </c>
      <c r="H2" s="1" t="s">
        <v>150</v>
      </c>
      <c r="I2" s="1" t="s">
        <v>7</v>
      </c>
      <c r="J2" s="1" t="s">
        <v>27</v>
      </c>
      <c r="K2" s="1" t="s">
        <v>40</v>
      </c>
      <c r="L2" s="1" t="s">
        <v>8</v>
      </c>
      <c r="M2" s="1" t="s">
        <v>151</v>
      </c>
      <c r="N2" s="1" t="s">
        <v>9</v>
      </c>
      <c r="O2" s="1" t="s">
        <v>10</v>
      </c>
      <c r="P2" s="1" t="s">
        <v>152</v>
      </c>
      <c r="Q2" s="1" t="s">
        <v>11</v>
      </c>
      <c r="R2" s="1" t="s">
        <v>28</v>
      </c>
      <c r="S2" s="1" t="s">
        <v>39</v>
      </c>
      <c r="T2" s="1" t="s">
        <v>12</v>
      </c>
      <c r="U2" s="1" t="s">
        <v>153</v>
      </c>
      <c r="V2" s="1" t="s">
        <v>13</v>
      </c>
      <c r="W2" s="1" t="s">
        <v>14</v>
      </c>
      <c r="X2" s="1" t="s">
        <v>15</v>
      </c>
      <c r="Y2" s="1" t="s">
        <v>16</v>
      </c>
      <c r="Z2" s="1" t="s">
        <v>29</v>
      </c>
      <c r="AA2" s="1" t="s">
        <v>199</v>
      </c>
      <c r="AB2" s="1" t="s">
        <v>21</v>
      </c>
      <c r="AC2" s="1" t="s">
        <v>22</v>
      </c>
      <c r="AD2" s="1" t="s">
        <v>114</v>
      </c>
      <c r="AE2" s="1" t="s">
        <v>115</v>
      </c>
      <c r="AF2" s="1" t="s">
        <v>23</v>
      </c>
      <c r="AG2" s="1" t="s">
        <v>30</v>
      </c>
      <c r="AH2" s="1" t="s">
        <v>116</v>
      </c>
      <c r="AI2" s="1" t="s">
        <v>72</v>
      </c>
    </row>
    <row r="3" spans="1:35" ht="12.75" customHeight="1">
      <c r="A3" s="9" t="s">
        <v>261</v>
      </c>
      <c r="C3" s="1" t="s">
        <v>262</v>
      </c>
      <c r="D3" s="1">
        <v>28.6</v>
      </c>
      <c r="E3" s="1">
        <v>30.1</v>
      </c>
      <c r="F3" s="1">
        <v>1100</v>
      </c>
      <c r="G3" s="1">
        <v>18.8</v>
      </c>
      <c r="H3" s="1">
        <v>20.3</v>
      </c>
      <c r="I3" s="1">
        <v>1100</v>
      </c>
      <c r="K3" s="1" t="s">
        <v>186</v>
      </c>
      <c r="L3" s="1">
        <v>28.6</v>
      </c>
      <c r="M3" s="1">
        <v>30</v>
      </c>
      <c r="N3" s="1">
        <v>1000</v>
      </c>
      <c r="O3" s="1">
        <v>18.8</v>
      </c>
      <c r="P3" s="1">
        <v>20.2</v>
      </c>
      <c r="Q3" s="1">
        <v>1000</v>
      </c>
      <c r="S3" s="1" t="s">
        <v>186</v>
      </c>
      <c r="T3" s="1" t="s">
        <v>163</v>
      </c>
      <c r="U3" s="1" t="s">
        <v>163</v>
      </c>
      <c r="V3" s="1" t="s">
        <v>163</v>
      </c>
      <c r="W3" s="1" t="s">
        <v>163</v>
      </c>
      <c r="X3" s="1" t="s">
        <v>163</v>
      </c>
      <c r="Y3" s="1" t="s">
        <v>163</v>
      </c>
      <c r="Z3" s="1" t="s">
        <v>163</v>
      </c>
      <c r="AA3" s="1">
        <v>1</v>
      </c>
      <c r="AB3" s="1">
        <v>59</v>
      </c>
      <c r="AC3" s="1">
        <v>64</v>
      </c>
      <c r="AD3" s="1">
        <v>54.25</v>
      </c>
      <c r="AE3" s="1">
        <v>58.2</v>
      </c>
      <c r="AG3" s="1" t="s">
        <v>190</v>
      </c>
      <c r="AI3" s="1" t="s">
        <v>164</v>
      </c>
    </row>
    <row r="4" spans="1:35" ht="12.75" customHeight="1">
      <c r="A4" s="1" t="s">
        <v>266</v>
      </c>
      <c r="C4" s="1" t="s">
        <v>303</v>
      </c>
      <c r="D4" s="1">
        <v>1.61</v>
      </c>
      <c r="E4" s="1">
        <v>1.6265</v>
      </c>
      <c r="F4" s="1">
        <v>11.35</v>
      </c>
      <c r="G4" s="1">
        <v>2.4835</v>
      </c>
      <c r="H4" s="1">
        <v>2.5</v>
      </c>
      <c r="I4" s="1">
        <v>16.5</v>
      </c>
      <c r="K4" s="1" t="s">
        <v>186</v>
      </c>
      <c r="L4" s="1">
        <v>28.4</v>
      </c>
      <c r="M4" s="1">
        <v>28.6</v>
      </c>
      <c r="N4" s="1">
        <v>154</v>
      </c>
      <c r="O4" s="1">
        <v>18.6</v>
      </c>
      <c r="P4" s="1">
        <v>18.8</v>
      </c>
      <c r="Q4" s="1">
        <v>154</v>
      </c>
      <c r="S4" s="1" t="s">
        <v>186</v>
      </c>
      <c r="T4" s="1" t="s">
        <v>163</v>
      </c>
      <c r="U4" s="1" t="s">
        <v>163</v>
      </c>
      <c r="V4" s="1" t="s">
        <v>163</v>
      </c>
      <c r="W4" s="1" t="s">
        <v>163</v>
      </c>
      <c r="X4" s="1" t="s">
        <v>163</v>
      </c>
      <c r="Y4" s="1" t="s">
        <v>163</v>
      </c>
      <c r="Z4" s="1" t="s">
        <v>163</v>
      </c>
      <c r="AA4" s="1">
        <v>0</v>
      </c>
      <c r="AB4" s="1" t="s">
        <v>163</v>
      </c>
      <c r="AC4" s="1" t="s">
        <v>163</v>
      </c>
      <c r="AD4" s="1" t="s">
        <v>163</v>
      </c>
      <c r="AE4" s="1" t="s">
        <v>163</v>
      </c>
      <c r="AF4" s="1" t="s">
        <v>163</v>
      </c>
      <c r="AG4" s="1" t="s">
        <v>163</v>
      </c>
      <c r="AH4" s="1" t="s">
        <v>163</v>
      </c>
      <c r="AI4" s="1" t="s">
        <v>200</v>
      </c>
    </row>
    <row r="5" spans="1:35" ht="12.75" customHeight="1">
      <c r="A5" s="1" t="s">
        <v>119</v>
      </c>
      <c r="C5" s="1" t="s">
        <v>188</v>
      </c>
      <c r="D5" s="1">
        <v>14</v>
      </c>
      <c r="E5" s="1">
        <v>14.5</v>
      </c>
      <c r="F5" s="1">
        <v>326</v>
      </c>
      <c r="G5" s="1">
        <v>11.7</v>
      </c>
      <c r="H5" s="1">
        <v>12.7</v>
      </c>
      <c r="I5" s="1">
        <v>1000</v>
      </c>
      <c r="J5" s="1" t="s">
        <v>189</v>
      </c>
      <c r="K5" s="1" t="s">
        <v>186</v>
      </c>
      <c r="L5" s="1">
        <v>12.75</v>
      </c>
      <c r="M5" s="1">
        <v>14</v>
      </c>
      <c r="N5" s="1">
        <v>600</v>
      </c>
      <c r="O5" s="1">
        <v>10.7</v>
      </c>
      <c r="P5" s="1">
        <v>11.7</v>
      </c>
      <c r="Q5" s="1">
        <v>1000</v>
      </c>
      <c r="R5" s="1" t="s">
        <v>190</v>
      </c>
      <c r="S5" s="1" t="s">
        <v>186</v>
      </c>
      <c r="T5" s="1" t="s">
        <v>163</v>
      </c>
      <c r="U5" s="1" t="s">
        <v>163</v>
      </c>
      <c r="V5" s="1" t="s">
        <v>163</v>
      </c>
      <c r="W5" s="1" t="s">
        <v>163</v>
      </c>
      <c r="X5" s="1" t="s">
        <v>163</v>
      </c>
      <c r="Y5" s="1" t="s">
        <v>163</v>
      </c>
      <c r="Z5" s="1" t="s">
        <v>163</v>
      </c>
      <c r="AA5" s="1">
        <v>0</v>
      </c>
      <c r="AB5" s="1" t="s">
        <v>163</v>
      </c>
      <c r="AC5" s="1" t="s">
        <v>163</v>
      </c>
      <c r="AD5" s="1" t="s">
        <v>163</v>
      </c>
      <c r="AE5" s="1" t="s">
        <v>163</v>
      </c>
      <c r="AF5" s="1" t="s">
        <v>163</v>
      </c>
      <c r="AG5" s="1" t="s">
        <v>163</v>
      </c>
      <c r="AH5" s="1" t="s">
        <v>163</v>
      </c>
      <c r="AI5" s="1" t="s">
        <v>200</v>
      </c>
    </row>
    <row r="6" spans="1:35" ht="12.75" customHeight="1">
      <c r="A6" s="1" t="s">
        <v>268</v>
      </c>
      <c r="C6" s="1" t="s">
        <v>310</v>
      </c>
      <c r="D6" s="1">
        <v>18.8</v>
      </c>
      <c r="E6" s="1">
        <v>20.8</v>
      </c>
      <c r="F6" s="1">
        <v>1000</v>
      </c>
      <c r="G6" s="1">
        <v>28.6</v>
      </c>
      <c r="H6" s="1">
        <v>30</v>
      </c>
      <c r="I6" s="1">
        <v>1000</v>
      </c>
      <c r="J6" s="1" t="s">
        <v>189</v>
      </c>
      <c r="K6" s="1" t="s">
        <v>186</v>
      </c>
      <c r="L6" s="1" t="s">
        <v>163</v>
      </c>
      <c r="M6" s="1" t="s">
        <v>163</v>
      </c>
      <c r="N6" s="1" t="s">
        <v>163</v>
      </c>
      <c r="O6" s="1" t="s">
        <v>163</v>
      </c>
      <c r="P6" s="1" t="s">
        <v>163</v>
      </c>
      <c r="Q6" s="1" t="s">
        <v>163</v>
      </c>
      <c r="R6" s="1" t="s">
        <v>163</v>
      </c>
      <c r="S6" s="1" t="s">
        <v>163</v>
      </c>
      <c r="T6" s="1" t="s">
        <v>163</v>
      </c>
      <c r="U6" s="1" t="s">
        <v>163</v>
      </c>
      <c r="V6" s="1" t="s">
        <v>163</v>
      </c>
      <c r="W6" s="1" t="s">
        <v>163</v>
      </c>
      <c r="X6" s="1" t="s">
        <v>163</v>
      </c>
      <c r="Y6" s="1" t="s">
        <v>163</v>
      </c>
      <c r="Z6" s="1" t="s">
        <v>163</v>
      </c>
      <c r="AA6" s="1">
        <v>1</v>
      </c>
      <c r="AB6" s="29" t="s">
        <v>250</v>
      </c>
      <c r="AC6" s="29"/>
      <c r="AD6" s="1" t="s">
        <v>163</v>
      </c>
      <c r="AE6" s="1" t="s">
        <v>163</v>
      </c>
      <c r="AI6" s="1" t="s">
        <v>277</v>
      </c>
    </row>
    <row r="7" spans="1:35" ht="12.75" customHeight="1">
      <c r="A7" s="1" t="s">
        <v>269</v>
      </c>
      <c r="C7" s="1" t="s">
        <v>418</v>
      </c>
      <c r="D7" s="1">
        <v>1.6245</v>
      </c>
      <c r="E7" s="1">
        <v>1.6265</v>
      </c>
      <c r="F7" s="1">
        <v>2</v>
      </c>
      <c r="G7" s="1">
        <v>2.4835</v>
      </c>
      <c r="H7" s="1">
        <v>2.5</v>
      </c>
      <c r="I7" s="1">
        <v>16.5</v>
      </c>
      <c r="K7" s="1" t="s">
        <v>186</v>
      </c>
      <c r="L7" s="1">
        <v>6.525</v>
      </c>
      <c r="M7" s="1">
        <v>6.5415</v>
      </c>
      <c r="N7" s="1">
        <v>3</v>
      </c>
      <c r="O7" s="1">
        <v>5.15</v>
      </c>
      <c r="P7" s="1">
        <v>5.216</v>
      </c>
      <c r="Q7" s="1">
        <v>3</v>
      </c>
      <c r="T7" s="1" t="s">
        <v>163</v>
      </c>
      <c r="U7" s="1" t="s">
        <v>163</v>
      </c>
      <c r="V7" s="1" t="s">
        <v>163</v>
      </c>
      <c r="W7" s="1" t="s">
        <v>163</v>
      </c>
      <c r="X7" s="1" t="s">
        <v>163</v>
      </c>
      <c r="Y7" s="1" t="s">
        <v>163</v>
      </c>
      <c r="Z7" s="1" t="s">
        <v>163</v>
      </c>
      <c r="AA7" s="1">
        <v>0</v>
      </c>
      <c r="AB7" s="1" t="s">
        <v>163</v>
      </c>
      <c r="AC7" s="1" t="s">
        <v>163</v>
      </c>
      <c r="AD7" s="1" t="s">
        <v>163</v>
      </c>
      <c r="AE7" s="1" t="s">
        <v>163</v>
      </c>
      <c r="AF7" s="1" t="s">
        <v>163</v>
      </c>
      <c r="AG7" s="1" t="s">
        <v>163</v>
      </c>
      <c r="AH7" s="1" t="s">
        <v>163</v>
      </c>
      <c r="AI7" s="1" t="s">
        <v>419</v>
      </c>
    </row>
    <row r="8" spans="1:35" ht="12.75" customHeight="1">
      <c r="A8" s="1" t="s">
        <v>249</v>
      </c>
      <c r="C8" s="1" t="s">
        <v>252</v>
      </c>
      <c r="D8" s="1">
        <v>1.61</v>
      </c>
      <c r="E8" s="1">
        <v>1.626</v>
      </c>
      <c r="F8" s="1">
        <v>16</v>
      </c>
      <c r="G8" s="1">
        <v>2.484</v>
      </c>
      <c r="H8" s="1">
        <v>2.5</v>
      </c>
      <c r="I8" s="1">
        <v>16</v>
      </c>
      <c r="T8" s="1" t="s">
        <v>163</v>
      </c>
      <c r="U8" s="1" t="s">
        <v>163</v>
      </c>
      <c r="V8" s="1" t="s">
        <v>163</v>
      </c>
      <c r="W8" s="1" t="s">
        <v>163</v>
      </c>
      <c r="X8" s="1" t="s">
        <v>163</v>
      </c>
      <c r="Y8" s="1" t="s">
        <v>163</v>
      </c>
      <c r="Z8" s="1" t="s">
        <v>163</v>
      </c>
      <c r="AA8" s="1">
        <v>0</v>
      </c>
      <c r="AB8" s="1" t="s">
        <v>163</v>
      </c>
      <c r="AC8" s="1" t="s">
        <v>163</v>
      </c>
      <c r="AD8" s="1" t="s">
        <v>163</v>
      </c>
      <c r="AE8" s="1" t="s">
        <v>163</v>
      </c>
      <c r="AF8" s="1" t="s">
        <v>163</v>
      </c>
      <c r="AG8" s="1" t="s">
        <v>163</v>
      </c>
      <c r="AH8" s="1" t="s">
        <v>163</v>
      </c>
      <c r="AI8" s="1" t="s">
        <v>419</v>
      </c>
    </row>
    <row r="9" spans="1:35" ht="12.75" customHeight="1">
      <c r="A9" s="1" t="s">
        <v>282</v>
      </c>
      <c r="C9" s="1" t="s">
        <v>287</v>
      </c>
      <c r="D9" s="1">
        <v>0.149</v>
      </c>
      <c r="E9" s="1">
        <v>0.15</v>
      </c>
      <c r="F9" s="1">
        <v>1</v>
      </c>
      <c r="G9" s="1">
        <v>0.137</v>
      </c>
      <c r="H9" s="1">
        <v>0.138</v>
      </c>
      <c r="I9" s="1">
        <v>1</v>
      </c>
      <c r="K9" s="1" t="s">
        <v>186</v>
      </c>
      <c r="L9" s="1" t="s">
        <v>163</v>
      </c>
      <c r="M9" s="1" t="s">
        <v>163</v>
      </c>
      <c r="N9" s="1" t="s">
        <v>163</v>
      </c>
      <c r="O9" s="1" t="s">
        <v>163</v>
      </c>
      <c r="P9" s="1" t="s">
        <v>163</v>
      </c>
      <c r="Q9" s="1" t="s">
        <v>163</v>
      </c>
      <c r="R9" s="1" t="s">
        <v>163</v>
      </c>
      <c r="S9" s="1" t="s">
        <v>163</v>
      </c>
      <c r="T9" s="1" t="s">
        <v>163</v>
      </c>
      <c r="U9" s="1" t="s">
        <v>163</v>
      </c>
      <c r="V9" s="1" t="s">
        <v>163</v>
      </c>
      <c r="W9" s="1" t="s">
        <v>163</v>
      </c>
      <c r="X9" s="1" t="s">
        <v>163</v>
      </c>
      <c r="Y9" s="1" t="s">
        <v>163</v>
      </c>
      <c r="Z9" s="1" t="s">
        <v>163</v>
      </c>
      <c r="AA9" s="1">
        <v>0</v>
      </c>
      <c r="AB9" s="1" t="s">
        <v>163</v>
      </c>
      <c r="AC9" s="1" t="s">
        <v>163</v>
      </c>
      <c r="AD9" s="1" t="s">
        <v>163</v>
      </c>
      <c r="AE9" s="1" t="s">
        <v>163</v>
      </c>
      <c r="AF9" s="1" t="s">
        <v>163</v>
      </c>
      <c r="AG9" s="1" t="s">
        <v>163</v>
      </c>
      <c r="AH9" s="1" t="s">
        <v>163</v>
      </c>
      <c r="AI9" s="1" t="s">
        <v>283</v>
      </c>
    </row>
    <row r="10" spans="1:34" ht="12.75" customHeight="1">
      <c r="A10" s="1" t="s">
        <v>286</v>
      </c>
      <c r="C10" s="1" t="s">
        <v>288</v>
      </c>
      <c r="D10" s="1">
        <v>0.148</v>
      </c>
      <c r="E10" s="1">
        <v>0.15005</v>
      </c>
      <c r="F10" s="1">
        <v>1.145</v>
      </c>
      <c r="G10" s="1">
        <v>0.137</v>
      </c>
      <c r="H10" s="1">
        <v>0.138</v>
      </c>
      <c r="I10" s="1">
        <v>0.225</v>
      </c>
      <c r="K10" s="1" t="s">
        <v>256</v>
      </c>
      <c r="L10" s="1">
        <v>0.148</v>
      </c>
      <c r="M10" s="1">
        <v>0.15005</v>
      </c>
      <c r="N10" s="1">
        <v>0.05</v>
      </c>
      <c r="O10" s="1">
        <v>0.40015</v>
      </c>
      <c r="P10" s="1">
        <v>0.401</v>
      </c>
      <c r="Q10" s="1">
        <v>0.2</v>
      </c>
      <c r="S10" s="1" t="s">
        <v>186</v>
      </c>
      <c r="T10" s="1" t="s">
        <v>163</v>
      </c>
      <c r="U10" s="1" t="s">
        <v>163</v>
      </c>
      <c r="V10" s="1" t="s">
        <v>163</v>
      </c>
      <c r="W10" s="1" t="s">
        <v>163</v>
      </c>
      <c r="X10" s="1" t="s">
        <v>163</v>
      </c>
      <c r="Y10" s="1" t="s">
        <v>163</v>
      </c>
      <c r="Z10" s="1" t="s">
        <v>163</v>
      </c>
      <c r="AA10" s="1">
        <v>0</v>
      </c>
      <c r="AB10" s="1" t="s">
        <v>163</v>
      </c>
      <c r="AC10" s="1" t="s">
        <v>163</v>
      </c>
      <c r="AD10" s="1" t="s">
        <v>163</v>
      </c>
      <c r="AE10" s="1" t="s">
        <v>163</v>
      </c>
      <c r="AF10" s="1" t="s">
        <v>163</v>
      </c>
      <c r="AG10" s="1" t="s">
        <v>163</v>
      </c>
      <c r="AH10" s="1" t="s">
        <v>163</v>
      </c>
    </row>
    <row r="11" spans="1:34" ht="12.75" customHeight="1">
      <c r="A11" s="1" t="s">
        <v>254</v>
      </c>
      <c r="C11" s="1" t="s">
        <v>259</v>
      </c>
      <c r="D11" s="1">
        <v>0.148</v>
      </c>
      <c r="E11" s="1">
        <v>0.149</v>
      </c>
      <c r="F11" s="1">
        <v>0.204</v>
      </c>
      <c r="G11" s="1">
        <v>0.399</v>
      </c>
      <c r="H11" s="1">
        <v>0.399394</v>
      </c>
      <c r="I11" s="1">
        <v>0.034</v>
      </c>
      <c r="K11" s="1" t="s">
        <v>256</v>
      </c>
      <c r="L11" s="1">
        <v>0.1499</v>
      </c>
      <c r="M11" s="1">
        <v>0.1505</v>
      </c>
      <c r="N11" s="1">
        <v>0.072</v>
      </c>
      <c r="O11" s="1">
        <v>0.399934</v>
      </c>
      <c r="P11" s="1">
        <v>0.40005</v>
      </c>
      <c r="Q11" s="1">
        <v>0.116</v>
      </c>
      <c r="S11" s="1" t="s">
        <v>186</v>
      </c>
      <c r="T11" s="1" t="s">
        <v>163</v>
      </c>
      <c r="U11" s="1" t="s">
        <v>163</v>
      </c>
      <c r="V11" s="1" t="s">
        <v>163</v>
      </c>
      <c r="W11" s="1" t="s">
        <v>163</v>
      </c>
      <c r="X11" s="1" t="s">
        <v>163</v>
      </c>
      <c r="Y11" s="1" t="s">
        <v>163</v>
      </c>
      <c r="Z11" s="1" t="s">
        <v>163</v>
      </c>
      <c r="AA11" s="1">
        <v>0</v>
      </c>
      <c r="AB11" s="1" t="s">
        <v>163</v>
      </c>
      <c r="AC11" s="1" t="s">
        <v>163</v>
      </c>
      <c r="AD11" s="1" t="s">
        <v>163</v>
      </c>
      <c r="AE11" s="1" t="s">
        <v>163</v>
      </c>
      <c r="AF11" s="1" t="s">
        <v>163</v>
      </c>
      <c r="AG11" s="1" t="s">
        <v>163</v>
      </c>
      <c r="AH11" s="1" t="s">
        <v>163</v>
      </c>
    </row>
    <row r="12" spans="1:16" ht="12.75" customHeight="1">
      <c r="A12" s="1" t="s">
        <v>291</v>
      </c>
      <c r="C12" s="1" t="s">
        <v>292</v>
      </c>
      <c r="D12" s="1">
        <v>0.148</v>
      </c>
      <c r="E12" s="1">
        <v>0.15005</v>
      </c>
      <c r="G12" s="1">
        <v>0.137</v>
      </c>
      <c r="H12" s="1">
        <v>0.138</v>
      </c>
      <c r="L12" s="1">
        <v>0.148</v>
      </c>
      <c r="M12" s="1">
        <v>0.15005</v>
      </c>
      <c r="O12" s="1">
        <v>0.40015</v>
      </c>
      <c r="P12" s="1">
        <v>0.401</v>
      </c>
    </row>
    <row r="13" spans="1:35" s="18" customFormat="1" ht="12.75" customHeight="1">
      <c r="A13" s="18" t="s">
        <v>165</v>
      </c>
      <c r="C13" s="18" t="s">
        <v>303</v>
      </c>
      <c r="D13" s="18">
        <v>1.61</v>
      </c>
      <c r="E13" s="18">
        <v>1.6266</v>
      </c>
      <c r="G13" s="18">
        <v>1.61</v>
      </c>
      <c r="H13" s="18">
        <v>1.6266</v>
      </c>
      <c r="L13" s="18">
        <v>6.525</v>
      </c>
      <c r="M13" s="18">
        <v>6.5415</v>
      </c>
      <c r="O13" s="18">
        <v>5.1995</v>
      </c>
      <c r="P13" s="18">
        <v>5.216</v>
      </c>
      <c r="T13" s="18" t="s">
        <v>163</v>
      </c>
      <c r="U13" s="18" t="s">
        <v>163</v>
      </c>
      <c r="V13" s="18" t="s">
        <v>163</v>
      </c>
      <c r="W13" s="18" t="s">
        <v>163</v>
      </c>
      <c r="X13" s="18" t="s">
        <v>163</v>
      </c>
      <c r="Y13" s="18" t="s">
        <v>163</v>
      </c>
      <c r="Z13" s="18" t="s">
        <v>163</v>
      </c>
      <c r="AA13" s="18">
        <v>0</v>
      </c>
      <c r="AB13" s="18" t="s">
        <v>163</v>
      </c>
      <c r="AC13" s="18" t="s">
        <v>163</v>
      </c>
      <c r="AD13" s="18" t="s">
        <v>163</v>
      </c>
      <c r="AE13" s="18" t="s">
        <v>163</v>
      </c>
      <c r="AF13" s="18" t="s">
        <v>163</v>
      </c>
      <c r="AG13" s="18" t="s">
        <v>163</v>
      </c>
      <c r="AH13" s="18" t="s">
        <v>163</v>
      </c>
      <c r="AI13" s="18" t="s">
        <v>164</v>
      </c>
    </row>
    <row r="14" spans="1:35" ht="12.75" customHeight="1">
      <c r="A14" s="1" t="s">
        <v>157</v>
      </c>
      <c r="D14" s="1">
        <v>1.98</v>
      </c>
      <c r="E14" s="1">
        <v>2.025</v>
      </c>
      <c r="G14" s="1">
        <v>2.16</v>
      </c>
      <c r="H14" s="1">
        <v>2.2</v>
      </c>
      <c r="K14" s="1" t="s">
        <v>186</v>
      </c>
      <c r="L14" s="1" t="s">
        <v>158</v>
      </c>
      <c r="M14" s="1" t="s">
        <v>159</v>
      </c>
      <c r="N14" s="1">
        <v>200</v>
      </c>
      <c r="O14" s="1">
        <v>6.7</v>
      </c>
      <c r="P14" s="1">
        <v>6.875</v>
      </c>
      <c r="Q14" s="1">
        <v>100</v>
      </c>
      <c r="S14" s="1" t="s">
        <v>186</v>
      </c>
      <c r="T14" s="1">
        <v>14</v>
      </c>
      <c r="U14" s="1">
        <v>14.5</v>
      </c>
      <c r="V14" s="1">
        <v>250</v>
      </c>
      <c r="W14" s="1">
        <v>11.7</v>
      </c>
      <c r="X14" s="1">
        <v>12.2</v>
      </c>
      <c r="Y14" s="1">
        <v>250</v>
      </c>
      <c r="AA14" s="1">
        <v>1</v>
      </c>
      <c r="AB14" s="1">
        <v>59</v>
      </c>
      <c r="AC14" s="1">
        <v>64</v>
      </c>
      <c r="AD14" s="1" t="s">
        <v>163</v>
      </c>
      <c r="AE14" s="1" t="s">
        <v>163</v>
      </c>
      <c r="AF14" s="1">
        <v>100</v>
      </c>
      <c r="AH14" s="1" t="s">
        <v>187</v>
      </c>
      <c r="AI14" s="1" t="s">
        <v>164</v>
      </c>
    </row>
    <row r="15" spans="1:35" ht="12.75" customHeight="1">
      <c r="A15" s="1" t="s">
        <v>315</v>
      </c>
      <c r="C15" s="1" t="s">
        <v>317</v>
      </c>
      <c r="D15" s="1">
        <v>48.2</v>
      </c>
      <c r="E15" s="1">
        <v>49.2</v>
      </c>
      <c r="F15" s="1">
        <v>1000</v>
      </c>
      <c r="G15" s="1">
        <v>37.5</v>
      </c>
      <c r="H15" s="1">
        <v>38.5</v>
      </c>
      <c r="I15" s="1">
        <v>1000</v>
      </c>
      <c r="J15" s="1" t="s">
        <v>189</v>
      </c>
      <c r="K15" s="1" t="s">
        <v>186</v>
      </c>
      <c r="L15" s="1">
        <v>48.2</v>
      </c>
      <c r="M15" s="1">
        <v>49.2</v>
      </c>
      <c r="N15" s="1">
        <v>1000</v>
      </c>
      <c r="O15" s="1">
        <v>37.5</v>
      </c>
      <c r="P15" s="1">
        <v>38.5</v>
      </c>
      <c r="Q15" s="1">
        <v>1000</v>
      </c>
      <c r="S15" s="1" t="s">
        <v>186</v>
      </c>
      <c r="T15" s="1" t="s">
        <v>163</v>
      </c>
      <c r="U15" s="1" t="s">
        <v>163</v>
      </c>
      <c r="V15" s="1" t="s">
        <v>163</v>
      </c>
      <c r="W15" s="1" t="s">
        <v>163</v>
      </c>
      <c r="X15" s="1" t="s">
        <v>163</v>
      </c>
      <c r="Y15" s="1" t="s">
        <v>163</v>
      </c>
      <c r="Z15" s="1" t="s">
        <v>163</v>
      </c>
      <c r="AA15" s="1">
        <v>0</v>
      </c>
      <c r="AB15" s="1" t="s">
        <v>163</v>
      </c>
      <c r="AC15" s="1" t="s">
        <v>163</v>
      </c>
      <c r="AD15" s="1" t="s">
        <v>163</v>
      </c>
      <c r="AE15" s="1" t="s">
        <v>163</v>
      </c>
      <c r="AF15" s="1" t="s">
        <v>163</v>
      </c>
      <c r="AG15" s="1" t="s">
        <v>163</v>
      </c>
      <c r="AH15" s="1" t="s">
        <v>163</v>
      </c>
      <c r="AI15" s="1" t="s">
        <v>320</v>
      </c>
    </row>
    <row r="16" spans="1:35" ht="12.75" customHeight="1">
      <c r="A16" s="1" t="s">
        <v>321</v>
      </c>
      <c r="C16" s="1" t="s">
        <v>322</v>
      </c>
      <c r="D16" s="1">
        <v>12.75</v>
      </c>
      <c r="E16" s="1">
        <v>17.8</v>
      </c>
      <c r="F16" s="1">
        <v>1000</v>
      </c>
      <c r="G16" s="1">
        <v>10.7</v>
      </c>
      <c r="H16" s="1">
        <v>12.75</v>
      </c>
      <c r="I16" s="1">
        <v>1000</v>
      </c>
      <c r="K16" s="1" t="s">
        <v>186</v>
      </c>
      <c r="T16" s="1" t="s">
        <v>163</v>
      </c>
      <c r="U16" s="1" t="s">
        <v>163</v>
      </c>
      <c r="V16" s="1" t="s">
        <v>163</v>
      </c>
      <c r="W16" s="1" t="s">
        <v>163</v>
      </c>
      <c r="X16" s="1" t="s">
        <v>163</v>
      </c>
      <c r="Y16" s="1" t="s">
        <v>163</v>
      </c>
      <c r="Z16" s="1" t="s">
        <v>163</v>
      </c>
      <c r="AA16" s="1">
        <v>1</v>
      </c>
      <c r="AB16" s="29" t="s">
        <v>250</v>
      </c>
      <c r="AC16" s="29"/>
      <c r="AI16" s="1" t="s">
        <v>176</v>
      </c>
    </row>
    <row r="17" spans="1:35" ht="12.75" customHeight="1">
      <c r="A17" s="1" t="s">
        <v>327</v>
      </c>
      <c r="C17" s="1" t="s">
        <v>328</v>
      </c>
      <c r="D17" s="1">
        <v>12.75</v>
      </c>
      <c r="E17" s="1">
        <v>17.8</v>
      </c>
      <c r="F17" s="1">
        <v>500</v>
      </c>
      <c r="G17" s="1">
        <v>10.7</v>
      </c>
      <c r="H17" s="1">
        <v>12.75</v>
      </c>
      <c r="I17" s="1">
        <v>500</v>
      </c>
      <c r="K17" s="1" t="s">
        <v>186</v>
      </c>
      <c r="L17" s="1">
        <v>12.75</v>
      </c>
      <c r="M17" s="1">
        <v>17.8</v>
      </c>
      <c r="N17" s="1">
        <v>500</v>
      </c>
      <c r="O17" s="1">
        <v>10.7</v>
      </c>
      <c r="P17" s="1">
        <v>12.75</v>
      </c>
      <c r="Q17" s="1">
        <v>500</v>
      </c>
      <c r="S17" s="1" t="s">
        <v>186</v>
      </c>
      <c r="T17" s="1" t="s">
        <v>163</v>
      </c>
      <c r="U17" s="1" t="s">
        <v>163</v>
      </c>
      <c r="V17" s="1" t="s">
        <v>163</v>
      </c>
      <c r="W17" s="1" t="s">
        <v>163</v>
      </c>
      <c r="X17" s="1" t="s">
        <v>163</v>
      </c>
      <c r="Y17" s="1" t="s">
        <v>163</v>
      </c>
      <c r="Z17" s="1" t="s">
        <v>163</v>
      </c>
      <c r="AA17" s="1">
        <v>1</v>
      </c>
      <c r="AB17" s="29" t="s">
        <v>250</v>
      </c>
      <c r="AC17" s="29"/>
      <c r="AI17" s="1" t="s">
        <v>329</v>
      </c>
    </row>
    <row r="18" spans="1:35" ht="12.75" customHeight="1">
      <c r="A18" s="1" t="s">
        <v>330</v>
      </c>
      <c r="C18" s="1" t="s">
        <v>337</v>
      </c>
      <c r="D18" s="1">
        <v>1.985</v>
      </c>
      <c r="E18" s="1">
        <v>2.015</v>
      </c>
      <c r="G18" s="1">
        <v>2.17</v>
      </c>
      <c r="H18" s="1">
        <v>2.2</v>
      </c>
      <c r="K18" s="1" t="s">
        <v>186</v>
      </c>
      <c r="L18" s="1">
        <v>5.15</v>
      </c>
      <c r="M18" s="1">
        <v>5.25</v>
      </c>
      <c r="O18" s="1">
        <v>6.975</v>
      </c>
      <c r="P18" s="1">
        <v>7.075</v>
      </c>
      <c r="S18" s="1" t="s">
        <v>186</v>
      </c>
      <c r="T18" s="1" t="s">
        <v>163</v>
      </c>
      <c r="U18" s="1" t="s">
        <v>163</v>
      </c>
      <c r="V18" s="1" t="s">
        <v>163</v>
      </c>
      <c r="W18" s="1" t="s">
        <v>163</v>
      </c>
      <c r="X18" s="1" t="s">
        <v>163</v>
      </c>
      <c r="Y18" s="1" t="s">
        <v>163</v>
      </c>
      <c r="Z18" s="1" t="s">
        <v>163</v>
      </c>
      <c r="AA18" s="1">
        <v>0</v>
      </c>
      <c r="AB18" s="1" t="s">
        <v>163</v>
      </c>
      <c r="AC18" s="1" t="s">
        <v>163</v>
      </c>
      <c r="AD18" s="1" t="s">
        <v>163</v>
      </c>
      <c r="AE18" s="1" t="s">
        <v>163</v>
      </c>
      <c r="AF18" s="1" t="s">
        <v>163</v>
      </c>
      <c r="AG18" s="1" t="s">
        <v>163</v>
      </c>
      <c r="AH18" s="1" t="s">
        <v>163</v>
      </c>
      <c r="AI18" s="1" t="s">
        <v>176</v>
      </c>
    </row>
    <row r="19" spans="1:35" s="18" customFormat="1" ht="12.75" customHeight="1">
      <c r="A19" s="18" t="s">
        <v>117</v>
      </c>
      <c r="C19" s="18" t="s">
        <v>303</v>
      </c>
      <c r="D19" s="18">
        <v>1.61</v>
      </c>
      <c r="E19" s="18">
        <v>1.6265</v>
      </c>
      <c r="G19" s="18">
        <v>1.61</v>
      </c>
      <c r="H19" s="18">
        <v>1.6265</v>
      </c>
      <c r="K19" s="18" t="s">
        <v>186</v>
      </c>
      <c r="L19" s="18">
        <v>27.5</v>
      </c>
      <c r="M19" s="18" t="s">
        <v>175</v>
      </c>
      <c r="N19" s="18">
        <v>15</v>
      </c>
      <c r="O19" s="18">
        <v>18.8</v>
      </c>
      <c r="P19" s="18">
        <v>20.2</v>
      </c>
      <c r="Q19" s="18">
        <v>15</v>
      </c>
      <c r="S19" s="18" t="s">
        <v>186</v>
      </c>
      <c r="T19" s="18" t="s">
        <v>163</v>
      </c>
      <c r="U19" s="18" t="s">
        <v>163</v>
      </c>
      <c r="V19" s="18" t="s">
        <v>163</v>
      </c>
      <c r="W19" s="18" t="s">
        <v>163</v>
      </c>
      <c r="X19" s="18" t="s">
        <v>163</v>
      </c>
      <c r="Y19" s="18" t="s">
        <v>163</v>
      </c>
      <c r="Z19" s="18" t="s">
        <v>163</v>
      </c>
      <c r="AA19" s="18">
        <v>1</v>
      </c>
      <c r="AB19" s="18">
        <v>22.55</v>
      </c>
      <c r="AC19" s="18">
        <v>23.55</v>
      </c>
      <c r="AD19" s="18" t="s">
        <v>163</v>
      </c>
      <c r="AE19" s="18" t="s">
        <v>163</v>
      </c>
      <c r="AF19" s="18">
        <v>25</v>
      </c>
      <c r="AH19" s="18" t="s">
        <v>187</v>
      </c>
      <c r="AI19" s="18" t="s">
        <v>176</v>
      </c>
    </row>
    <row r="20" spans="1:35" ht="12.75" customHeight="1">
      <c r="A20" s="1" t="s">
        <v>338</v>
      </c>
      <c r="C20" s="1" t="s">
        <v>340</v>
      </c>
      <c r="D20" s="1">
        <v>1.98</v>
      </c>
      <c r="E20" s="1">
        <v>2.025</v>
      </c>
      <c r="G20" s="1">
        <v>2.16</v>
      </c>
      <c r="H20" s="1">
        <v>2.2</v>
      </c>
      <c r="J20" s="1" t="s">
        <v>189</v>
      </c>
      <c r="K20" s="1" t="s">
        <v>186</v>
      </c>
      <c r="L20" s="1">
        <v>29.1</v>
      </c>
      <c r="M20" s="1">
        <v>29.5</v>
      </c>
      <c r="N20" s="1">
        <v>400</v>
      </c>
      <c r="O20" s="1">
        <v>19.3</v>
      </c>
      <c r="P20" s="1">
        <v>19.7</v>
      </c>
      <c r="Q20" s="1">
        <v>400</v>
      </c>
      <c r="S20" s="1" t="s">
        <v>186</v>
      </c>
      <c r="T20" s="1" t="s">
        <v>163</v>
      </c>
      <c r="U20" s="1" t="s">
        <v>163</v>
      </c>
      <c r="V20" s="1" t="s">
        <v>163</v>
      </c>
      <c r="W20" s="1" t="s">
        <v>163</v>
      </c>
      <c r="X20" s="1" t="s">
        <v>163</v>
      </c>
      <c r="Y20" s="1" t="s">
        <v>163</v>
      </c>
      <c r="Z20" s="1" t="s">
        <v>163</v>
      </c>
      <c r="AA20" s="1">
        <v>1</v>
      </c>
      <c r="AB20" s="1">
        <v>23.18</v>
      </c>
      <c r="AC20" s="1">
        <v>23.38</v>
      </c>
      <c r="AD20" s="1">
        <v>24.45</v>
      </c>
      <c r="AE20" s="1">
        <v>24.75</v>
      </c>
      <c r="AI20" s="1" t="s">
        <v>164</v>
      </c>
    </row>
    <row r="21" spans="1:34" ht="12.75" customHeight="1">
      <c r="A21" s="1" t="s">
        <v>341</v>
      </c>
      <c r="C21" s="1" t="s">
        <v>343</v>
      </c>
      <c r="D21" s="1">
        <v>0.148</v>
      </c>
      <c r="E21" s="1">
        <v>0.15005</v>
      </c>
      <c r="F21" s="1">
        <v>1.145</v>
      </c>
      <c r="G21" s="1">
        <v>0.137</v>
      </c>
      <c r="H21" s="1">
        <v>0.138</v>
      </c>
      <c r="I21" s="1">
        <v>0.2</v>
      </c>
      <c r="K21" s="1" t="s">
        <v>256</v>
      </c>
      <c r="L21" s="1">
        <v>0.148</v>
      </c>
      <c r="M21" s="1">
        <v>0.15005</v>
      </c>
      <c r="N21" s="1">
        <v>0.05</v>
      </c>
      <c r="O21" s="1">
        <v>0.40015</v>
      </c>
      <c r="P21" s="1">
        <v>0.401</v>
      </c>
      <c r="Q21" s="1">
        <v>0.18</v>
      </c>
      <c r="S21" s="1" t="s">
        <v>186</v>
      </c>
      <c r="T21" s="1" t="s">
        <v>163</v>
      </c>
      <c r="U21" s="1" t="s">
        <v>163</v>
      </c>
      <c r="V21" s="1" t="s">
        <v>163</v>
      </c>
      <c r="W21" s="1" t="s">
        <v>163</v>
      </c>
      <c r="X21" s="1" t="s">
        <v>163</v>
      </c>
      <c r="Y21" s="1" t="s">
        <v>163</v>
      </c>
      <c r="Z21" s="1" t="s">
        <v>163</v>
      </c>
      <c r="AA21" s="1">
        <v>1</v>
      </c>
      <c r="AB21" s="1">
        <v>22.55</v>
      </c>
      <c r="AC21" s="1">
        <v>23.55</v>
      </c>
      <c r="AD21" s="1">
        <v>24.45</v>
      </c>
      <c r="AE21" s="1">
        <v>24.75</v>
      </c>
      <c r="AF21" s="1">
        <v>1.2</v>
      </c>
      <c r="AH21" s="1" t="s">
        <v>187</v>
      </c>
    </row>
    <row r="22" spans="1:35" ht="12.75" customHeight="1">
      <c r="A22" s="1" t="s">
        <v>346</v>
      </c>
      <c r="C22" s="1" t="s">
        <v>347</v>
      </c>
      <c r="D22" s="1" t="s">
        <v>351</v>
      </c>
      <c r="E22" s="1" t="s">
        <v>352</v>
      </c>
      <c r="F22" s="1" t="s">
        <v>353</v>
      </c>
      <c r="G22" s="1" t="s">
        <v>355</v>
      </c>
      <c r="H22" s="1" t="s">
        <v>354</v>
      </c>
      <c r="I22" s="1" t="s">
        <v>353</v>
      </c>
      <c r="K22" s="1" t="s">
        <v>186</v>
      </c>
      <c r="L22" s="1">
        <v>28.35</v>
      </c>
      <c r="M22" s="1">
        <v>28.6</v>
      </c>
      <c r="N22" s="1">
        <v>250</v>
      </c>
      <c r="O22" s="1">
        <v>18.05</v>
      </c>
      <c r="P22" s="1">
        <v>18.3</v>
      </c>
      <c r="Q22" s="1">
        <v>250</v>
      </c>
      <c r="S22" s="1" t="s">
        <v>186</v>
      </c>
      <c r="T22" s="1" t="s">
        <v>163</v>
      </c>
      <c r="U22" s="1" t="s">
        <v>163</v>
      </c>
      <c r="V22" s="1" t="s">
        <v>163</v>
      </c>
      <c r="W22" s="1" t="s">
        <v>163</v>
      </c>
      <c r="X22" s="1" t="s">
        <v>163</v>
      </c>
      <c r="Y22" s="1" t="s">
        <v>163</v>
      </c>
      <c r="Z22" s="1" t="s">
        <v>163</v>
      </c>
      <c r="AA22" s="1">
        <v>1</v>
      </c>
      <c r="AB22" s="29" t="s">
        <v>250</v>
      </c>
      <c r="AC22" s="29"/>
      <c r="AD22" s="1" t="s">
        <v>163</v>
      </c>
      <c r="AE22" s="1" t="s">
        <v>163</v>
      </c>
      <c r="AI22" s="1" t="s">
        <v>176</v>
      </c>
    </row>
    <row r="23" spans="1:35" ht="12.75">
      <c r="A23" s="1" t="s">
        <v>358</v>
      </c>
      <c r="D23" s="1">
        <v>47.2</v>
      </c>
      <c r="E23" s="1">
        <v>50.2</v>
      </c>
      <c r="F23" s="1">
        <v>3000</v>
      </c>
      <c r="G23" s="1">
        <v>37.5</v>
      </c>
      <c r="H23" s="1">
        <v>40.5</v>
      </c>
      <c r="I23" s="1">
        <v>3000</v>
      </c>
      <c r="K23" s="1" t="s">
        <v>186</v>
      </c>
      <c r="T23" s="1" t="s">
        <v>163</v>
      </c>
      <c r="U23" s="1" t="s">
        <v>163</v>
      </c>
      <c r="V23" s="1" t="s">
        <v>163</v>
      </c>
      <c r="W23" s="1" t="s">
        <v>163</v>
      </c>
      <c r="X23" s="1" t="s">
        <v>163</v>
      </c>
      <c r="Y23" s="1" t="s">
        <v>163</v>
      </c>
      <c r="Z23" s="1" t="s">
        <v>163</v>
      </c>
      <c r="AA23" s="1">
        <v>1</v>
      </c>
      <c r="AB23" s="1">
        <v>59</v>
      </c>
      <c r="AC23" s="1">
        <v>61.35</v>
      </c>
      <c r="AD23" s="1">
        <v>1.5</v>
      </c>
      <c r="AE23" s="1">
        <v>61.65</v>
      </c>
      <c r="AF23" s="1">
        <v>64</v>
      </c>
      <c r="AG23" s="1">
        <v>1.5</v>
      </c>
      <c r="AH23" s="1" t="s">
        <v>186</v>
      </c>
      <c r="AI23" s="1" t="s">
        <v>176</v>
      </c>
    </row>
    <row r="24" spans="1:35" ht="12.75">
      <c r="A24" s="1" t="s">
        <v>367</v>
      </c>
      <c r="D24" s="1">
        <v>1.61</v>
      </c>
      <c r="E24" s="1">
        <v>1.6265</v>
      </c>
      <c r="F24" s="1">
        <v>16.5</v>
      </c>
      <c r="G24" s="1">
        <v>2.4835</v>
      </c>
      <c r="H24" s="1">
        <v>2.5</v>
      </c>
      <c r="I24" s="1">
        <v>16.5</v>
      </c>
      <c r="K24" s="1" t="s">
        <v>186</v>
      </c>
      <c r="L24" s="1">
        <v>29.8955</v>
      </c>
      <c r="M24" s="1">
        <v>29.99633</v>
      </c>
      <c r="N24" s="1">
        <v>100.83</v>
      </c>
      <c r="O24" s="1">
        <v>20.0955</v>
      </c>
      <c r="P24" s="1">
        <v>20.19633</v>
      </c>
      <c r="Q24" s="1">
        <v>100.83</v>
      </c>
      <c r="S24" s="1" t="s">
        <v>186</v>
      </c>
      <c r="T24" s="1" t="s">
        <v>163</v>
      </c>
      <c r="U24" s="1" t="s">
        <v>163</v>
      </c>
      <c r="V24" s="1" t="s">
        <v>163</v>
      </c>
      <c r="W24" s="1" t="s">
        <v>163</v>
      </c>
      <c r="X24" s="1" t="s">
        <v>163</v>
      </c>
      <c r="Y24" s="1" t="s">
        <v>163</v>
      </c>
      <c r="Z24" s="1" t="s">
        <v>163</v>
      </c>
      <c r="AA24" s="1">
        <v>0</v>
      </c>
      <c r="AB24" s="1" t="s">
        <v>163</v>
      </c>
      <c r="AC24" s="1" t="s">
        <v>163</v>
      </c>
      <c r="AD24" s="1" t="s">
        <v>163</v>
      </c>
      <c r="AE24" s="1" t="s">
        <v>163</v>
      </c>
      <c r="AF24" s="1" t="s">
        <v>163</v>
      </c>
      <c r="AG24" s="1" t="s">
        <v>163</v>
      </c>
      <c r="AH24" s="1" t="s">
        <v>163</v>
      </c>
      <c r="AI24" s="1" t="s">
        <v>200</v>
      </c>
    </row>
    <row r="25" spans="1:35" ht="12.75" customHeight="1">
      <c r="A25" s="1" t="s">
        <v>124</v>
      </c>
      <c r="C25" s="1" t="s">
        <v>224</v>
      </c>
      <c r="D25" s="1">
        <v>0.148</v>
      </c>
      <c r="E25" s="1">
        <v>0.148378</v>
      </c>
      <c r="F25" s="1">
        <v>0.378</v>
      </c>
      <c r="G25" s="1">
        <v>0.137</v>
      </c>
      <c r="H25" s="1">
        <v>0.13727</v>
      </c>
      <c r="I25" s="1">
        <v>0.27</v>
      </c>
      <c r="K25" s="1" t="s">
        <v>186</v>
      </c>
      <c r="L25" s="1">
        <v>0.1487</v>
      </c>
      <c r="M25" s="1">
        <v>0.1488</v>
      </c>
      <c r="N25" s="1">
        <v>0.378</v>
      </c>
      <c r="O25" s="1">
        <v>0.1373</v>
      </c>
      <c r="P25" s="1">
        <v>0.1374</v>
      </c>
      <c r="Q25" s="1">
        <v>100</v>
      </c>
      <c r="S25" s="1" t="s">
        <v>186</v>
      </c>
      <c r="T25" s="1" t="s">
        <v>163</v>
      </c>
      <c r="U25" s="1" t="s">
        <v>163</v>
      </c>
      <c r="V25" s="1" t="s">
        <v>163</v>
      </c>
      <c r="W25" s="1" t="s">
        <v>163</v>
      </c>
      <c r="X25" s="1" t="s">
        <v>163</v>
      </c>
      <c r="Y25" s="1" t="s">
        <v>163</v>
      </c>
      <c r="Z25" s="1" t="s">
        <v>163</v>
      </c>
      <c r="AA25" s="1">
        <v>0</v>
      </c>
      <c r="AB25" s="1" t="s">
        <v>163</v>
      </c>
      <c r="AC25" s="1" t="s">
        <v>163</v>
      </c>
      <c r="AD25" s="1" t="s">
        <v>163</v>
      </c>
      <c r="AE25" s="1" t="s">
        <v>163</v>
      </c>
      <c r="AF25" s="1" t="s">
        <v>163</v>
      </c>
      <c r="AG25" s="1" t="s">
        <v>163</v>
      </c>
      <c r="AH25" s="1" t="s">
        <v>163</v>
      </c>
      <c r="AI25" s="1" t="s">
        <v>223</v>
      </c>
    </row>
    <row r="26" spans="1:34" ht="12.75">
      <c r="A26" s="1" t="s">
        <v>373</v>
      </c>
      <c r="C26" s="1" t="s">
        <v>377</v>
      </c>
      <c r="D26" s="1">
        <v>47.7</v>
      </c>
      <c r="E26" s="1">
        <v>48.7</v>
      </c>
      <c r="F26" s="1">
        <v>1000</v>
      </c>
      <c r="G26" s="1">
        <v>37.5</v>
      </c>
      <c r="H26" s="1">
        <v>38.5</v>
      </c>
      <c r="I26" s="1">
        <v>1000</v>
      </c>
      <c r="K26" s="1" t="s">
        <v>186</v>
      </c>
      <c r="L26" s="1" t="s">
        <v>163</v>
      </c>
      <c r="M26" s="1" t="s">
        <v>163</v>
      </c>
      <c r="N26" s="1" t="s">
        <v>163</v>
      </c>
      <c r="O26" s="1" t="s">
        <v>163</v>
      </c>
      <c r="P26" s="1" t="s">
        <v>163</v>
      </c>
      <c r="Q26" s="1" t="s">
        <v>163</v>
      </c>
      <c r="R26" s="1" t="s">
        <v>163</v>
      </c>
      <c r="S26" s="1" t="s">
        <v>163</v>
      </c>
      <c r="T26" s="1" t="s">
        <v>163</v>
      </c>
      <c r="U26" s="1" t="s">
        <v>163</v>
      </c>
      <c r="V26" s="1" t="s">
        <v>163</v>
      </c>
      <c r="W26" s="1" t="s">
        <v>163</v>
      </c>
      <c r="X26" s="1" t="s">
        <v>163</v>
      </c>
      <c r="Y26" s="1" t="s">
        <v>163</v>
      </c>
      <c r="Z26" s="1" t="s">
        <v>163</v>
      </c>
      <c r="AA26" s="1">
        <v>1</v>
      </c>
      <c r="AB26" s="1">
        <v>65</v>
      </c>
      <c r="AC26" s="1">
        <v>71</v>
      </c>
      <c r="AE26" s="1" t="s">
        <v>163</v>
      </c>
      <c r="AF26" s="1" t="s">
        <v>163</v>
      </c>
      <c r="AH26" s="1" t="s">
        <v>186</v>
      </c>
    </row>
    <row r="27" spans="1:11" ht="12.75" customHeight="1">
      <c r="A27" s="1" t="s">
        <v>379</v>
      </c>
      <c r="C27" s="1" t="s">
        <v>380</v>
      </c>
      <c r="D27" s="1">
        <v>47.2</v>
      </c>
      <c r="E27" s="1">
        <v>50.2</v>
      </c>
      <c r="F27" s="1">
        <v>2000</v>
      </c>
      <c r="G27" s="1">
        <v>37.5</v>
      </c>
      <c r="H27" s="1">
        <v>41.5</v>
      </c>
      <c r="I27" s="1">
        <v>2000</v>
      </c>
      <c r="K27" s="1" t="s">
        <v>186</v>
      </c>
    </row>
    <row r="28" spans="1:35" ht="12.75" customHeight="1">
      <c r="A28" s="1" t="s">
        <v>227</v>
      </c>
      <c r="C28" s="1" t="s">
        <v>242</v>
      </c>
      <c r="D28" s="1">
        <v>12.75</v>
      </c>
      <c r="E28" s="1">
        <v>18.1</v>
      </c>
      <c r="F28" s="1">
        <v>1050</v>
      </c>
      <c r="G28" s="1">
        <v>10.7</v>
      </c>
      <c r="H28" s="1">
        <v>12.75</v>
      </c>
      <c r="I28" s="1">
        <v>1050</v>
      </c>
      <c r="J28" s="1" t="s">
        <v>189</v>
      </c>
      <c r="K28" s="1" t="s">
        <v>186</v>
      </c>
      <c r="L28" s="1">
        <v>12.75</v>
      </c>
      <c r="M28" s="1">
        <v>18.1</v>
      </c>
      <c r="N28" s="1">
        <v>1050</v>
      </c>
      <c r="O28" s="1">
        <v>10.7</v>
      </c>
      <c r="P28" s="1">
        <v>12.75</v>
      </c>
      <c r="Q28" s="1">
        <v>1050</v>
      </c>
      <c r="S28" s="1" t="s">
        <v>186</v>
      </c>
      <c r="T28" s="1" t="s">
        <v>163</v>
      </c>
      <c r="U28" s="1" t="s">
        <v>163</v>
      </c>
      <c r="V28" s="1" t="s">
        <v>163</v>
      </c>
      <c r="W28" s="1" t="s">
        <v>163</v>
      </c>
      <c r="X28" s="1" t="s">
        <v>163</v>
      </c>
      <c r="Y28" s="1" t="s">
        <v>163</v>
      </c>
      <c r="Z28" s="1" t="s">
        <v>163</v>
      </c>
      <c r="AA28" s="1">
        <v>0</v>
      </c>
      <c r="AB28" s="1" t="s">
        <v>163</v>
      </c>
      <c r="AC28" s="1" t="s">
        <v>163</v>
      </c>
      <c r="AD28" s="1" t="s">
        <v>163</v>
      </c>
      <c r="AE28" s="1" t="s">
        <v>163</v>
      </c>
      <c r="AF28" s="1" t="s">
        <v>163</v>
      </c>
      <c r="AG28" s="1" t="s">
        <v>163</v>
      </c>
      <c r="AH28" s="1" t="s">
        <v>163</v>
      </c>
      <c r="AI28" s="1" t="s">
        <v>200</v>
      </c>
    </row>
    <row r="29" spans="1:35" ht="12.75" customHeight="1">
      <c r="A29" s="1" t="s">
        <v>146</v>
      </c>
      <c r="C29" s="1" t="s">
        <v>248</v>
      </c>
      <c r="D29" s="1">
        <v>28.35</v>
      </c>
      <c r="E29" s="1">
        <v>30</v>
      </c>
      <c r="F29" s="1">
        <v>1250</v>
      </c>
      <c r="G29" s="1">
        <v>17.8</v>
      </c>
      <c r="H29" s="1">
        <v>20.2</v>
      </c>
      <c r="I29" s="1">
        <v>1250</v>
      </c>
      <c r="J29" s="1" t="s">
        <v>189</v>
      </c>
      <c r="K29" s="1" t="s">
        <v>186</v>
      </c>
      <c r="L29" s="1">
        <v>28.35</v>
      </c>
      <c r="M29" s="1">
        <v>30</v>
      </c>
      <c r="N29" s="1">
        <v>1250</v>
      </c>
      <c r="O29" s="1">
        <v>17.8</v>
      </c>
      <c r="P29" s="1">
        <v>20.2</v>
      </c>
      <c r="Q29" s="1">
        <v>1250</v>
      </c>
      <c r="S29" s="1" t="s">
        <v>186</v>
      </c>
      <c r="T29" s="1" t="s">
        <v>163</v>
      </c>
      <c r="U29" s="1" t="s">
        <v>163</v>
      </c>
      <c r="V29" s="1" t="s">
        <v>163</v>
      </c>
      <c r="W29" s="1" t="s">
        <v>163</v>
      </c>
      <c r="X29" s="1" t="s">
        <v>163</v>
      </c>
      <c r="Y29" s="1" t="s">
        <v>163</v>
      </c>
      <c r="Z29" s="1" t="s">
        <v>163</v>
      </c>
      <c r="AA29" s="1">
        <v>1</v>
      </c>
      <c r="AB29" s="29" t="s">
        <v>250</v>
      </c>
      <c r="AC29" s="29"/>
      <c r="AD29" s="1" t="s">
        <v>163</v>
      </c>
      <c r="AE29" s="1" t="s">
        <v>163</v>
      </c>
      <c r="AI29" s="1" t="s">
        <v>164</v>
      </c>
    </row>
    <row r="30" spans="1:27" ht="12.75" customHeight="1">
      <c r="A30" s="1" t="s">
        <v>381</v>
      </c>
      <c r="C30" s="1" t="s">
        <v>382</v>
      </c>
      <c r="D30" s="1">
        <v>28.6</v>
      </c>
      <c r="E30" s="1">
        <v>29.1</v>
      </c>
      <c r="F30" s="1">
        <v>500</v>
      </c>
      <c r="G30" s="1">
        <v>18.8</v>
      </c>
      <c r="H30" s="1">
        <v>19.3</v>
      </c>
      <c r="I30" s="1">
        <v>500</v>
      </c>
      <c r="K30" s="1" t="s">
        <v>186</v>
      </c>
      <c r="AA30" s="1">
        <v>0</v>
      </c>
    </row>
    <row r="31" spans="1:35" ht="12.75">
      <c r="A31" s="1" t="s">
        <v>388</v>
      </c>
      <c r="D31" s="1">
        <v>45.5</v>
      </c>
      <c r="E31" s="1">
        <v>46.7</v>
      </c>
      <c r="F31" s="1">
        <v>1100</v>
      </c>
      <c r="G31" s="1">
        <v>37.5</v>
      </c>
      <c r="H31" s="1">
        <v>38.6</v>
      </c>
      <c r="I31" s="1">
        <v>1100</v>
      </c>
      <c r="J31" s="1" t="s">
        <v>189</v>
      </c>
      <c r="K31" s="1" t="s">
        <v>186</v>
      </c>
      <c r="AA31" s="1">
        <v>1</v>
      </c>
      <c r="AB31" s="29" t="s">
        <v>250</v>
      </c>
      <c r="AC31" s="29"/>
      <c r="AD31" s="1" t="s">
        <v>163</v>
      </c>
      <c r="AE31" s="1" t="s">
        <v>163</v>
      </c>
      <c r="AF31" s="1" t="s">
        <v>393</v>
      </c>
      <c r="AI31" s="1" t="s">
        <v>392</v>
      </c>
    </row>
    <row r="32" spans="1:27" ht="12.75" customHeight="1">
      <c r="A32" s="1" t="s">
        <v>389</v>
      </c>
      <c r="C32" s="1" t="s">
        <v>390</v>
      </c>
      <c r="D32" s="1">
        <v>0.148</v>
      </c>
      <c r="E32" s="1">
        <v>0.149</v>
      </c>
      <c r="F32" s="1">
        <v>1</v>
      </c>
      <c r="G32" s="1">
        <v>0.137</v>
      </c>
      <c r="H32" s="1">
        <v>0.138</v>
      </c>
      <c r="I32" s="1">
        <v>1</v>
      </c>
      <c r="AA32" s="1">
        <v>0</v>
      </c>
    </row>
    <row r="33" spans="1:35" ht="12.75" customHeight="1">
      <c r="A33" s="1" t="s">
        <v>111</v>
      </c>
      <c r="D33" s="1">
        <v>28.6</v>
      </c>
      <c r="E33" s="1">
        <v>29</v>
      </c>
      <c r="F33" s="1">
        <v>400</v>
      </c>
      <c r="G33" s="1">
        <v>18.8</v>
      </c>
      <c r="H33" s="1">
        <v>19.2</v>
      </c>
      <c r="I33" s="1">
        <v>400</v>
      </c>
      <c r="L33" s="1">
        <v>27.6</v>
      </c>
      <c r="M33" s="1">
        <v>28.4</v>
      </c>
      <c r="N33" s="1">
        <v>800</v>
      </c>
      <c r="O33" s="1">
        <v>17.8</v>
      </c>
      <c r="P33" s="1">
        <v>18.6</v>
      </c>
      <c r="Q33" s="1">
        <v>800</v>
      </c>
      <c r="T33" s="1" t="s">
        <v>163</v>
      </c>
      <c r="U33" s="1" t="s">
        <v>163</v>
      </c>
      <c r="V33" s="1" t="s">
        <v>163</v>
      </c>
      <c r="W33" s="1" t="s">
        <v>163</v>
      </c>
      <c r="X33" s="1" t="s">
        <v>163</v>
      </c>
      <c r="Y33" s="1" t="s">
        <v>163</v>
      </c>
      <c r="Z33" s="1" t="s">
        <v>163</v>
      </c>
      <c r="AA33" s="1">
        <v>1</v>
      </c>
      <c r="AF33" s="1">
        <v>2000</v>
      </c>
      <c r="AI33" s="1" t="s">
        <v>251</v>
      </c>
    </row>
    <row r="34" spans="1:35" ht="12.75" customHeight="1">
      <c r="A34" s="1" t="s">
        <v>394</v>
      </c>
      <c r="C34" s="1" t="s">
        <v>397</v>
      </c>
      <c r="D34" s="1">
        <v>12.75</v>
      </c>
      <c r="E34" s="1">
        <v>17.8</v>
      </c>
      <c r="F34" s="1">
        <v>2250</v>
      </c>
      <c r="G34" s="1">
        <v>10.7</v>
      </c>
      <c r="H34" s="1">
        <v>12.7</v>
      </c>
      <c r="I34" s="1">
        <v>2000</v>
      </c>
      <c r="J34" s="1" t="s">
        <v>189</v>
      </c>
      <c r="K34" s="1" t="s">
        <v>186</v>
      </c>
      <c r="AA34" s="1">
        <v>1</v>
      </c>
      <c r="AB34" s="29" t="s">
        <v>250</v>
      </c>
      <c r="AC34" s="29"/>
      <c r="AI34" s="1" t="s">
        <v>403</v>
      </c>
    </row>
    <row r="35" spans="1:35" ht="12.75" customHeight="1">
      <c r="A35" s="1" t="s">
        <v>395</v>
      </c>
      <c r="C35" s="1" t="s">
        <v>397</v>
      </c>
      <c r="D35" s="1">
        <v>48.2</v>
      </c>
      <c r="E35" s="1">
        <v>49.2</v>
      </c>
      <c r="F35" s="1">
        <v>1000</v>
      </c>
      <c r="G35" s="1">
        <v>37.5</v>
      </c>
      <c r="H35" s="1">
        <v>38.5</v>
      </c>
      <c r="I35" s="1">
        <v>1000</v>
      </c>
      <c r="J35" s="1" t="s">
        <v>189</v>
      </c>
      <c r="K35" s="1" t="s">
        <v>186</v>
      </c>
      <c r="AA35" s="1">
        <v>1</v>
      </c>
      <c r="AB35" s="29" t="s">
        <v>250</v>
      </c>
      <c r="AC35" s="29"/>
      <c r="AD35" s="1" t="s">
        <v>163</v>
      </c>
      <c r="AE35" s="1" t="s">
        <v>163</v>
      </c>
      <c r="AI35" s="1" t="s">
        <v>400</v>
      </c>
    </row>
    <row r="36" spans="1:29" ht="12.75">
      <c r="A36" s="1" t="s">
        <v>405</v>
      </c>
      <c r="D36" s="1">
        <v>47.2</v>
      </c>
      <c r="E36" s="1">
        <v>50.2</v>
      </c>
      <c r="F36" s="1">
        <v>3000</v>
      </c>
      <c r="G36" s="1">
        <v>37.5</v>
      </c>
      <c r="H36" s="1">
        <v>40.5</v>
      </c>
      <c r="I36" s="1">
        <v>3000</v>
      </c>
      <c r="J36" s="1" t="s">
        <v>189</v>
      </c>
      <c r="K36" s="1" t="s">
        <v>186</v>
      </c>
      <c r="AA36" s="1">
        <v>1</v>
      </c>
      <c r="AB36" s="29" t="s">
        <v>250</v>
      </c>
      <c r="AC36" s="29"/>
    </row>
    <row r="37" spans="1:29" ht="12.75">
      <c r="A37" s="1" t="s">
        <v>413</v>
      </c>
      <c r="C37" s="1" t="s">
        <v>414</v>
      </c>
      <c r="D37" s="1">
        <v>14</v>
      </c>
      <c r="E37" s="1">
        <v>14.5</v>
      </c>
      <c r="F37" s="1">
        <v>500</v>
      </c>
      <c r="G37" s="1">
        <v>11.2</v>
      </c>
      <c r="H37" s="1">
        <v>12.7</v>
      </c>
      <c r="I37" s="1">
        <v>1500</v>
      </c>
      <c r="J37" s="1" t="s">
        <v>189</v>
      </c>
      <c r="K37" s="1" t="s">
        <v>186</v>
      </c>
      <c r="L37" s="1">
        <v>5.925</v>
      </c>
      <c r="M37" s="1">
        <v>17.8</v>
      </c>
      <c r="N37" s="1">
        <v>2000</v>
      </c>
      <c r="O37" s="1">
        <v>3.7</v>
      </c>
      <c r="P37" s="1">
        <v>11.2</v>
      </c>
      <c r="Q37" s="1">
        <v>1000</v>
      </c>
      <c r="S37" s="1" t="s">
        <v>186</v>
      </c>
      <c r="T37" s="1" t="s">
        <v>163</v>
      </c>
      <c r="U37" s="1" t="s">
        <v>163</v>
      </c>
      <c r="V37" s="1" t="s">
        <v>163</v>
      </c>
      <c r="W37" s="1" t="s">
        <v>163</v>
      </c>
      <c r="X37" s="1" t="s">
        <v>163</v>
      </c>
      <c r="Y37" s="1" t="s">
        <v>163</v>
      </c>
      <c r="Z37" s="1" t="s">
        <v>163</v>
      </c>
      <c r="AA37" s="1">
        <v>1</v>
      </c>
      <c r="AB37" s="29" t="s">
        <v>250</v>
      </c>
      <c r="AC37" s="29"/>
    </row>
    <row r="38" spans="1:35" ht="12.75">
      <c r="A38" s="1" t="s">
        <v>415</v>
      </c>
      <c r="D38" s="1">
        <v>0.40015</v>
      </c>
      <c r="E38" s="1">
        <v>0.4003</v>
      </c>
      <c r="F38" s="1">
        <v>0.15</v>
      </c>
      <c r="G38" s="1">
        <v>0.13765</v>
      </c>
      <c r="H38" s="1">
        <v>0.13775</v>
      </c>
      <c r="I38" s="1">
        <v>0.06</v>
      </c>
      <c r="K38" s="1" t="s">
        <v>187</v>
      </c>
      <c r="AA38" s="1">
        <v>0</v>
      </c>
      <c r="AI38" s="1" t="s">
        <v>279</v>
      </c>
    </row>
    <row r="40" ht="140.25">
      <c r="A40" s="28" t="s">
        <v>437</v>
      </c>
    </row>
  </sheetData>
  <mergeCells count="10">
    <mergeCell ref="AB35:AC35"/>
    <mergeCell ref="AB34:AC34"/>
    <mergeCell ref="AB36:AC36"/>
    <mergeCell ref="AB37:AC37"/>
    <mergeCell ref="AB31:AC31"/>
    <mergeCell ref="AB6:AC6"/>
    <mergeCell ref="AB16:AC16"/>
    <mergeCell ref="AB17:AC17"/>
    <mergeCell ref="AB22:AC22"/>
    <mergeCell ref="AB29:AC29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E38"/>
  <sheetViews>
    <sheetView workbookViewId="0" topLeftCell="A1">
      <pane ySplit="2" topLeftCell="BM3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8.00390625" style="1" customWidth="1"/>
    <col min="2" max="2" width="9.140625" style="1" customWidth="1"/>
    <col min="3" max="3" width="11.57421875" style="1" bestFit="1" customWidth="1"/>
    <col min="4" max="4" width="16.57421875" style="1" customWidth="1"/>
    <col min="5" max="5" width="72.8515625" style="1" customWidth="1"/>
    <col min="6" max="16384" width="9.140625" style="1" customWidth="1"/>
  </cols>
  <sheetData>
    <row r="1" ht="12.75" customHeight="1"/>
    <row r="2" spans="1:5" ht="43.5" customHeight="1">
      <c r="A2" s="1" t="s">
        <v>0</v>
      </c>
      <c r="C2" s="1" t="s">
        <v>67</v>
      </c>
      <c r="D2" s="1" t="s">
        <v>68</v>
      </c>
      <c r="E2" s="1" t="s">
        <v>69</v>
      </c>
    </row>
    <row r="3" spans="1:5" ht="12.75">
      <c r="A3" s="9" t="s">
        <v>261</v>
      </c>
      <c r="C3" s="1">
        <v>12</v>
      </c>
      <c r="D3" s="1">
        <v>0.8</v>
      </c>
      <c r="E3" s="1" t="s">
        <v>265</v>
      </c>
    </row>
    <row r="4" spans="1:5" ht="12.75">
      <c r="A4" s="1" t="s">
        <v>266</v>
      </c>
      <c r="C4" s="1">
        <v>10</v>
      </c>
      <c r="D4" s="1" t="s">
        <v>193</v>
      </c>
      <c r="E4" s="1" t="s">
        <v>246</v>
      </c>
    </row>
    <row r="5" spans="1:5" ht="12.75" customHeight="1">
      <c r="A5" s="1" t="s">
        <v>119</v>
      </c>
      <c r="C5" s="1">
        <v>12</v>
      </c>
      <c r="D5" s="1">
        <v>0.9</v>
      </c>
      <c r="E5" s="1" t="s">
        <v>120</v>
      </c>
    </row>
    <row r="6" spans="1:5" ht="12.75">
      <c r="A6" s="1" t="s">
        <v>268</v>
      </c>
      <c r="C6" s="1">
        <v>8</v>
      </c>
      <c r="D6" s="1" t="s">
        <v>193</v>
      </c>
      <c r="E6" s="1" t="s">
        <v>193</v>
      </c>
    </row>
    <row r="7" spans="1:5" ht="12.75">
      <c r="A7" s="1" t="s">
        <v>269</v>
      </c>
      <c r="C7" s="1">
        <v>5</v>
      </c>
      <c r="D7" s="1">
        <v>0.9</v>
      </c>
      <c r="E7" s="1" t="s">
        <v>278</v>
      </c>
    </row>
    <row r="8" spans="1:5" ht="12.75" customHeight="1">
      <c r="A8" s="1" t="s">
        <v>249</v>
      </c>
      <c r="C8" s="1">
        <v>5</v>
      </c>
      <c r="D8" s="1" t="s">
        <v>193</v>
      </c>
      <c r="E8" s="1" t="s">
        <v>253</v>
      </c>
    </row>
    <row r="9" spans="1:5" ht="12.75">
      <c r="A9" s="1" t="s">
        <v>282</v>
      </c>
      <c r="C9" s="1">
        <v>10</v>
      </c>
      <c r="D9" s="1" t="s">
        <v>193</v>
      </c>
      <c r="E9" s="1" t="s">
        <v>284</v>
      </c>
    </row>
    <row r="10" spans="1:5" ht="12.75">
      <c r="A10" s="1" t="s">
        <v>286</v>
      </c>
      <c r="C10" s="1">
        <v>7</v>
      </c>
      <c r="D10" s="1" t="s">
        <v>193</v>
      </c>
      <c r="E10" s="1" t="s">
        <v>290</v>
      </c>
    </row>
    <row r="11" spans="1:5" ht="12.75" customHeight="1">
      <c r="A11" s="1" t="s">
        <v>254</v>
      </c>
      <c r="C11" s="1">
        <v>5</v>
      </c>
      <c r="D11" s="1" t="s">
        <v>193</v>
      </c>
      <c r="E11" s="1" t="s">
        <v>258</v>
      </c>
    </row>
    <row r="12" spans="1:5" ht="12.75">
      <c r="A12" s="1" t="s">
        <v>291</v>
      </c>
      <c r="C12" s="1">
        <v>5</v>
      </c>
      <c r="D12" s="1">
        <v>0.67</v>
      </c>
      <c r="E12" s="1" t="s">
        <v>294</v>
      </c>
    </row>
    <row r="13" spans="1:5" s="18" customFormat="1" ht="12.75" customHeight="1">
      <c r="A13" s="18" t="s">
        <v>71</v>
      </c>
      <c r="C13" s="18">
        <v>7.5</v>
      </c>
      <c r="E13" s="18" t="s">
        <v>110</v>
      </c>
    </row>
    <row r="14" spans="1:5" ht="12.75" customHeight="1">
      <c r="A14" s="1" t="s">
        <v>1</v>
      </c>
      <c r="C14" s="1">
        <v>7.5</v>
      </c>
      <c r="D14" s="1">
        <v>0.89</v>
      </c>
      <c r="E14" s="1" t="s">
        <v>70</v>
      </c>
    </row>
    <row r="15" spans="1:5" ht="12.75">
      <c r="A15" s="1" t="s">
        <v>315</v>
      </c>
      <c r="C15" s="1">
        <v>7.5</v>
      </c>
      <c r="D15" s="1">
        <v>0.89</v>
      </c>
      <c r="E15" s="1" t="s">
        <v>70</v>
      </c>
    </row>
    <row r="16" spans="1:5" ht="12.75">
      <c r="A16" s="1" t="s">
        <v>321</v>
      </c>
      <c r="C16" s="1">
        <v>12</v>
      </c>
      <c r="D16" s="1" t="s">
        <v>193</v>
      </c>
      <c r="E16" s="1" t="s">
        <v>193</v>
      </c>
    </row>
    <row r="17" spans="1:5" ht="12.75">
      <c r="A17" s="1" t="s">
        <v>327</v>
      </c>
      <c r="C17" s="1">
        <v>10</v>
      </c>
      <c r="D17" s="1" t="s">
        <v>193</v>
      </c>
      <c r="E17" s="1" t="s">
        <v>193</v>
      </c>
    </row>
    <row r="18" spans="1:5" ht="12.75">
      <c r="A18" s="1" t="s">
        <v>330</v>
      </c>
      <c r="C18" s="1">
        <v>12</v>
      </c>
      <c r="D18" s="1">
        <v>0.8</v>
      </c>
      <c r="E18" s="1" t="s">
        <v>333</v>
      </c>
    </row>
    <row r="19" spans="1:3" s="18" customFormat="1" ht="12.75" customHeight="1">
      <c r="A19" s="18" t="s">
        <v>117</v>
      </c>
      <c r="C19" s="18">
        <v>5</v>
      </c>
    </row>
    <row r="20" spans="1:5" ht="12.75">
      <c r="A20" s="1" t="s">
        <v>338</v>
      </c>
      <c r="C20" s="1">
        <v>7.5</v>
      </c>
      <c r="D20" s="1" t="s">
        <v>193</v>
      </c>
      <c r="E20" s="1" t="s">
        <v>193</v>
      </c>
    </row>
    <row r="21" spans="1:5" ht="12.75" customHeight="1">
      <c r="A21" s="1" t="s">
        <v>341</v>
      </c>
      <c r="C21" s="1">
        <v>5</v>
      </c>
      <c r="D21" s="1">
        <v>0.9</v>
      </c>
      <c r="E21" s="1" t="s">
        <v>342</v>
      </c>
    </row>
    <row r="22" spans="1:5" ht="12.75">
      <c r="A22" s="1" t="s">
        <v>346</v>
      </c>
      <c r="C22" s="1">
        <v>10</v>
      </c>
      <c r="D22" s="1">
        <v>0.92</v>
      </c>
      <c r="E22" s="1" t="s">
        <v>348</v>
      </c>
    </row>
    <row r="23" spans="1:5" ht="12.75">
      <c r="A23" s="1" t="s">
        <v>358</v>
      </c>
      <c r="C23" s="1">
        <v>8</v>
      </c>
      <c r="E23" s="1" t="s">
        <v>193</v>
      </c>
    </row>
    <row r="24" spans="1:5" ht="12.75">
      <c r="A24" s="1" t="s">
        <v>367</v>
      </c>
      <c r="C24" s="1">
        <v>10</v>
      </c>
      <c r="D24" s="1" t="s">
        <v>193</v>
      </c>
      <c r="E24" s="1" t="s">
        <v>193</v>
      </c>
    </row>
    <row r="25" spans="1:5" ht="12.75" customHeight="1">
      <c r="A25" s="1" t="s">
        <v>124</v>
      </c>
      <c r="C25" s="1">
        <v>7</v>
      </c>
      <c r="D25" s="1" t="s">
        <v>193</v>
      </c>
      <c r="E25" s="1" t="s">
        <v>125</v>
      </c>
    </row>
    <row r="26" spans="1:5" ht="12.75">
      <c r="A26" s="1" t="s">
        <v>373</v>
      </c>
      <c r="C26" s="1">
        <v>7</v>
      </c>
      <c r="D26" s="1">
        <v>0.9</v>
      </c>
      <c r="E26" s="1" t="s">
        <v>375</v>
      </c>
    </row>
    <row r="27" ht="12.75">
      <c r="A27" s="1" t="s">
        <v>379</v>
      </c>
    </row>
    <row r="28" spans="1:5" ht="12.75">
      <c r="A28" s="1" t="s">
        <v>227</v>
      </c>
      <c r="C28" s="1">
        <v>8</v>
      </c>
      <c r="D28" s="1">
        <v>0.85</v>
      </c>
      <c r="E28" s="1" t="s">
        <v>232</v>
      </c>
    </row>
    <row r="29" spans="1:5" ht="12.75" customHeight="1">
      <c r="A29" s="1" t="s">
        <v>146</v>
      </c>
      <c r="C29" s="1">
        <v>10</v>
      </c>
      <c r="D29" s="1">
        <v>0.85</v>
      </c>
      <c r="E29" s="1" t="s">
        <v>246</v>
      </c>
    </row>
    <row r="30" spans="1:5" ht="12.75">
      <c r="A30" s="1" t="s">
        <v>381</v>
      </c>
      <c r="C30" s="1">
        <v>12</v>
      </c>
      <c r="E30" s="1" t="s">
        <v>193</v>
      </c>
    </row>
    <row r="31" spans="1:3" ht="12.75">
      <c r="A31" s="1" t="s">
        <v>388</v>
      </c>
      <c r="C31" s="1">
        <v>12</v>
      </c>
    </row>
    <row r="32" spans="1:5" ht="12.75">
      <c r="A32" s="1" t="s">
        <v>389</v>
      </c>
      <c r="C32" s="1">
        <v>5</v>
      </c>
      <c r="D32" s="1" t="s">
        <v>193</v>
      </c>
      <c r="E32" s="1" t="s">
        <v>193</v>
      </c>
    </row>
    <row r="33" spans="1:4" ht="12.75" customHeight="1">
      <c r="A33" s="1" t="s">
        <v>111</v>
      </c>
      <c r="C33" s="1">
        <v>10</v>
      </c>
      <c r="D33" s="1">
        <v>0.722</v>
      </c>
    </row>
    <row r="34" spans="1:5" ht="12.75">
      <c r="A34" s="1" t="s">
        <v>394</v>
      </c>
      <c r="C34" s="1">
        <v>7</v>
      </c>
      <c r="D34" s="1">
        <v>0.8</v>
      </c>
      <c r="E34" s="1" t="s">
        <v>193</v>
      </c>
    </row>
    <row r="35" spans="1:5" ht="12.75">
      <c r="A35" s="1" t="s">
        <v>395</v>
      </c>
      <c r="C35" s="1">
        <v>7</v>
      </c>
      <c r="D35" s="1">
        <v>0.7</v>
      </c>
      <c r="E35" s="1" t="s">
        <v>193</v>
      </c>
    </row>
    <row r="36" spans="1:5" ht="12.75">
      <c r="A36" s="1" t="s">
        <v>405</v>
      </c>
      <c r="C36" s="1">
        <v>15</v>
      </c>
      <c r="E36" s="1" t="s">
        <v>193</v>
      </c>
    </row>
    <row r="37" spans="1:3" ht="12.75">
      <c r="A37" s="1" t="s">
        <v>413</v>
      </c>
      <c r="C37" s="1">
        <v>12</v>
      </c>
    </row>
    <row r="38" spans="1:5" ht="12.75">
      <c r="A38" s="1" t="s">
        <v>415</v>
      </c>
      <c r="C38" s="1">
        <v>5</v>
      </c>
      <c r="E38" s="1" t="s">
        <v>417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Y39"/>
  <sheetViews>
    <sheetView workbookViewId="0" topLeftCell="A1">
      <pane ySplit="2" topLeftCell="BM3" activePane="bottomLeft" state="frozen"/>
      <selection pane="topLeft" activeCell="A1" sqref="A1"/>
      <selection pane="bottomLeft" activeCell="A13" sqref="A13:IV13"/>
    </sheetView>
  </sheetViews>
  <sheetFormatPr defaultColWidth="9.140625" defaultRowHeight="12.75"/>
  <cols>
    <col min="1" max="1" width="18.00390625" style="1" customWidth="1"/>
    <col min="3" max="3" width="19.57421875" style="1" customWidth="1"/>
    <col min="4" max="4" width="19.00390625" style="1" customWidth="1"/>
    <col min="5" max="5" width="19.140625" style="1" customWidth="1"/>
    <col min="6" max="6" width="14.28125" style="1" customWidth="1"/>
    <col min="7" max="7" width="14.57421875" style="1" customWidth="1"/>
    <col min="8" max="8" width="16.28125" style="1" customWidth="1"/>
    <col min="9" max="9" width="17.7109375" style="1" customWidth="1"/>
    <col min="10" max="10" width="19.00390625" style="1" customWidth="1"/>
    <col min="11" max="11" width="16.140625" style="1" customWidth="1"/>
    <col min="12" max="13" width="14.28125" style="1" customWidth="1"/>
    <col min="14" max="14" width="16.28125" style="1" customWidth="1"/>
    <col min="15" max="15" width="14.28125" style="1" customWidth="1"/>
    <col min="16" max="16" width="28.7109375" style="1" customWidth="1"/>
    <col min="17" max="17" width="16.28125" style="1" customWidth="1"/>
    <col min="18" max="18" width="12.57421875" style="1" customWidth="1"/>
    <col min="19" max="19" width="12.28125" style="1" customWidth="1"/>
    <col min="20" max="20" width="11.140625" style="1" customWidth="1"/>
    <col min="21" max="21" width="12.8515625" style="1" customWidth="1"/>
    <col min="22" max="22" width="12.28125" style="1" customWidth="1"/>
    <col min="23" max="23" width="12.8515625" style="1" customWidth="1"/>
    <col min="24" max="24" width="13.8515625" style="1" customWidth="1"/>
    <col min="25" max="25" width="16.7109375" style="1" customWidth="1"/>
  </cols>
  <sheetData>
    <row r="2" spans="1:25" ht="38.25">
      <c r="A2" s="1" t="s">
        <v>0</v>
      </c>
      <c r="C2" s="1" t="s">
        <v>41</v>
      </c>
      <c r="D2" s="1" t="s">
        <v>42</v>
      </c>
      <c r="E2" s="1" t="s">
        <v>43</v>
      </c>
      <c r="F2" s="1" t="s">
        <v>44</v>
      </c>
      <c r="G2" s="1" t="s">
        <v>45</v>
      </c>
      <c r="H2" s="1" t="s">
        <v>46</v>
      </c>
      <c r="I2" s="1" t="s">
        <v>47</v>
      </c>
      <c r="J2" s="1" t="s">
        <v>48</v>
      </c>
      <c r="K2" s="1" t="s">
        <v>49</v>
      </c>
      <c r="L2" s="1" t="s">
        <v>50</v>
      </c>
      <c r="M2" s="1" t="s">
        <v>51</v>
      </c>
      <c r="N2" s="1" t="s">
        <v>52</v>
      </c>
      <c r="O2" s="1" t="s">
        <v>53</v>
      </c>
      <c r="P2" s="1" t="s">
        <v>54</v>
      </c>
      <c r="Q2" s="1" t="s">
        <v>55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56</v>
      </c>
      <c r="W2" s="1" t="s">
        <v>24</v>
      </c>
      <c r="X2" s="1" t="s">
        <v>31</v>
      </c>
      <c r="Y2" s="1" t="s">
        <v>32</v>
      </c>
    </row>
    <row r="3" spans="1:25" ht="25.5" customHeight="1">
      <c r="A3" s="9" t="s">
        <v>261</v>
      </c>
      <c r="C3" s="1" t="s">
        <v>298</v>
      </c>
      <c r="D3" s="1" t="s">
        <v>160</v>
      </c>
      <c r="E3" s="1" t="s">
        <v>299</v>
      </c>
      <c r="F3" s="1" t="s">
        <v>300</v>
      </c>
      <c r="G3" s="1" t="s">
        <v>160</v>
      </c>
      <c r="H3" s="1" t="s">
        <v>301</v>
      </c>
      <c r="R3" s="1">
        <v>65</v>
      </c>
      <c r="S3" s="1">
        <v>65</v>
      </c>
      <c r="T3" s="11"/>
      <c r="U3" s="1">
        <v>102</v>
      </c>
      <c r="V3" s="1">
        <v>70.7</v>
      </c>
      <c r="W3" s="1">
        <v>1</v>
      </c>
      <c r="X3" s="1" t="s">
        <v>193</v>
      </c>
      <c r="Y3" s="1" t="s">
        <v>263</v>
      </c>
    </row>
    <row r="4" spans="1:24" ht="25.5" customHeight="1">
      <c r="A4" s="1" t="s">
        <v>266</v>
      </c>
      <c r="E4" s="1">
        <v>1.39</v>
      </c>
      <c r="H4" s="1">
        <v>2.25</v>
      </c>
      <c r="O4" s="1" t="s">
        <v>163</v>
      </c>
      <c r="P4" s="1" t="s">
        <v>163</v>
      </c>
      <c r="Q4" s="1" t="s">
        <v>163</v>
      </c>
      <c r="R4" s="1">
        <v>75</v>
      </c>
      <c r="S4" s="1">
        <v>55</v>
      </c>
      <c r="T4" s="11"/>
      <c r="U4" s="1">
        <v>56</v>
      </c>
      <c r="X4" s="1" t="s">
        <v>267</v>
      </c>
    </row>
    <row r="5" spans="1:25" ht="25.5" customHeight="1">
      <c r="A5" s="11" t="s">
        <v>184</v>
      </c>
      <c r="C5" s="1" t="s">
        <v>201</v>
      </c>
      <c r="D5" s="1" t="s">
        <v>202</v>
      </c>
      <c r="E5" s="1" t="s">
        <v>203</v>
      </c>
      <c r="F5" s="1" t="s">
        <v>195</v>
      </c>
      <c r="G5" s="1" t="s">
        <v>196</v>
      </c>
      <c r="H5" s="1" t="s">
        <v>197</v>
      </c>
      <c r="I5" s="11" t="s">
        <v>204</v>
      </c>
      <c r="J5" s="11" t="s">
        <v>205</v>
      </c>
      <c r="K5" s="11" t="s">
        <v>206</v>
      </c>
      <c r="L5" s="1" t="s">
        <v>195</v>
      </c>
      <c r="M5" s="1" t="s">
        <v>196</v>
      </c>
      <c r="N5" s="1" t="s">
        <v>198</v>
      </c>
      <c r="O5" s="1" t="s">
        <v>163</v>
      </c>
      <c r="P5" s="1" t="s">
        <v>163</v>
      </c>
      <c r="Q5" s="1" t="s">
        <v>163</v>
      </c>
      <c r="R5" s="11" t="s">
        <v>207</v>
      </c>
      <c r="S5" s="11" t="s">
        <v>207</v>
      </c>
      <c r="T5" s="11"/>
      <c r="U5" s="1">
        <v>37</v>
      </c>
      <c r="X5" s="11" t="s">
        <v>210</v>
      </c>
      <c r="Y5" s="1" t="s">
        <v>264</v>
      </c>
    </row>
    <row r="6" spans="1:25" ht="25.5">
      <c r="A6" s="1" t="s">
        <v>268</v>
      </c>
      <c r="C6" s="1" t="s">
        <v>271</v>
      </c>
      <c r="D6" s="1" t="s">
        <v>272</v>
      </c>
      <c r="E6" s="1" t="s">
        <v>273</v>
      </c>
      <c r="F6" s="1" t="s">
        <v>274</v>
      </c>
      <c r="G6" s="1" t="s">
        <v>272</v>
      </c>
      <c r="H6" s="1" t="s">
        <v>275</v>
      </c>
      <c r="I6" s="1" t="s">
        <v>163</v>
      </c>
      <c r="J6" s="1" t="s">
        <v>163</v>
      </c>
      <c r="K6" s="1" t="s">
        <v>163</v>
      </c>
      <c r="L6" s="1" t="s">
        <v>163</v>
      </c>
      <c r="M6" s="1" t="s">
        <v>163</v>
      </c>
      <c r="N6" s="1" t="s">
        <v>163</v>
      </c>
      <c r="O6" s="1" t="s">
        <v>250</v>
      </c>
      <c r="Q6" s="1" t="s">
        <v>163</v>
      </c>
      <c r="R6" s="1">
        <v>60</v>
      </c>
      <c r="S6" s="1">
        <v>60</v>
      </c>
      <c r="T6" s="11"/>
      <c r="U6" s="1" t="s">
        <v>270</v>
      </c>
      <c r="X6" s="1" t="s">
        <v>276</v>
      </c>
      <c r="Y6" s="1" t="s">
        <v>264</v>
      </c>
    </row>
    <row r="7" spans="1:25" ht="12.75">
      <c r="A7" s="1" t="s">
        <v>269</v>
      </c>
      <c r="C7" s="1">
        <v>0.007</v>
      </c>
      <c r="D7" s="1" t="s">
        <v>160</v>
      </c>
      <c r="F7" s="1">
        <v>0.11</v>
      </c>
      <c r="G7" s="1" t="s">
        <v>160</v>
      </c>
      <c r="I7" s="1">
        <v>0.11</v>
      </c>
      <c r="J7" s="1" t="s">
        <v>160</v>
      </c>
      <c r="L7" s="1">
        <v>0.007</v>
      </c>
      <c r="M7" s="1" t="s">
        <v>160</v>
      </c>
      <c r="O7" s="1" t="s">
        <v>163</v>
      </c>
      <c r="P7" s="1" t="s">
        <v>163</v>
      </c>
      <c r="Q7" s="1" t="s">
        <v>163</v>
      </c>
      <c r="R7" s="1">
        <v>90</v>
      </c>
      <c r="S7" s="1">
        <v>90</v>
      </c>
      <c r="T7" s="11"/>
      <c r="X7" s="1" t="s">
        <v>314</v>
      </c>
      <c r="Y7" s="1" t="s">
        <v>223</v>
      </c>
    </row>
    <row r="8" spans="1:20" ht="12.75" customHeight="1">
      <c r="A8" s="1" t="s">
        <v>249</v>
      </c>
      <c r="J8" s="1" t="s">
        <v>424</v>
      </c>
      <c r="M8" s="1" t="s">
        <v>424</v>
      </c>
      <c r="T8" s="11"/>
    </row>
    <row r="9" spans="1:20" ht="12.75">
      <c r="A9" s="1" t="s">
        <v>282</v>
      </c>
      <c r="T9" s="11"/>
    </row>
    <row r="10" spans="1:20" ht="12.75">
      <c r="A10" s="1" t="s">
        <v>286</v>
      </c>
      <c r="C10" s="1" t="s">
        <v>427</v>
      </c>
      <c r="D10" s="1" t="s">
        <v>428</v>
      </c>
      <c r="E10" s="1">
        <v>0.025</v>
      </c>
      <c r="F10" s="1" t="s">
        <v>427</v>
      </c>
      <c r="G10" s="8" t="s">
        <v>428</v>
      </c>
      <c r="H10" s="1">
        <v>0.025</v>
      </c>
      <c r="I10" s="1">
        <v>0.054</v>
      </c>
      <c r="J10" s="1" t="s">
        <v>323</v>
      </c>
      <c r="K10" s="1">
        <v>0.05</v>
      </c>
      <c r="L10" s="1">
        <v>0.0384</v>
      </c>
      <c r="M10" s="1" t="s">
        <v>323</v>
      </c>
      <c r="N10" s="1">
        <v>0.05</v>
      </c>
      <c r="O10" s="1" t="s">
        <v>163</v>
      </c>
      <c r="P10" s="1" t="s">
        <v>163</v>
      </c>
      <c r="Q10" s="1" t="s">
        <v>163</v>
      </c>
      <c r="T10" s="11"/>
    </row>
    <row r="11" spans="1:20" ht="12.75" customHeight="1">
      <c r="A11" s="1" t="s">
        <v>254</v>
      </c>
      <c r="C11" s="1">
        <v>0.0024</v>
      </c>
      <c r="D11" s="1" t="s">
        <v>255</v>
      </c>
      <c r="E11" s="1">
        <v>0.017</v>
      </c>
      <c r="F11" s="1">
        <v>0.0024</v>
      </c>
      <c r="G11" s="1" t="s">
        <v>255</v>
      </c>
      <c r="H11" s="1">
        <v>0.032</v>
      </c>
      <c r="I11" s="1">
        <v>0.0096</v>
      </c>
      <c r="J11" s="1" t="s">
        <v>255</v>
      </c>
      <c r="K11" s="1">
        <v>0.024</v>
      </c>
      <c r="L11" s="1">
        <v>0.0096</v>
      </c>
      <c r="M11" s="1" t="s">
        <v>255</v>
      </c>
      <c r="N11" s="1">
        <v>0.038</v>
      </c>
      <c r="O11" s="1" t="s">
        <v>163</v>
      </c>
      <c r="P11" s="1" t="s">
        <v>163</v>
      </c>
      <c r="Q11" s="1" t="s">
        <v>163</v>
      </c>
      <c r="R11" s="11" t="s">
        <v>432</v>
      </c>
      <c r="S11" s="11" t="s">
        <v>432</v>
      </c>
      <c r="T11" s="11"/>
    </row>
    <row r="12" spans="1:20" ht="12.75">
      <c r="A12" s="1" t="s">
        <v>291</v>
      </c>
      <c r="T12" s="11"/>
    </row>
    <row r="13" spans="1:25" s="19" customFormat="1" ht="12.75" customHeight="1">
      <c r="A13" s="18" t="s">
        <v>165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 t="s">
        <v>163</v>
      </c>
      <c r="P13" s="18" t="s">
        <v>163</v>
      </c>
      <c r="Q13" s="18" t="s">
        <v>163</v>
      </c>
      <c r="R13" s="18"/>
      <c r="S13" s="18"/>
      <c r="T13" s="20"/>
      <c r="U13" s="18">
        <v>6</v>
      </c>
      <c r="V13" s="18"/>
      <c r="W13" s="18"/>
      <c r="X13" s="18">
        <v>2600</v>
      </c>
      <c r="Y13" s="18" t="s">
        <v>264</v>
      </c>
    </row>
    <row r="14" spans="1:24" ht="12.75" customHeight="1">
      <c r="A14" s="1" t="s">
        <v>157</v>
      </c>
      <c r="C14" s="1">
        <v>0.096</v>
      </c>
      <c r="D14" s="1" t="s">
        <v>160</v>
      </c>
      <c r="E14" s="1">
        <v>0.2</v>
      </c>
      <c r="F14" s="1">
        <v>3.456</v>
      </c>
      <c r="G14" s="1" t="s">
        <v>160</v>
      </c>
      <c r="H14" s="1">
        <v>7.2</v>
      </c>
      <c r="I14" s="1">
        <v>1.23</v>
      </c>
      <c r="J14" s="1" t="s">
        <v>160</v>
      </c>
      <c r="K14" s="1">
        <v>1.23</v>
      </c>
      <c r="L14" s="1" t="s">
        <v>161</v>
      </c>
      <c r="M14" s="1" t="s">
        <v>160</v>
      </c>
      <c r="N14" s="1" t="s">
        <v>161</v>
      </c>
      <c r="O14" s="1" t="s">
        <v>161</v>
      </c>
      <c r="P14" s="1" t="s">
        <v>160</v>
      </c>
      <c r="Q14" s="1" t="s">
        <v>161</v>
      </c>
      <c r="R14" s="1">
        <v>70</v>
      </c>
      <c r="S14" s="1">
        <v>70</v>
      </c>
      <c r="T14" s="11"/>
      <c r="U14" s="1">
        <v>96</v>
      </c>
      <c r="V14" s="1">
        <v>45</v>
      </c>
      <c r="W14" s="1">
        <v>1</v>
      </c>
      <c r="X14" s="1">
        <v>9000</v>
      </c>
    </row>
    <row r="15" spans="1:25" ht="12.75">
      <c r="A15" s="1" t="s">
        <v>315</v>
      </c>
      <c r="C15" s="1">
        <v>10.24</v>
      </c>
      <c r="D15" s="1" t="s">
        <v>160</v>
      </c>
      <c r="E15" s="1">
        <v>18</v>
      </c>
      <c r="F15" s="1">
        <v>10.24</v>
      </c>
      <c r="G15" s="1" t="s">
        <v>160</v>
      </c>
      <c r="H15" s="1">
        <v>18</v>
      </c>
      <c r="I15" s="1" t="s">
        <v>318</v>
      </c>
      <c r="J15" s="1" t="s">
        <v>160</v>
      </c>
      <c r="K15" s="1" t="s">
        <v>319</v>
      </c>
      <c r="L15" s="1" t="s">
        <v>318</v>
      </c>
      <c r="M15" s="1" t="s">
        <v>160</v>
      </c>
      <c r="N15" s="1" t="s">
        <v>319</v>
      </c>
      <c r="O15" s="1" t="s">
        <v>163</v>
      </c>
      <c r="P15" s="1" t="s">
        <v>163</v>
      </c>
      <c r="Q15" s="1" t="s">
        <v>163</v>
      </c>
      <c r="R15" s="1">
        <v>70</v>
      </c>
      <c r="S15" s="1">
        <v>70</v>
      </c>
      <c r="T15" s="11"/>
      <c r="U15" s="1">
        <v>60</v>
      </c>
      <c r="Y15" s="1" t="s">
        <v>264</v>
      </c>
    </row>
    <row r="16" spans="1:22" ht="12.75">
      <c r="A16" s="1" t="s">
        <v>321</v>
      </c>
      <c r="D16" s="1" t="s">
        <v>323</v>
      </c>
      <c r="F16" s="1" t="s">
        <v>323</v>
      </c>
      <c r="O16" s="1" t="s">
        <v>250</v>
      </c>
      <c r="Q16" s="1" t="s">
        <v>163</v>
      </c>
      <c r="T16" s="11"/>
      <c r="U16" s="1">
        <v>50</v>
      </c>
      <c r="V16" s="1">
        <v>125</v>
      </c>
    </row>
    <row r="17" spans="1:25" ht="12.75">
      <c r="A17" s="1" t="s">
        <v>327</v>
      </c>
      <c r="D17" s="1" t="s">
        <v>323</v>
      </c>
      <c r="F17" s="1" t="s">
        <v>323</v>
      </c>
      <c r="O17" s="1" t="s">
        <v>250</v>
      </c>
      <c r="Q17" s="1" t="s">
        <v>163</v>
      </c>
      <c r="R17" s="1">
        <v>70</v>
      </c>
      <c r="S17" s="1">
        <v>70</v>
      </c>
      <c r="T17" s="11"/>
      <c r="V17" s="1">
        <v>70</v>
      </c>
      <c r="Y17" s="1" t="s">
        <v>264</v>
      </c>
    </row>
    <row r="18" spans="1:25" ht="12.75">
      <c r="A18" s="1" t="s">
        <v>330</v>
      </c>
      <c r="C18" s="1">
        <v>0.0048</v>
      </c>
      <c r="D18" s="1" t="s">
        <v>160</v>
      </c>
      <c r="E18" s="1">
        <v>25</v>
      </c>
      <c r="F18" s="1">
        <v>0.0048</v>
      </c>
      <c r="G18" s="1" t="s">
        <v>160</v>
      </c>
      <c r="H18" s="1">
        <v>25</v>
      </c>
      <c r="T18" s="11"/>
      <c r="U18" s="1">
        <v>163</v>
      </c>
      <c r="X18" s="1">
        <v>4500</v>
      </c>
      <c r="Y18" s="1" t="s">
        <v>264</v>
      </c>
    </row>
    <row r="19" spans="1:25" s="19" customFormat="1" ht="12.75" customHeight="1">
      <c r="A19" s="18" t="s">
        <v>117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18">
        <v>37</v>
      </c>
      <c r="V19" s="18"/>
      <c r="W19" s="18"/>
      <c r="X19" s="18"/>
      <c r="Y19" s="18"/>
    </row>
    <row r="20" spans="1:21" ht="12.75">
      <c r="A20" s="1" t="s">
        <v>338</v>
      </c>
      <c r="D20" s="1" t="s">
        <v>160</v>
      </c>
      <c r="E20" s="1">
        <v>0.02717</v>
      </c>
      <c r="G20" s="1" t="s">
        <v>160</v>
      </c>
      <c r="H20" s="1">
        <v>0.02717</v>
      </c>
      <c r="P20" s="1" t="s">
        <v>160</v>
      </c>
      <c r="R20" s="1">
        <v>90</v>
      </c>
      <c r="S20" s="1">
        <v>90</v>
      </c>
      <c r="T20" s="11"/>
      <c r="U20" s="1">
        <v>228</v>
      </c>
    </row>
    <row r="21" spans="1:20" ht="12.75">
      <c r="A21" s="1" t="s">
        <v>341</v>
      </c>
      <c r="C21" s="1">
        <v>0.0096</v>
      </c>
      <c r="D21" s="1" t="s">
        <v>323</v>
      </c>
      <c r="E21" s="1">
        <v>0.015</v>
      </c>
      <c r="F21" s="1">
        <v>0.024</v>
      </c>
      <c r="G21" s="1" t="s">
        <v>160</v>
      </c>
      <c r="H21" s="1">
        <v>0.025</v>
      </c>
      <c r="I21" s="1">
        <v>0.05</v>
      </c>
      <c r="J21" s="1" t="s">
        <v>323</v>
      </c>
      <c r="K21" s="1">
        <v>0.05</v>
      </c>
      <c r="L21" s="1">
        <v>0.05</v>
      </c>
      <c r="M21" s="1" t="s">
        <v>323</v>
      </c>
      <c r="N21" s="1">
        <v>0.06</v>
      </c>
      <c r="Q21" s="1">
        <v>0.05</v>
      </c>
      <c r="R21" s="1">
        <v>65</v>
      </c>
      <c r="S21" s="1">
        <v>65</v>
      </c>
      <c r="T21" s="11"/>
    </row>
    <row r="22" spans="1:24" ht="12.75">
      <c r="A22" s="1" t="s">
        <v>346</v>
      </c>
      <c r="R22" s="1">
        <v>70</v>
      </c>
      <c r="S22" s="1">
        <v>70</v>
      </c>
      <c r="T22" s="11"/>
      <c r="X22" s="1">
        <v>4058</v>
      </c>
    </row>
    <row r="23" spans="1:21" ht="12.75">
      <c r="A23" s="1" t="s">
        <v>358</v>
      </c>
      <c r="D23" s="1" t="s">
        <v>160</v>
      </c>
      <c r="G23" s="1" t="s">
        <v>160</v>
      </c>
      <c r="R23" s="1">
        <v>55</v>
      </c>
      <c r="S23" s="1">
        <v>55</v>
      </c>
      <c r="T23" s="11"/>
      <c r="U23" s="1">
        <v>32</v>
      </c>
    </row>
    <row r="24" spans="1:24" ht="12.75">
      <c r="A24" s="1" t="s">
        <v>367</v>
      </c>
      <c r="C24" s="1">
        <v>0.0012</v>
      </c>
      <c r="D24" s="1" t="s">
        <v>369</v>
      </c>
      <c r="F24" s="1">
        <v>0.0012</v>
      </c>
      <c r="G24" s="1" t="s">
        <v>369</v>
      </c>
      <c r="J24" s="1" t="s">
        <v>369</v>
      </c>
      <c r="M24" s="1" t="s">
        <v>369</v>
      </c>
      <c r="T24" s="11"/>
      <c r="U24" s="1">
        <v>19</v>
      </c>
      <c r="V24" s="1">
        <v>4.833</v>
      </c>
      <c r="X24" s="1">
        <v>2300</v>
      </c>
    </row>
    <row r="25" spans="1:25" ht="12.75" customHeight="1">
      <c r="A25" s="1" t="s">
        <v>124</v>
      </c>
      <c r="E25" s="1">
        <v>0.015</v>
      </c>
      <c r="F25" s="1" t="s">
        <v>222</v>
      </c>
      <c r="G25" s="1" t="s">
        <v>221</v>
      </c>
      <c r="H25" s="1">
        <v>0.027</v>
      </c>
      <c r="K25" s="1">
        <v>0.09</v>
      </c>
      <c r="L25" s="1">
        <v>0.056</v>
      </c>
      <c r="M25" s="1" t="s">
        <v>221</v>
      </c>
      <c r="N25" s="1">
        <v>0.09</v>
      </c>
      <c r="O25" s="1" t="s">
        <v>163</v>
      </c>
      <c r="P25" s="1" t="s">
        <v>163</v>
      </c>
      <c r="Q25" s="1" t="s">
        <v>163</v>
      </c>
      <c r="R25" s="1">
        <v>70</v>
      </c>
      <c r="S25" s="1">
        <v>70</v>
      </c>
      <c r="T25" s="11"/>
      <c r="U25" s="1">
        <v>1</v>
      </c>
      <c r="V25" s="1" t="s">
        <v>193</v>
      </c>
      <c r="W25" s="1" t="s">
        <v>193</v>
      </c>
      <c r="Y25" s="1" t="s">
        <v>223</v>
      </c>
    </row>
    <row r="26" spans="1:25" ht="12.75">
      <c r="A26" s="1" t="s">
        <v>373</v>
      </c>
      <c r="R26" s="1">
        <v>50</v>
      </c>
      <c r="S26" s="1">
        <v>50</v>
      </c>
      <c r="T26" s="11"/>
      <c r="U26" s="1">
        <v>100</v>
      </c>
      <c r="Y26" s="1" t="s">
        <v>264</v>
      </c>
    </row>
    <row r="27" spans="1:20" ht="12.75">
      <c r="A27" s="1" t="s">
        <v>379</v>
      </c>
      <c r="T27" s="11"/>
    </row>
    <row r="28" spans="1:25" ht="12.75" customHeight="1">
      <c r="A28" s="1" t="s">
        <v>227</v>
      </c>
      <c r="D28" s="1" t="s">
        <v>230</v>
      </c>
      <c r="G28" s="1" t="s">
        <v>230</v>
      </c>
      <c r="O28" s="1" t="s">
        <v>163</v>
      </c>
      <c r="P28" s="1" t="s">
        <v>163</v>
      </c>
      <c r="Q28" s="1" t="s">
        <v>163</v>
      </c>
      <c r="R28" s="1">
        <v>68</v>
      </c>
      <c r="S28" s="1">
        <v>68</v>
      </c>
      <c r="T28" s="11"/>
      <c r="U28" s="1">
        <v>45</v>
      </c>
      <c r="W28" s="1">
        <v>0</v>
      </c>
      <c r="Y28" s="1" t="s">
        <v>223</v>
      </c>
    </row>
    <row r="29" spans="1:25" ht="12.75" customHeight="1">
      <c r="A29" s="1" t="s">
        <v>146</v>
      </c>
      <c r="R29" s="1">
        <v>70</v>
      </c>
      <c r="S29" s="1">
        <v>70</v>
      </c>
      <c r="T29" s="11"/>
      <c r="U29" s="1">
        <v>50</v>
      </c>
      <c r="Y29" s="1" t="s">
        <v>264</v>
      </c>
    </row>
    <row r="30" spans="1:22" ht="12.75" customHeight="1">
      <c r="A30" s="1" t="s">
        <v>381</v>
      </c>
      <c r="D30" s="1" t="s">
        <v>323</v>
      </c>
      <c r="G30" s="1" t="s">
        <v>323</v>
      </c>
      <c r="O30" s="1">
        <v>3000</v>
      </c>
      <c r="P30" s="1" t="s">
        <v>383</v>
      </c>
      <c r="Q30" s="1" t="s">
        <v>163</v>
      </c>
      <c r="R30" s="1">
        <v>80</v>
      </c>
      <c r="S30" s="1">
        <v>80</v>
      </c>
      <c r="T30" s="11"/>
      <c r="U30" s="1">
        <v>20</v>
      </c>
      <c r="V30" s="1">
        <v>500</v>
      </c>
    </row>
    <row r="31" spans="1:25" ht="12.75">
      <c r="A31" s="1" t="s">
        <v>388</v>
      </c>
      <c r="D31" s="1" t="s">
        <v>160</v>
      </c>
      <c r="G31" s="1" t="s">
        <v>160</v>
      </c>
      <c r="O31" s="1">
        <v>3000</v>
      </c>
      <c r="R31" s="1">
        <v>80</v>
      </c>
      <c r="S31" s="1">
        <v>80</v>
      </c>
      <c r="T31" s="11"/>
      <c r="U31" s="1">
        <v>32</v>
      </c>
      <c r="Y31" s="1" t="s">
        <v>264</v>
      </c>
    </row>
    <row r="32" spans="1:20" ht="12.75" customHeight="1">
      <c r="A32" s="1" t="s">
        <v>389</v>
      </c>
      <c r="C32" s="1">
        <v>4.8</v>
      </c>
      <c r="D32" s="1" t="s">
        <v>391</v>
      </c>
      <c r="E32" s="1">
        <v>0.018</v>
      </c>
      <c r="F32" s="1">
        <v>9.6</v>
      </c>
      <c r="G32" s="1" t="s">
        <v>391</v>
      </c>
      <c r="H32" s="1">
        <v>0.03</v>
      </c>
      <c r="I32" s="1" t="s">
        <v>163</v>
      </c>
      <c r="J32" s="1" t="s">
        <v>163</v>
      </c>
      <c r="K32" s="1" t="s">
        <v>163</v>
      </c>
      <c r="L32" s="1" t="s">
        <v>163</v>
      </c>
      <c r="M32" s="1" t="s">
        <v>163</v>
      </c>
      <c r="N32" s="1" t="s">
        <v>163</v>
      </c>
      <c r="T32" s="11"/>
    </row>
    <row r="33" spans="1:20" ht="12.75" customHeight="1">
      <c r="A33" s="1" t="s">
        <v>111</v>
      </c>
      <c r="R33" s="1">
        <v>72</v>
      </c>
      <c r="S33" s="1">
        <v>72</v>
      </c>
      <c r="T33" s="11"/>
    </row>
    <row r="34" spans="1:20" ht="12.75" customHeight="1">
      <c r="A34" s="1" t="s">
        <v>394</v>
      </c>
      <c r="T34" s="11"/>
    </row>
    <row r="35" spans="1:20" ht="12.75" customHeight="1">
      <c r="A35" s="1" t="s">
        <v>395</v>
      </c>
      <c r="T35" s="11"/>
    </row>
    <row r="36" spans="1:21" ht="12.75" customHeight="1">
      <c r="A36" s="1" t="s">
        <v>405</v>
      </c>
      <c r="C36" s="1" t="s">
        <v>406</v>
      </c>
      <c r="D36" s="1" t="s">
        <v>323</v>
      </c>
      <c r="E36" s="1" t="s">
        <v>407</v>
      </c>
      <c r="F36" s="1" t="s">
        <v>406</v>
      </c>
      <c r="G36" s="1" t="s">
        <v>323</v>
      </c>
      <c r="H36" s="1" t="s">
        <v>407</v>
      </c>
      <c r="O36" s="1">
        <v>2500</v>
      </c>
      <c r="Q36" s="1" t="s">
        <v>163</v>
      </c>
      <c r="R36" s="1">
        <v>60</v>
      </c>
      <c r="S36" s="1">
        <v>60</v>
      </c>
      <c r="T36" s="11"/>
      <c r="U36" s="1">
        <v>96</v>
      </c>
    </row>
    <row r="37" spans="1:20" ht="12.75" customHeight="1">
      <c r="A37" s="1" t="s">
        <v>413</v>
      </c>
      <c r="T37" s="11"/>
    </row>
    <row r="38" spans="1:20" ht="12.75">
      <c r="A38" s="1" t="s">
        <v>415</v>
      </c>
      <c r="C38" s="1">
        <v>9.6</v>
      </c>
      <c r="D38" s="1" t="s">
        <v>416</v>
      </c>
      <c r="E38" s="1">
        <v>0.05</v>
      </c>
      <c r="F38" s="1">
        <v>9.6</v>
      </c>
      <c r="G38" s="1" t="s">
        <v>416</v>
      </c>
      <c r="H38" s="1">
        <v>0.03</v>
      </c>
      <c r="T38" s="11"/>
    </row>
    <row r="39" ht="12.75">
      <c r="T39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8"/>
  <sheetViews>
    <sheetView workbookViewId="0" topLeftCell="A1">
      <pane ySplit="2" topLeftCell="BM3" activePane="bottomLeft" state="frozen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15.7109375" style="1" customWidth="1"/>
    <col min="2" max="2" width="9.140625" style="1" customWidth="1"/>
    <col min="3" max="3" width="9.8515625" style="1" customWidth="1"/>
    <col min="4" max="4" width="15.8515625" style="1" customWidth="1"/>
    <col min="5" max="5" width="11.8515625" style="1" customWidth="1"/>
    <col min="6" max="8" width="12.00390625" style="1" customWidth="1"/>
    <col min="9" max="9" width="15.28125" style="1" customWidth="1"/>
    <col min="10" max="10" width="11.7109375" style="1" customWidth="1"/>
    <col min="11" max="11" width="11.00390625" style="1" customWidth="1"/>
    <col min="12" max="12" width="12.28125" style="1" customWidth="1"/>
    <col min="13" max="13" width="14.421875" style="1" customWidth="1"/>
    <col min="14" max="14" width="12.00390625" style="1" customWidth="1"/>
    <col min="15" max="16384" width="9.140625" style="1" customWidth="1"/>
  </cols>
  <sheetData>
    <row r="2" spans="1:15" ht="51" customHeight="1">
      <c r="A2" s="1" t="s">
        <v>0</v>
      </c>
      <c r="C2" s="1" t="s">
        <v>2</v>
      </c>
      <c r="D2" s="1" t="s">
        <v>25</v>
      </c>
      <c r="E2" s="1" t="s">
        <v>26</v>
      </c>
      <c r="F2" s="1" t="s">
        <v>33</v>
      </c>
      <c r="G2" s="1" t="s">
        <v>112</v>
      </c>
      <c r="H2" s="1" t="s">
        <v>183</v>
      </c>
      <c r="I2" s="1" t="s">
        <v>38</v>
      </c>
      <c r="J2" s="1" t="s">
        <v>37</v>
      </c>
      <c r="K2" s="1" t="s">
        <v>34</v>
      </c>
      <c r="L2" s="1" t="s">
        <v>36</v>
      </c>
      <c r="M2" s="1" t="s">
        <v>171</v>
      </c>
      <c r="N2" s="1" t="s">
        <v>35</v>
      </c>
      <c r="O2" s="1" t="s">
        <v>89</v>
      </c>
    </row>
    <row r="3" spans="1:15" ht="12.75">
      <c r="A3" s="9" t="s">
        <v>261</v>
      </c>
      <c r="C3" s="1">
        <v>20</v>
      </c>
      <c r="D3" s="1" t="s">
        <v>191</v>
      </c>
      <c r="E3" s="1">
        <v>10400</v>
      </c>
      <c r="F3" s="1">
        <v>4</v>
      </c>
      <c r="G3" s="1">
        <v>1</v>
      </c>
      <c r="H3" s="1">
        <v>0</v>
      </c>
      <c r="I3" s="1">
        <v>45</v>
      </c>
      <c r="K3" s="1">
        <v>0.001</v>
      </c>
      <c r="L3" s="1">
        <v>90</v>
      </c>
      <c r="M3" s="1">
        <v>22.5</v>
      </c>
      <c r="N3" s="1">
        <v>360.98</v>
      </c>
      <c r="O3" s="1">
        <v>20</v>
      </c>
    </row>
    <row r="4" spans="1:15" ht="12.75">
      <c r="A4" s="1" t="s">
        <v>266</v>
      </c>
      <c r="C4" s="1">
        <v>10</v>
      </c>
      <c r="D4" s="1" t="s">
        <v>191</v>
      </c>
      <c r="E4" s="1">
        <v>10355</v>
      </c>
      <c r="F4" s="1">
        <v>2</v>
      </c>
      <c r="G4" s="1">
        <v>1</v>
      </c>
      <c r="H4" s="1">
        <v>0</v>
      </c>
      <c r="I4" s="1">
        <v>47.5</v>
      </c>
      <c r="J4" s="1" t="s">
        <v>163</v>
      </c>
      <c r="K4" s="1">
        <v>0</v>
      </c>
      <c r="L4" s="1">
        <v>180</v>
      </c>
      <c r="N4" s="1">
        <v>360</v>
      </c>
      <c r="O4" s="1">
        <v>20</v>
      </c>
    </row>
    <row r="5" spans="1:15" ht="12.75" customHeight="1">
      <c r="A5" s="1" t="s">
        <v>119</v>
      </c>
      <c r="C5" s="1">
        <v>20</v>
      </c>
      <c r="D5" s="11" t="s">
        <v>191</v>
      </c>
      <c r="E5" s="1">
        <v>20182</v>
      </c>
      <c r="F5" s="1">
        <v>4</v>
      </c>
      <c r="G5" s="11">
        <v>0</v>
      </c>
      <c r="H5" s="11">
        <v>1</v>
      </c>
      <c r="I5" s="1">
        <v>57</v>
      </c>
      <c r="J5" s="11" t="s">
        <v>163</v>
      </c>
      <c r="K5" s="1">
        <v>0</v>
      </c>
      <c r="L5" s="1">
        <v>90</v>
      </c>
      <c r="M5" s="12"/>
      <c r="N5" s="1">
        <v>718.2</v>
      </c>
      <c r="O5" s="11" t="s">
        <v>194</v>
      </c>
    </row>
    <row r="6" spans="1:15" ht="12.75">
      <c r="A6" s="1" t="s">
        <v>268</v>
      </c>
      <c r="C6" s="1">
        <v>63</v>
      </c>
      <c r="D6" s="1" t="s">
        <v>191</v>
      </c>
      <c r="E6" s="1">
        <v>1400</v>
      </c>
      <c r="F6" s="1">
        <v>7</v>
      </c>
      <c r="G6" s="1">
        <v>1</v>
      </c>
      <c r="I6" s="1">
        <v>48</v>
      </c>
      <c r="J6" s="1">
        <v>0</v>
      </c>
      <c r="K6" s="1">
        <v>0.0013</v>
      </c>
      <c r="L6" s="1">
        <v>51.43</v>
      </c>
      <c r="M6" s="1">
        <v>28.57</v>
      </c>
      <c r="N6" s="1">
        <v>113.75</v>
      </c>
      <c r="O6" s="1">
        <v>16</v>
      </c>
    </row>
    <row r="7" spans="1:15" ht="12.75" customHeight="1">
      <c r="A7" s="1" t="s">
        <v>269</v>
      </c>
      <c r="C7" s="1">
        <v>48</v>
      </c>
      <c r="D7" s="1" t="s">
        <v>192</v>
      </c>
      <c r="E7" s="1">
        <v>1018.6</v>
      </c>
      <c r="F7" s="1">
        <v>4</v>
      </c>
      <c r="G7" s="1">
        <v>0</v>
      </c>
      <c r="L7" s="11" t="s">
        <v>421</v>
      </c>
      <c r="N7" s="1">
        <v>105.5</v>
      </c>
      <c r="O7" s="1">
        <v>5</v>
      </c>
    </row>
    <row r="8" spans="1:14" ht="12.75" customHeight="1">
      <c r="A8" s="1" t="s">
        <v>249</v>
      </c>
      <c r="C8" s="1" t="s">
        <v>422</v>
      </c>
      <c r="D8" s="13" t="s">
        <v>325</v>
      </c>
      <c r="E8" s="1">
        <v>875</v>
      </c>
      <c r="F8" s="1" t="s">
        <v>345</v>
      </c>
      <c r="G8" s="1">
        <v>0</v>
      </c>
      <c r="H8" s="1">
        <v>0</v>
      </c>
      <c r="I8" s="1">
        <v>63.5</v>
      </c>
      <c r="L8" s="13" t="s">
        <v>325</v>
      </c>
      <c r="N8" s="1">
        <v>102.5</v>
      </c>
    </row>
    <row r="9" spans="1:15" ht="12.75" customHeight="1">
      <c r="A9" s="1" t="s">
        <v>282</v>
      </c>
      <c r="C9" s="1">
        <v>6</v>
      </c>
      <c r="E9" s="1">
        <v>1261</v>
      </c>
      <c r="F9" s="1" t="s">
        <v>345</v>
      </c>
      <c r="G9" s="1">
        <v>0</v>
      </c>
      <c r="I9" s="1">
        <v>100.7</v>
      </c>
      <c r="J9" s="1" t="s">
        <v>163</v>
      </c>
      <c r="K9" s="1">
        <v>0</v>
      </c>
      <c r="L9" s="1" t="s">
        <v>163</v>
      </c>
      <c r="M9" s="1" t="s">
        <v>163</v>
      </c>
      <c r="N9" s="1">
        <v>110.75</v>
      </c>
      <c r="O9" s="1">
        <v>20</v>
      </c>
    </row>
    <row r="10" spans="1:13" ht="12.75" customHeight="1">
      <c r="A10" s="1" t="s">
        <v>286</v>
      </c>
      <c r="C10" s="1">
        <v>24</v>
      </c>
      <c r="D10" s="11" t="s">
        <v>431</v>
      </c>
      <c r="E10" s="1">
        <v>1000</v>
      </c>
      <c r="F10" s="11" t="s">
        <v>430</v>
      </c>
      <c r="I10" s="11" t="s">
        <v>429</v>
      </c>
      <c r="M10" s="1">
        <v>5</v>
      </c>
    </row>
    <row r="11" spans="1:14" ht="12.75" customHeight="1">
      <c r="A11" s="1" t="s">
        <v>254</v>
      </c>
      <c r="C11" s="1">
        <v>24</v>
      </c>
      <c r="D11" s="1" t="s">
        <v>191</v>
      </c>
      <c r="E11" s="1">
        <v>800</v>
      </c>
      <c r="F11" s="1">
        <v>4</v>
      </c>
      <c r="I11" s="1">
        <v>98</v>
      </c>
      <c r="J11" s="1" t="s">
        <v>163</v>
      </c>
      <c r="K11" s="1">
        <v>0</v>
      </c>
      <c r="L11" s="1">
        <v>45</v>
      </c>
      <c r="M11" s="1" t="s">
        <v>193</v>
      </c>
      <c r="N11" s="1">
        <v>101</v>
      </c>
    </row>
    <row r="12" spans="1:15" ht="12.75">
      <c r="A12" s="1" t="s">
        <v>291</v>
      </c>
      <c r="C12" s="1">
        <v>38</v>
      </c>
      <c r="D12" s="10" t="s">
        <v>293</v>
      </c>
      <c r="E12" s="1">
        <v>1000</v>
      </c>
      <c r="F12" s="10">
        <v>5</v>
      </c>
      <c r="G12" s="1">
        <v>0</v>
      </c>
      <c r="H12" s="1">
        <v>2</v>
      </c>
      <c r="I12" s="10" t="s">
        <v>295</v>
      </c>
      <c r="J12" s="1" t="s">
        <v>163</v>
      </c>
      <c r="K12" s="1">
        <v>0</v>
      </c>
      <c r="L12" s="1">
        <v>90</v>
      </c>
      <c r="M12" s="1" t="s">
        <v>193</v>
      </c>
      <c r="O12" s="1" t="s">
        <v>193</v>
      </c>
    </row>
    <row r="13" spans="1:15" s="18" customFormat="1" ht="12.75" customHeight="1">
      <c r="A13" s="18" t="s">
        <v>165</v>
      </c>
      <c r="C13" s="18">
        <v>48</v>
      </c>
      <c r="D13" s="20"/>
      <c r="E13" s="18">
        <v>1389</v>
      </c>
      <c r="F13" s="18">
        <v>8</v>
      </c>
      <c r="G13" s="20"/>
      <c r="H13" s="20"/>
      <c r="I13" s="18">
        <v>47</v>
      </c>
      <c r="J13" s="20" t="s">
        <v>163</v>
      </c>
      <c r="K13" s="18">
        <v>0</v>
      </c>
      <c r="L13" s="18">
        <v>45</v>
      </c>
      <c r="M13" s="20"/>
      <c r="N13" s="18">
        <v>113.54</v>
      </c>
      <c r="O13" s="20"/>
    </row>
    <row r="14" spans="1:15" ht="12.75" customHeight="1">
      <c r="A14" s="1" t="s">
        <v>316</v>
      </c>
      <c r="C14" s="1">
        <v>64</v>
      </c>
      <c r="E14" s="1">
        <v>1420</v>
      </c>
      <c r="F14" s="1">
        <v>8</v>
      </c>
      <c r="G14" s="11"/>
      <c r="H14" s="11"/>
      <c r="I14" s="1">
        <v>54</v>
      </c>
      <c r="J14" s="11" t="s">
        <v>163</v>
      </c>
      <c r="K14" s="1">
        <v>0</v>
      </c>
      <c r="L14" s="1">
        <v>45</v>
      </c>
      <c r="M14" s="1">
        <v>39.375</v>
      </c>
      <c r="N14" s="1">
        <v>114.22</v>
      </c>
      <c r="O14" s="11"/>
    </row>
    <row r="15" spans="1:14" ht="12.75">
      <c r="A15" s="1" t="s">
        <v>315</v>
      </c>
      <c r="C15" s="1">
        <v>80</v>
      </c>
      <c r="D15" s="1" t="s">
        <v>191</v>
      </c>
      <c r="E15" s="1">
        <v>1440</v>
      </c>
      <c r="F15" s="1">
        <v>10</v>
      </c>
      <c r="I15" s="1">
        <v>52</v>
      </c>
      <c r="J15" s="1" t="s">
        <v>163</v>
      </c>
      <c r="K15" s="1">
        <v>0</v>
      </c>
      <c r="L15" s="1">
        <v>36</v>
      </c>
      <c r="M15" s="1">
        <v>4.5</v>
      </c>
      <c r="N15" s="1">
        <v>114.66</v>
      </c>
    </row>
    <row r="16" spans="1:15" ht="12.75" customHeight="1">
      <c r="A16" s="1" t="s">
        <v>321</v>
      </c>
      <c r="C16" s="1">
        <v>22</v>
      </c>
      <c r="D16" s="16" t="s">
        <v>325</v>
      </c>
      <c r="E16" s="1">
        <v>15000</v>
      </c>
      <c r="F16" s="1" t="s">
        <v>239</v>
      </c>
      <c r="G16" s="1" t="s">
        <v>324</v>
      </c>
      <c r="H16" s="1" t="s">
        <v>324</v>
      </c>
      <c r="I16" s="1" t="s">
        <v>229</v>
      </c>
      <c r="J16" s="1" t="s">
        <v>163</v>
      </c>
      <c r="K16" s="1">
        <v>0</v>
      </c>
      <c r="L16" s="1">
        <v>180</v>
      </c>
      <c r="M16" s="1" t="s">
        <v>193</v>
      </c>
      <c r="N16" s="1">
        <v>516</v>
      </c>
      <c r="O16" s="1">
        <v>10</v>
      </c>
    </row>
    <row r="17" spans="1:15" ht="12.75" customHeight="1">
      <c r="A17" s="1" t="s">
        <v>327</v>
      </c>
      <c r="C17" s="1">
        <v>70</v>
      </c>
      <c r="D17" s="1" t="s">
        <v>191</v>
      </c>
      <c r="E17" s="1">
        <v>1490</v>
      </c>
      <c r="F17" s="1">
        <v>10</v>
      </c>
      <c r="G17" s="1" t="s">
        <v>296</v>
      </c>
      <c r="H17" s="1" t="s">
        <v>296</v>
      </c>
      <c r="I17" s="1">
        <v>54.5</v>
      </c>
      <c r="J17" s="1" t="s">
        <v>163</v>
      </c>
      <c r="K17" s="1">
        <v>0</v>
      </c>
      <c r="L17" s="1">
        <v>36</v>
      </c>
      <c r="M17" s="1" t="s">
        <v>193</v>
      </c>
      <c r="N17" s="1">
        <v>115.8</v>
      </c>
      <c r="O17" s="1">
        <v>9</v>
      </c>
    </row>
    <row r="18" spans="1:15" ht="12.75">
      <c r="A18" s="1" t="s">
        <v>330</v>
      </c>
      <c r="C18" s="1">
        <v>10</v>
      </c>
      <c r="D18" s="1" t="s">
        <v>191</v>
      </c>
      <c r="E18" s="1">
        <v>10355</v>
      </c>
      <c r="F18" s="1">
        <v>2</v>
      </c>
      <c r="G18" s="1">
        <v>1</v>
      </c>
      <c r="H18" s="1">
        <v>0</v>
      </c>
      <c r="I18" s="1">
        <v>45</v>
      </c>
      <c r="J18" s="1" t="s">
        <v>163</v>
      </c>
      <c r="K18" s="1">
        <v>0</v>
      </c>
      <c r="L18" s="1">
        <v>180</v>
      </c>
      <c r="M18" s="1" t="s">
        <v>193</v>
      </c>
      <c r="N18" s="1">
        <v>359.03</v>
      </c>
      <c r="O18" s="1">
        <v>20</v>
      </c>
    </row>
    <row r="19" spans="1:15" s="18" customFormat="1" ht="12.75" customHeight="1">
      <c r="A19" s="18" t="s">
        <v>117</v>
      </c>
      <c r="C19" s="18">
        <v>77</v>
      </c>
      <c r="D19" s="18" t="s">
        <v>192</v>
      </c>
      <c r="E19" s="18">
        <v>765</v>
      </c>
      <c r="F19" s="18">
        <v>7</v>
      </c>
      <c r="G19" s="20"/>
      <c r="H19" s="20"/>
      <c r="I19" s="18">
        <v>90</v>
      </c>
      <c r="J19" s="20" t="s">
        <v>163</v>
      </c>
      <c r="K19" s="18">
        <v>0</v>
      </c>
      <c r="L19" s="20"/>
      <c r="M19" s="20"/>
      <c r="O19" s="20"/>
    </row>
    <row r="20" spans="1:15" ht="12.75">
      <c r="A20" s="1" t="s">
        <v>338</v>
      </c>
      <c r="C20" s="1">
        <v>96</v>
      </c>
      <c r="D20" s="1" t="s">
        <v>192</v>
      </c>
      <c r="E20" s="1">
        <v>853</v>
      </c>
      <c r="F20" s="1">
        <v>12</v>
      </c>
      <c r="I20" s="1">
        <v>98.8</v>
      </c>
      <c r="J20" s="1">
        <v>270</v>
      </c>
      <c r="L20" s="1">
        <v>23.5</v>
      </c>
      <c r="M20" s="1" t="s">
        <v>193</v>
      </c>
      <c r="N20" s="1">
        <v>101.99</v>
      </c>
      <c r="O20" s="1">
        <v>15</v>
      </c>
    </row>
    <row r="21" spans="1:15" ht="12.75">
      <c r="A21" s="1" t="s">
        <v>341</v>
      </c>
      <c r="C21" s="1">
        <v>48</v>
      </c>
      <c r="D21" s="1" t="s">
        <v>191</v>
      </c>
      <c r="E21" s="1">
        <v>950</v>
      </c>
      <c r="F21" s="1">
        <v>4</v>
      </c>
      <c r="G21" s="1" t="s">
        <v>193</v>
      </c>
      <c r="H21" s="1" t="s">
        <v>193</v>
      </c>
      <c r="I21" s="1">
        <v>50</v>
      </c>
      <c r="J21" s="1" t="s">
        <v>163</v>
      </c>
      <c r="K21" s="1">
        <v>0</v>
      </c>
      <c r="L21" s="1">
        <v>45</v>
      </c>
      <c r="M21" s="1">
        <v>0</v>
      </c>
      <c r="N21" s="1">
        <v>104.05</v>
      </c>
      <c r="O21" s="1">
        <v>15</v>
      </c>
    </row>
    <row r="22" spans="1:15" ht="12.75">
      <c r="A22" s="1" t="s">
        <v>346</v>
      </c>
      <c r="C22" s="1">
        <v>32</v>
      </c>
      <c r="D22" s="1" t="s">
        <v>191</v>
      </c>
      <c r="E22" s="1">
        <v>10352</v>
      </c>
      <c r="F22" s="1">
        <v>4</v>
      </c>
      <c r="G22" s="1">
        <v>0</v>
      </c>
      <c r="H22" s="1">
        <v>2</v>
      </c>
      <c r="I22" s="1">
        <v>50</v>
      </c>
      <c r="J22" s="1" t="s">
        <v>163</v>
      </c>
      <c r="K22" s="1">
        <v>0</v>
      </c>
      <c r="L22" s="1">
        <v>90</v>
      </c>
      <c r="M22" s="1">
        <v>67.5</v>
      </c>
      <c r="N22" s="1">
        <v>360</v>
      </c>
      <c r="O22" s="1">
        <v>20</v>
      </c>
    </row>
    <row r="23" spans="1:15" ht="12.75" customHeight="1">
      <c r="A23" s="1" t="s">
        <v>358</v>
      </c>
      <c r="C23" s="1">
        <v>72</v>
      </c>
      <c r="D23" s="1" t="s">
        <v>191</v>
      </c>
      <c r="E23" s="1">
        <v>1350</v>
      </c>
      <c r="F23" s="1">
        <v>12</v>
      </c>
      <c r="G23" s="1" t="s">
        <v>363</v>
      </c>
      <c r="H23" s="1" t="s">
        <v>193</v>
      </c>
      <c r="I23" s="1">
        <v>47</v>
      </c>
      <c r="J23" s="1">
        <v>90</v>
      </c>
      <c r="K23" s="1">
        <v>0.0013</v>
      </c>
      <c r="L23" s="1">
        <v>30</v>
      </c>
      <c r="M23" s="1">
        <v>25</v>
      </c>
      <c r="N23" s="1">
        <v>112.68</v>
      </c>
      <c r="O23" s="1">
        <v>22</v>
      </c>
    </row>
    <row r="24" spans="1:15" ht="12.75">
      <c r="A24" s="1" t="s">
        <v>367</v>
      </c>
      <c r="C24" s="1">
        <v>12</v>
      </c>
      <c r="D24" s="1" t="s">
        <v>191</v>
      </c>
      <c r="E24" s="1">
        <v>10371</v>
      </c>
      <c r="F24" s="1">
        <v>3</v>
      </c>
      <c r="G24" s="1">
        <v>0</v>
      </c>
      <c r="H24" s="1">
        <v>0</v>
      </c>
      <c r="I24" s="1">
        <v>55</v>
      </c>
      <c r="J24" s="1" t="s">
        <v>163</v>
      </c>
      <c r="K24" s="1">
        <v>0</v>
      </c>
      <c r="N24" s="1">
        <v>359.54</v>
      </c>
      <c r="O24" s="1">
        <v>30</v>
      </c>
    </row>
    <row r="25" spans="1:15" ht="12.75" customHeight="1">
      <c r="A25" s="1" t="s">
        <v>124</v>
      </c>
      <c r="C25" s="1">
        <v>20</v>
      </c>
      <c r="D25" s="11" t="s">
        <v>219</v>
      </c>
      <c r="E25" s="1">
        <v>970</v>
      </c>
      <c r="F25" s="1" t="s">
        <v>239</v>
      </c>
      <c r="G25" s="1">
        <v>0</v>
      </c>
      <c r="H25" s="11" t="s">
        <v>220</v>
      </c>
      <c r="I25" s="1">
        <v>40</v>
      </c>
      <c r="J25" s="11" t="s">
        <v>163</v>
      </c>
      <c r="K25" s="1">
        <v>0</v>
      </c>
      <c r="L25" s="1">
        <v>120</v>
      </c>
      <c r="M25" s="1" t="s">
        <v>193</v>
      </c>
      <c r="N25" s="1">
        <v>104.48</v>
      </c>
      <c r="O25" s="1">
        <v>5</v>
      </c>
    </row>
    <row r="26" spans="1:15" ht="12.75">
      <c r="A26" s="1" t="s">
        <v>373</v>
      </c>
      <c r="C26" s="1">
        <v>7</v>
      </c>
      <c r="D26" s="1" t="s">
        <v>374</v>
      </c>
      <c r="E26" s="1">
        <v>9000</v>
      </c>
      <c r="F26" s="1">
        <v>1</v>
      </c>
      <c r="I26" s="1">
        <v>0</v>
      </c>
      <c r="J26" s="1" t="s">
        <v>163</v>
      </c>
      <c r="K26" s="1">
        <v>0</v>
      </c>
      <c r="L26" s="1">
        <v>51.4</v>
      </c>
      <c r="O26" s="1">
        <v>10</v>
      </c>
    </row>
    <row r="27" ht="12.75">
      <c r="A27" s="1" t="s">
        <v>379</v>
      </c>
    </row>
    <row r="28" spans="1:15" ht="14.25">
      <c r="A28" s="1" t="s">
        <v>227</v>
      </c>
      <c r="C28" s="1">
        <v>64</v>
      </c>
      <c r="D28" s="1" t="s">
        <v>191</v>
      </c>
      <c r="E28" s="1">
        <v>1457</v>
      </c>
      <c r="F28" s="11" t="s">
        <v>228</v>
      </c>
      <c r="G28" s="1" t="s">
        <v>237</v>
      </c>
      <c r="H28" s="1" t="s">
        <v>238</v>
      </c>
      <c r="I28" s="1">
        <v>55</v>
      </c>
      <c r="J28" s="1" t="s">
        <v>163</v>
      </c>
      <c r="K28" s="1">
        <v>0</v>
      </c>
      <c r="L28" s="11" t="s">
        <v>229</v>
      </c>
      <c r="M28" s="1">
        <v>33.75</v>
      </c>
      <c r="N28" s="1">
        <v>115</v>
      </c>
      <c r="O28" s="1">
        <v>10</v>
      </c>
    </row>
    <row r="29" spans="1:15" ht="12.75" customHeight="1">
      <c r="A29" s="1" t="s">
        <v>146</v>
      </c>
      <c r="C29" s="1">
        <v>96</v>
      </c>
      <c r="D29" s="1" t="s">
        <v>191</v>
      </c>
      <c r="E29" s="1">
        <v>1468</v>
      </c>
      <c r="F29" s="1" t="s">
        <v>228</v>
      </c>
      <c r="G29" s="1" t="s">
        <v>237</v>
      </c>
      <c r="H29" s="1" t="s">
        <v>247</v>
      </c>
      <c r="I29" s="1">
        <v>55</v>
      </c>
      <c r="J29" s="1" t="s">
        <v>163</v>
      </c>
      <c r="K29" s="1">
        <v>0</v>
      </c>
      <c r="L29" s="1" t="s">
        <v>229</v>
      </c>
      <c r="M29" s="1">
        <v>60</v>
      </c>
      <c r="N29" s="1">
        <v>115</v>
      </c>
      <c r="O29" s="1">
        <v>15</v>
      </c>
    </row>
    <row r="30" spans="1:15" ht="12.75" customHeight="1">
      <c r="A30" s="1" t="s">
        <v>381</v>
      </c>
      <c r="C30" s="1">
        <v>20</v>
      </c>
      <c r="D30" s="1" t="s">
        <v>191</v>
      </c>
      <c r="E30" s="1">
        <v>10352</v>
      </c>
      <c r="F30" s="1">
        <v>4</v>
      </c>
      <c r="I30" s="1">
        <v>55</v>
      </c>
      <c r="N30" s="1">
        <v>358.93</v>
      </c>
      <c r="O30" s="1">
        <v>30</v>
      </c>
    </row>
    <row r="31" spans="1:15" ht="12.75">
      <c r="A31" s="1" t="s">
        <v>388</v>
      </c>
      <c r="C31" s="1">
        <v>20</v>
      </c>
      <c r="D31" s="1" t="s">
        <v>191</v>
      </c>
      <c r="E31" s="1">
        <v>10352</v>
      </c>
      <c r="F31" s="1">
        <v>5</v>
      </c>
      <c r="I31" s="1">
        <v>55</v>
      </c>
      <c r="J31" s="1" t="s">
        <v>163</v>
      </c>
      <c r="K31" s="1">
        <v>0</v>
      </c>
      <c r="N31" s="1">
        <v>358.93</v>
      </c>
      <c r="O31" s="1">
        <v>30</v>
      </c>
    </row>
    <row r="32" spans="1:13" ht="12.75" customHeight="1">
      <c r="A32" s="1" t="s">
        <v>389</v>
      </c>
      <c r="C32" s="1">
        <v>24</v>
      </c>
      <c r="E32" s="1">
        <v>1300</v>
      </c>
      <c r="H32" s="1">
        <v>2</v>
      </c>
      <c r="M32" s="1" t="s">
        <v>163</v>
      </c>
    </row>
    <row r="33" spans="1:15" ht="12.75" customHeight="1">
      <c r="A33" s="1" t="s">
        <v>111</v>
      </c>
      <c r="C33" s="1">
        <v>840</v>
      </c>
      <c r="D33" s="11"/>
      <c r="E33" s="10" t="s">
        <v>172</v>
      </c>
      <c r="F33" s="1">
        <v>21</v>
      </c>
      <c r="G33" s="1" t="s">
        <v>173</v>
      </c>
      <c r="I33" s="10" t="s">
        <v>174</v>
      </c>
      <c r="J33" s="1">
        <v>90</v>
      </c>
      <c r="K33" s="1">
        <v>0.00118</v>
      </c>
      <c r="L33" s="1">
        <v>9.5</v>
      </c>
      <c r="M33" s="11" t="s">
        <v>163</v>
      </c>
      <c r="N33" s="11"/>
      <c r="O33" s="11"/>
    </row>
    <row r="34" spans="1:15" ht="12.75" customHeight="1">
      <c r="A34" s="1" t="s">
        <v>394</v>
      </c>
      <c r="C34" s="1">
        <v>30</v>
      </c>
      <c r="D34" s="1" t="s">
        <v>191</v>
      </c>
      <c r="E34" s="1">
        <v>10320</v>
      </c>
      <c r="F34" s="1">
        <v>6</v>
      </c>
      <c r="G34" s="1">
        <v>1</v>
      </c>
      <c r="I34" s="1">
        <v>70</v>
      </c>
      <c r="J34" s="1">
        <v>270</v>
      </c>
      <c r="K34" s="1">
        <v>0</v>
      </c>
      <c r="M34" s="1">
        <v>24</v>
      </c>
      <c r="N34" s="1">
        <v>359.02</v>
      </c>
      <c r="O34" s="1" t="s">
        <v>404</v>
      </c>
    </row>
    <row r="35" spans="1:14" ht="12.75" customHeight="1">
      <c r="A35" s="1" t="s">
        <v>395</v>
      </c>
      <c r="C35" s="1">
        <v>72</v>
      </c>
      <c r="D35" s="1" t="s">
        <v>192</v>
      </c>
      <c r="E35" s="1" t="s">
        <v>399</v>
      </c>
      <c r="F35" s="1">
        <v>6</v>
      </c>
      <c r="G35" s="1" t="s">
        <v>396</v>
      </c>
      <c r="I35" s="1" t="s">
        <v>398</v>
      </c>
      <c r="J35" s="1">
        <v>90</v>
      </c>
      <c r="M35" s="1" t="s">
        <v>163</v>
      </c>
      <c r="N35" s="1">
        <v>113.18</v>
      </c>
    </row>
    <row r="36" spans="1:15" ht="12.75">
      <c r="A36" s="1" t="s">
        <v>405</v>
      </c>
      <c r="C36" s="1">
        <v>15</v>
      </c>
      <c r="D36" s="1" t="s">
        <v>191</v>
      </c>
      <c r="E36" s="1">
        <v>10355</v>
      </c>
      <c r="F36" s="1">
        <v>3</v>
      </c>
      <c r="I36" s="1">
        <v>50</v>
      </c>
      <c r="L36" s="1">
        <v>120</v>
      </c>
      <c r="M36" s="1">
        <v>24</v>
      </c>
      <c r="N36" s="1">
        <v>359.03</v>
      </c>
      <c r="O36" s="1">
        <v>30</v>
      </c>
    </row>
    <row r="37" spans="1:15" ht="12.75">
      <c r="A37" s="1" t="s">
        <v>413</v>
      </c>
      <c r="C37" s="1">
        <v>15</v>
      </c>
      <c r="D37" s="13" t="s">
        <v>325</v>
      </c>
      <c r="E37" s="1">
        <v>20281</v>
      </c>
      <c r="F37" s="1">
        <v>3</v>
      </c>
      <c r="G37" s="1">
        <v>1</v>
      </c>
      <c r="I37" s="1">
        <v>63.435</v>
      </c>
      <c r="J37" s="13" t="s">
        <v>325</v>
      </c>
      <c r="L37" s="13" t="s">
        <v>325</v>
      </c>
      <c r="M37" s="13" t="s">
        <v>325</v>
      </c>
      <c r="N37" s="1">
        <v>721.99</v>
      </c>
      <c r="O37" s="1">
        <v>10</v>
      </c>
    </row>
    <row r="38" spans="1:14" ht="12.75">
      <c r="A38" s="1" t="s">
        <v>415</v>
      </c>
      <c r="C38" s="1">
        <v>2</v>
      </c>
      <c r="D38" s="1" t="s">
        <v>192</v>
      </c>
      <c r="E38" s="1">
        <v>805.5</v>
      </c>
      <c r="F38" s="1">
        <v>2</v>
      </c>
      <c r="G38" s="1">
        <v>0</v>
      </c>
      <c r="H38" s="1">
        <v>1</v>
      </c>
      <c r="I38" s="1">
        <v>99</v>
      </c>
      <c r="L38" s="1">
        <v>180</v>
      </c>
      <c r="N38" s="1">
        <v>100.99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R44"/>
  <sheetViews>
    <sheetView workbookViewId="0" topLeftCell="A1">
      <pane ySplit="2" topLeftCell="BM3" activePane="bottomLeft" state="frozen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18.00390625" style="4" customWidth="1"/>
    <col min="2" max="2" width="9.140625" style="4" customWidth="1"/>
    <col min="3" max="3" width="12.00390625" style="4" customWidth="1"/>
    <col min="4" max="4" width="9.57421875" style="4" customWidth="1"/>
    <col min="5" max="5" width="11.00390625" style="4" customWidth="1"/>
    <col min="6" max="6" width="10.8515625" style="4" customWidth="1"/>
    <col min="7" max="7" width="10.7109375" style="4" customWidth="1"/>
    <col min="8" max="8" width="9.57421875" style="4" customWidth="1"/>
    <col min="9" max="9" width="10.421875" style="4" customWidth="1"/>
    <col min="10" max="10" width="9.57421875" style="4" customWidth="1"/>
    <col min="11" max="11" width="12.421875" style="4" customWidth="1"/>
    <col min="12" max="12" width="9.28125" style="4" customWidth="1"/>
    <col min="13" max="13" width="9.140625" style="4" customWidth="1"/>
    <col min="14" max="14" width="10.421875" style="4" customWidth="1"/>
    <col min="15" max="15" width="9.7109375" style="4" customWidth="1"/>
    <col min="16" max="16384" width="9.140625" style="4" customWidth="1"/>
  </cols>
  <sheetData>
    <row r="1" ht="12.75" customHeight="1"/>
    <row r="2" spans="1:18" ht="50.25" customHeight="1">
      <c r="A2" s="1" t="s">
        <v>0</v>
      </c>
      <c r="B2" s="1"/>
      <c r="C2" s="6" t="s">
        <v>130</v>
      </c>
      <c r="D2" s="6" t="s">
        <v>131</v>
      </c>
      <c r="E2" s="6" t="s">
        <v>133</v>
      </c>
      <c r="F2" s="6" t="s">
        <v>134</v>
      </c>
      <c r="G2" s="6" t="s">
        <v>126</v>
      </c>
      <c r="H2" s="6" t="s">
        <v>132</v>
      </c>
      <c r="I2" s="6" t="s">
        <v>141</v>
      </c>
      <c r="J2" s="6" t="s">
        <v>142</v>
      </c>
      <c r="K2" s="6" t="s">
        <v>143</v>
      </c>
      <c r="L2" s="6" t="s">
        <v>128</v>
      </c>
      <c r="M2" s="6" t="s">
        <v>129</v>
      </c>
      <c r="N2" s="6" t="s">
        <v>144</v>
      </c>
      <c r="O2" s="6" t="s">
        <v>127</v>
      </c>
      <c r="P2" s="6"/>
      <c r="Q2" s="6"/>
      <c r="R2" s="6"/>
    </row>
    <row r="3" spans="1:15" ht="12.75" customHeight="1">
      <c r="A3" s="14" t="s">
        <v>261</v>
      </c>
      <c r="C3" s="4">
        <v>50</v>
      </c>
      <c r="D3" s="4">
        <v>1</v>
      </c>
      <c r="E3" s="4" t="s">
        <v>163</v>
      </c>
      <c r="F3" s="4" t="s">
        <v>163</v>
      </c>
      <c r="G3" s="4">
        <v>3</v>
      </c>
      <c r="H3" s="4">
        <v>1</v>
      </c>
      <c r="I3" s="15" t="s">
        <v>296</v>
      </c>
      <c r="J3" s="15" t="s">
        <v>296</v>
      </c>
      <c r="K3" s="4">
        <v>78</v>
      </c>
      <c r="L3" s="15"/>
      <c r="M3" s="15"/>
      <c r="N3" s="15"/>
      <c r="O3" s="4">
        <v>158</v>
      </c>
    </row>
    <row r="4" spans="1:15" ht="12.75" customHeight="1">
      <c r="A4" s="4" t="s">
        <v>266</v>
      </c>
      <c r="C4" s="4" t="s">
        <v>163</v>
      </c>
      <c r="D4" s="4" t="s">
        <v>163</v>
      </c>
      <c r="E4" s="4" t="s">
        <v>163</v>
      </c>
      <c r="F4" s="4" t="s">
        <v>163</v>
      </c>
      <c r="G4" s="4" t="s">
        <v>193</v>
      </c>
      <c r="H4" s="4">
        <v>2</v>
      </c>
      <c r="I4" s="4" t="s">
        <v>193</v>
      </c>
      <c r="J4" s="4" t="s">
        <v>308</v>
      </c>
      <c r="K4" s="4">
        <v>335</v>
      </c>
      <c r="L4" s="15"/>
      <c r="M4" s="15"/>
      <c r="N4" s="15"/>
      <c r="O4" s="4">
        <v>397</v>
      </c>
    </row>
    <row r="5" spans="1:18" ht="12.75" customHeight="1">
      <c r="A5" s="6" t="s">
        <v>119</v>
      </c>
      <c r="B5" s="6"/>
      <c r="C5" s="6" t="s">
        <v>163</v>
      </c>
      <c r="D5" s="6" t="s">
        <v>163</v>
      </c>
      <c r="E5" s="6" t="s">
        <v>163</v>
      </c>
      <c r="F5" s="6" t="s">
        <v>163</v>
      </c>
      <c r="G5" s="6" t="s">
        <v>163</v>
      </c>
      <c r="H5" s="6" t="s">
        <v>163</v>
      </c>
      <c r="I5" s="6" t="s">
        <v>193</v>
      </c>
      <c r="J5" s="6">
        <v>12</v>
      </c>
      <c r="K5" s="6">
        <v>1250</v>
      </c>
      <c r="L5" s="17"/>
      <c r="M5" s="11"/>
      <c r="N5" s="17"/>
      <c r="O5" s="6">
        <v>1250</v>
      </c>
      <c r="P5" s="6"/>
      <c r="Q5" s="6"/>
      <c r="R5" s="6"/>
    </row>
    <row r="6" spans="1:15" ht="12.75">
      <c r="A6" s="4" t="s">
        <v>268</v>
      </c>
      <c r="C6" s="4" t="s">
        <v>193</v>
      </c>
      <c r="D6" s="4">
        <v>2</v>
      </c>
      <c r="E6" s="4" t="s">
        <v>163</v>
      </c>
      <c r="F6" s="4" t="s">
        <v>163</v>
      </c>
      <c r="G6" s="4" t="s">
        <v>193</v>
      </c>
      <c r="H6" s="4">
        <v>4</v>
      </c>
      <c r="I6" s="4" t="s">
        <v>193</v>
      </c>
      <c r="J6" s="4" t="s">
        <v>193</v>
      </c>
      <c r="K6" s="4" t="s">
        <v>193</v>
      </c>
      <c r="L6" s="15"/>
      <c r="M6" s="15"/>
      <c r="N6" s="15"/>
      <c r="O6" s="4">
        <v>70</v>
      </c>
    </row>
    <row r="7" spans="1:15" ht="12.75">
      <c r="A7" s="4" t="s">
        <v>269</v>
      </c>
      <c r="C7" s="4" t="s">
        <v>193</v>
      </c>
      <c r="D7" s="4">
        <v>1</v>
      </c>
      <c r="E7" s="4" t="s">
        <v>163</v>
      </c>
      <c r="F7" s="4" t="s">
        <v>163</v>
      </c>
      <c r="G7" s="4" t="s">
        <v>193</v>
      </c>
      <c r="H7" s="4">
        <v>1</v>
      </c>
      <c r="I7" s="4" t="s">
        <v>193</v>
      </c>
      <c r="J7" s="4" t="s">
        <v>193</v>
      </c>
      <c r="K7" s="4">
        <v>13</v>
      </c>
      <c r="L7" s="15"/>
      <c r="M7" s="15"/>
      <c r="N7" s="15"/>
      <c r="O7" s="4">
        <v>31.55</v>
      </c>
    </row>
    <row r="8" spans="1:15" ht="12.75" customHeight="1">
      <c r="A8" s="4" t="s">
        <v>249</v>
      </c>
      <c r="C8" s="4" t="s">
        <v>163</v>
      </c>
      <c r="D8" s="4" t="s">
        <v>163</v>
      </c>
      <c r="E8" s="4" t="s">
        <v>163</v>
      </c>
      <c r="F8" s="4" t="s">
        <v>163</v>
      </c>
      <c r="G8" s="4" t="s">
        <v>193</v>
      </c>
      <c r="H8" s="4">
        <v>2</v>
      </c>
      <c r="I8" s="4" t="s">
        <v>193</v>
      </c>
      <c r="J8" s="4" t="s">
        <v>423</v>
      </c>
      <c r="K8" s="4">
        <v>6.65</v>
      </c>
      <c r="L8" s="15"/>
      <c r="M8" s="15"/>
      <c r="N8" s="15"/>
      <c r="O8" s="4">
        <v>29.7</v>
      </c>
    </row>
    <row r="9" spans="1:15" ht="12.75">
      <c r="A9" s="4" t="s">
        <v>282</v>
      </c>
      <c r="C9" s="4" t="s">
        <v>193</v>
      </c>
      <c r="D9" s="4">
        <v>1</v>
      </c>
      <c r="E9" s="4" t="s">
        <v>163</v>
      </c>
      <c r="F9" s="4" t="s">
        <v>163</v>
      </c>
      <c r="G9" s="4" t="s">
        <v>193</v>
      </c>
      <c r="H9" s="4" t="s">
        <v>193</v>
      </c>
      <c r="I9" s="4" t="s">
        <v>163</v>
      </c>
      <c r="J9" s="4" t="s">
        <v>163</v>
      </c>
      <c r="K9" s="4" t="s">
        <v>193</v>
      </c>
      <c r="L9" s="15"/>
      <c r="M9" s="15"/>
      <c r="N9" s="15"/>
      <c r="O9" s="4">
        <v>3.3</v>
      </c>
    </row>
    <row r="10" spans="1:15" ht="12.75">
      <c r="A10" s="4" t="s">
        <v>286</v>
      </c>
      <c r="C10" s="4" t="s">
        <v>193</v>
      </c>
      <c r="D10" s="4">
        <v>1</v>
      </c>
      <c r="E10" s="4" t="s">
        <v>163</v>
      </c>
      <c r="F10" s="4" t="s">
        <v>163</v>
      </c>
      <c r="G10" s="4" t="s">
        <v>193</v>
      </c>
      <c r="H10" s="4">
        <v>2</v>
      </c>
      <c r="K10" s="4" t="s">
        <v>193</v>
      </c>
      <c r="L10" s="15"/>
      <c r="M10" s="15"/>
      <c r="N10" s="15"/>
      <c r="O10" s="4">
        <v>40.8</v>
      </c>
    </row>
    <row r="11" spans="1:15" ht="12.75" customHeight="1">
      <c r="A11" s="4" t="s">
        <v>254</v>
      </c>
      <c r="B11" s="5"/>
      <c r="C11" s="4" t="s">
        <v>193</v>
      </c>
      <c r="D11" s="4" t="s">
        <v>193</v>
      </c>
      <c r="E11" s="4" t="s">
        <v>193</v>
      </c>
      <c r="F11" s="4" t="s">
        <v>193</v>
      </c>
      <c r="G11" s="4" t="s">
        <v>193</v>
      </c>
      <c r="H11" s="4" t="s">
        <v>193</v>
      </c>
      <c r="I11" s="4" t="s">
        <v>193</v>
      </c>
      <c r="J11" s="4" t="s">
        <v>193</v>
      </c>
      <c r="K11" s="4" t="s">
        <v>193</v>
      </c>
      <c r="L11" s="15"/>
      <c r="M11" s="15"/>
      <c r="N11" s="15"/>
      <c r="O11" s="4" t="s">
        <v>193</v>
      </c>
    </row>
    <row r="12" spans="1:14" ht="12.75">
      <c r="A12" s="4" t="s">
        <v>291</v>
      </c>
      <c r="C12" s="4">
        <v>3</v>
      </c>
      <c r="D12" s="4">
        <v>1</v>
      </c>
      <c r="K12" s="4">
        <v>23.77</v>
      </c>
      <c r="L12" s="15"/>
      <c r="M12" s="15"/>
      <c r="N12" s="15"/>
    </row>
    <row r="13" spans="1:18" s="24" customFormat="1" ht="12.75" customHeight="1">
      <c r="A13" s="21" t="s">
        <v>165</v>
      </c>
      <c r="B13" s="21"/>
      <c r="C13" s="21"/>
      <c r="D13" s="21"/>
      <c r="E13" s="21"/>
      <c r="F13" s="21"/>
      <c r="G13" s="21"/>
      <c r="H13" s="21"/>
      <c r="I13" s="22">
        <v>0</v>
      </c>
      <c r="J13" s="21" t="s">
        <v>163</v>
      </c>
      <c r="K13" s="21">
        <v>29</v>
      </c>
      <c r="L13" s="23"/>
      <c r="M13" s="20"/>
      <c r="N13" s="23"/>
      <c r="O13" s="21"/>
      <c r="P13" s="21"/>
      <c r="Q13" s="21"/>
      <c r="R13" s="21"/>
    </row>
    <row r="14" spans="1:18" ht="12.75" customHeight="1">
      <c r="A14" s="6" t="s">
        <v>157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7"/>
      <c r="M14" s="11"/>
      <c r="N14" s="17"/>
      <c r="O14" s="6"/>
      <c r="P14" s="6"/>
      <c r="Q14" s="6"/>
      <c r="R14" s="6"/>
    </row>
    <row r="15" spans="1:14" ht="12.75">
      <c r="A15" s="4" t="s">
        <v>315</v>
      </c>
      <c r="C15" s="4" t="s">
        <v>193</v>
      </c>
      <c r="L15" s="15"/>
      <c r="M15" s="15"/>
      <c r="N15" s="15"/>
    </row>
    <row r="16" spans="1:15" ht="12.75" customHeight="1">
      <c r="A16" s="4" t="s">
        <v>321</v>
      </c>
      <c r="C16" s="4" t="s">
        <v>193</v>
      </c>
      <c r="D16" s="4">
        <v>1</v>
      </c>
      <c r="E16" s="4" t="s">
        <v>193</v>
      </c>
      <c r="F16" s="4">
        <v>1</v>
      </c>
      <c r="G16" s="4" t="s">
        <v>163</v>
      </c>
      <c r="H16" s="4">
        <v>0</v>
      </c>
      <c r="K16" s="4" t="s">
        <v>193</v>
      </c>
      <c r="L16" s="15"/>
      <c r="M16" s="15"/>
      <c r="N16" s="15"/>
      <c r="O16" s="4" t="s">
        <v>326</v>
      </c>
    </row>
    <row r="17" spans="1:15" ht="12.75" customHeight="1">
      <c r="A17" s="4" t="s">
        <v>327</v>
      </c>
      <c r="C17" s="4" t="s">
        <v>193</v>
      </c>
      <c r="D17" s="4">
        <v>1</v>
      </c>
      <c r="E17" s="4" t="s">
        <v>193</v>
      </c>
      <c r="F17" s="4">
        <v>1</v>
      </c>
      <c r="G17" s="4" t="s">
        <v>163</v>
      </c>
      <c r="H17" s="4">
        <v>0</v>
      </c>
      <c r="I17" s="4" t="s">
        <v>193</v>
      </c>
      <c r="J17" s="4" t="s">
        <v>193</v>
      </c>
      <c r="K17" s="4" t="s">
        <v>193</v>
      </c>
      <c r="L17" s="15"/>
      <c r="M17" s="15"/>
      <c r="N17" s="15"/>
      <c r="O17" s="4" t="s">
        <v>331</v>
      </c>
    </row>
    <row r="18" spans="1:15" ht="12.75">
      <c r="A18" s="4" t="s">
        <v>330</v>
      </c>
      <c r="C18" s="4" t="s">
        <v>193</v>
      </c>
      <c r="D18" s="4">
        <v>1</v>
      </c>
      <c r="E18" s="4" t="s">
        <v>193</v>
      </c>
      <c r="F18" s="4">
        <v>1</v>
      </c>
      <c r="G18" s="4" t="s">
        <v>193</v>
      </c>
      <c r="H18" s="4">
        <v>1</v>
      </c>
      <c r="I18" s="4" t="s">
        <v>193</v>
      </c>
      <c r="J18" s="4">
        <v>12</v>
      </c>
      <c r="K18" s="4" t="s">
        <v>193</v>
      </c>
      <c r="L18" s="15"/>
      <c r="M18" s="15"/>
      <c r="N18" s="15"/>
      <c r="O18" s="4" t="s">
        <v>193</v>
      </c>
    </row>
    <row r="19" spans="1:18" s="24" customFormat="1" ht="12.75" customHeight="1">
      <c r="A19" s="21" t="s">
        <v>117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3"/>
      <c r="M19" s="20"/>
      <c r="N19" s="23"/>
      <c r="O19" s="21"/>
      <c r="P19" s="21"/>
      <c r="Q19" s="21"/>
      <c r="R19" s="21"/>
    </row>
    <row r="20" spans="1:15" ht="12.75" customHeight="1">
      <c r="A20" s="4" t="s">
        <v>338</v>
      </c>
      <c r="C20" s="4" t="s">
        <v>163</v>
      </c>
      <c r="D20" s="4">
        <v>0</v>
      </c>
      <c r="E20" s="4" t="s">
        <v>163</v>
      </c>
      <c r="F20" s="4">
        <v>0</v>
      </c>
      <c r="G20" s="4" t="s">
        <v>163</v>
      </c>
      <c r="H20" s="4" t="s">
        <v>339</v>
      </c>
      <c r="I20" s="4" t="s">
        <v>193</v>
      </c>
      <c r="J20" s="4" t="s">
        <v>193</v>
      </c>
      <c r="K20" s="4" t="s">
        <v>193</v>
      </c>
      <c r="L20" s="15"/>
      <c r="M20" s="15"/>
      <c r="N20" s="15"/>
      <c r="O20" s="4" t="s">
        <v>193</v>
      </c>
    </row>
    <row r="21" spans="1:14" ht="12.75" customHeight="1">
      <c r="A21" s="4" t="s">
        <v>341</v>
      </c>
      <c r="D21" s="4" t="s">
        <v>345</v>
      </c>
      <c r="J21" s="4" t="s">
        <v>220</v>
      </c>
      <c r="L21" s="15"/>
      <c r="M21" s="15"/>
      <c r="N21" s="15"/>
    </row>
    <row r="22" spans="1:15" ht="12.75">
      <c r="A22" s="4" t="s">
        <v>346</v>
      </c>
      <c r="C22" s="4" t="s">
        <v>193</v>
      </c>
      <c r="D22" s="4" t="s">
        <v>193</v>
      </c>
      <c r="E22" s="4" t="s">
        <v>163</v>
      </c>
      <c r="F22" s="4">
        <v>0</v>
      </c>
      <c r="G22" s="4" t="s">
        <v>193</v>
      </c>
      <c r="H22" s="4">
        <v>2</v>
      </c>
      <c r="I22" s="4" t="s">
        <v>193</v>
      </c>
      <c r="J22" s="4" t="s">
        <v>193</v>
      </c>
      <c r="K22" s="4">
        <v>224</v>
      </c>
      <c r="L22" s="15"/>
      <c r="M22" s="15"/>
      <c r="N22" s="15"/>
      <c r="O22" s="4">
        <v>374</v>
      </c>
    </row>
    <row r="23" spans="1:15" ht="12.75" customHeight="1">
      <c r="A23" s="4" t="s">
        <v>358</v>
      </c>
      <c r="C23" s="4" t="s">
        <v>193</v>
      </c>
      <c r="D23" s="4" t="s">
        <v>365</v>
      </c>
      <c r="E23" s="4" t="s">
        <v>163</v>
      </c>
      <c r="F23" s="4">
        <v>0</v>
      </c>
      <c r="G23" s="4" t="s">
        <v>163</v>
      </c>
      <c r="H23" s="4">
        <v>0</v>
      </c>
      <c r="I23" s="4" t="s">
        <v>193</v>
      </c>
      <c r="J23" s="4" t="s">
        <v>364</v>
      </c>
      <c r="K23" s="4">
        <v>80</v>
      </c>
      <c r="L23" s="15"/>
      <c r="M23" s="15"/>
      <c r="N23" s="15"/>
      <c r="O23" s="4">
        <v>455</v>
      </c>
    </row>
    <row r="24" spans="1:15" ht="12.75" customHeight="1">
      <c r="A24" s="4" t="s">
        <v>367</v>
      </c>
      <c r="C24" s="4" t="s">
        <v>163</v>
      </c>
      <c r="D24" s="4">
        <v>0</v>
      </c>
      <c r="E24" s="4" t="s">
        <v>163</v>
      </c>
      <c r="F24" s="4">
        <v>0</v>
      </c>
      <c r="G24" s="4" t="s">
        <v>163</v>
      </c>
      <c r="H24" s="4">
        <v>0</v>
      </c>
      <c r="I24" s="4" t="s">
        <v>193</v>
      </c>
      <c r="J24" s="4" t="s">
        <v>308</v>
      </c>
      <c r="K24" s="4">
        <v>102</v>
      </c>
      <c r="L24" s="15"/>
      <c r="M24" s="15"/>
      <c r="N24" s="15"/>
      <c r="O24" s="4">
        <v>104.7</v>
      </c>
    </row>
    <row r="25" spans="1:18" ht="12.75" customHeight="1">
      <c r="A25" s="1" t="s">
        <v>124</v>
      </c>
      <c r="B25" s="6"/>
      <c r="C25" s="6">
        <v>10</v>
      </c>
      <c r="D25" s="6">
        <v>2</v>
      </c>
      <c r="E25" s="6">
        <v>20</v>
      </c>
      <c r="F25" s="6">
        <v>1</v>
      </c>
      <c r="G25" s="6">
        <v>15</v>
      </c>
      <c r="H25" s="6">
        <v>1</v>
      </c>
      <c r="I25" s="6">
        <v>2</v>
      </c>
      <c r="J25" s="6">
        <v>9</v>
      </c>
      <c r="K25" s="6">
        <v>73</v>
      </c>
      <c r="L25" s="17"/>
      <c r="M25" s="17"/>
      <c r="N25" s="17"/>
      <c r="O25" s="6"/>
      <c r="P25" s="6"/>
      <c r="Q25" s="6"/>
      <c r="R25" s="6"/>
    </row>
    <row r="26" spans="1:15" ht="12.75">
      <c r="A26" s="4" t="s">
        <v>373</v>
      </c>
      <c r="C26" s="4" t="s">
        <v>193</v>
      </c>
      <c r="D26" s="4">
        <v>2</v>
      </c>
      <c r="E26" s="4" t="s">
        <v>193</v>
      </c>
      <c r="F26" s="4" t="s">
        <v>193</v>
      </c>
      <c r="G26" s="4" t="s">
        <v>193</v>
      </c>
      <c r="H26" s="4">
        <v>2</v>
      </c>
      <c r="I26" s="4" t="s">
        <v>163</v>
      </c>
      <c r="J26" s="4">
        <v>0</v>
      </c>
      <c r="K26" s="4" t="s">
        <v>193</v>
      </c>
      <c r="L26" s="15"/>
      <c r="M26" s="15"/>
      <c r="N26" s="15"/>
      <c r="O26" s="4" t="s">
        <v>193</v>
      </c>
    </row>
    <row r="27" spans="1:14" ht="12.75">
      <c r="A27" s="4" t="s">
        <v>379</v>
      </c>
      <c r="L27" s="15"/>
      <c r="M27" s="15"/>
      <c r="N27" s="15"/>
    </row>
    <row r="28" spans="1:18" ht="12.75" customHeight="1">
      <c r="A28" s="6" t="s">
        <v>227</v>
      </c>
      <c r="B28" s="6"/>
      <c r="C28" s="6"/>
      <c r="D28" s="6"/>
      <c r="E28" s="6"/>
      <c r="F28" s="6"/>
      <c r="G28" s="6"/>
      <c r="H28" s="6"/>
      <c r="I28" s="6"/>
      <c r="J28" s="6">
        <v>387</v>
      </c>
      <c r="K28" s="6"/>
      <c r="L28" s="17"/>
      <c r="M28" s="17"/>
      <c r="N28" s="17"/>
      <c r="O28" s="6">
        <v>965</v>
      </c>
      <c r="P28" s="6"/>
      <c r="Q28" s="6"/>
      <c r="R28" s="6"/>
    </row>
    <row r="29" spans="1:14" ht="12.75" customHeight="1">
      <c r="A29" s="4" t="s">
        <v>146</v>
      </c>
      <c r="L29" s="15"/>
      <c r="M29" s="15"/>
      <c r="N29" s="15"/>
    </row>
    <row r="30" spans="1:15" ht="12.75">
      <c r="A30" s="4" t="s">
        <v>381</v>
      </c>
      <c r="C30" s="4" t="s">
        <v>193</v>
      </c>
      <c r="D30" s="4">
        <v>1</v>
      </c>
      <c r="E30" s="4" t="s">
        <v>163</v>
      </c>
      <c r="F30" s="4">
        <v>0</v>
      </c>
      <c r="G30" s="4" t="s">
        <v>193</v>
      </c>
      <c r="H30" s="4">
        <v>1</v>
      </c>
      <c r="I30" s="4" t="s">
        <v>163</v>
      </c>
      <c r="J30" s="4">
        <v>0</v>
      </c>
      <c r="K30" s="4">
        <v>100</v>
      </c>
      <c r="L30" s="15"/>
      <c r="M30" s="15"/>
      <c r="N30" s="15"/>
      <c r="O30" s="4">
        <v>175</v>
      </c>
    </row>
    <row r="31" spans="1:15" ht="12.75">
      <c r="A31" s="4" t="s">
        <v>388</v>
      </c>
      <c r="K31" s="4">
        <v>104</v>
      </c>
      <c r="L31" s="15"/>
      <c r="M31" s="15"/>
      <c r="N31" s="15"/>
      <c r="O31" s="4">
        <v>639</v>
      </c>
    </row>
    <row r="32" spans="1:15" ht="12.75" customHeight="1">
      <c r="A32" s="4" t="s">
        <v>389</v>
      </c>
      <c r="C32" s="4">
        <v>4</v>
      </c>
      <c r="D32" s="4">
        <v>2</v>
      </c>
      <c r="E32" s="4" t="s">
        <v>163</v>
      </c>
      <c r="F32" s="4">
        <v>0</v>
      </c>
      <c r="G32" s="4">
        <v>1</v>
      </c>
      <c r="H32" s="4">
        <v>2</v>
      </c>
      <c r="I32" s="4" t="s">
        <v>163</v>
      </c>
      <c r="J32" s="4">
        <v>0</v>
      </c>
      <c r="K32" s="4">
        <v>10</v>
      </c>
      <c r="L32" s="15"/>
      <c r="M32" s="15"/>
      <c r="N32" s="15"/>
      <c r="O32" s="4">
        <v>13</v>
      </c>
    </row>
    <row r="33" spans="1:18" ht="12.75" customHeight="1">
      <c r="A33" s="6" t="s">
        <v>111</v>
      </c>
      <c r="B33" s="6"/>
      <c r="C33" s="6"/>
      <c r="D33" s="6"/>
      <c r="E33" s="6"/>
      <c r="F33" s="6"/>
      <c r="G33" s="6"/>
      <c r="H33" s="6"/>
      <c r="I33" s="6"/>
      <c r="J33" s="6"/>
      <c r="K33" s="6">
        <v>64</v>
      </c>
      <c r="L33" s="17"/>
      <c r="M33" s="11"/>
      <c r="N33" s="17"/>
      <c r="O33" s="6"/>
      <c r="P33" s="6"/>
      <c r="Q33" s="6"/>
      <c r="R33" s="6"/>
    </row>
    <row r="34" spans="1:15" ht="12.75" customHeight="1">
      <c r="A34" s="4" t="s">
        <v>394</v>
      </c>
      <c r="C34" s="4" t="s">
        <v>193</v>
      </c>
      <c r="D34" s="4" t="s">
        <v>193</v>
      </c>
      <c r="E34" s="4" t="s">
        <v>193</v>
      </c>
      <c r="F34" s="4" t="s">
        <v>193</v>
      </c>
      <c r="G34" s="4" t="s">
        <v>193</v>
      </c>
      <c r="H34" s="4" t="s">
        <v>193</v>
      </c>
      <c r="I34" s="4" t="s">
        <v>163</v>
      </c>
      <c r="J34" s="4">
        <v>0</v>
      </c>
      <c r="K34" s="4">
        <v>50</v>
      </c>
      <c r="L34" s="15"/>
      <c r="M34" s="15"/>
      <c r="N34" s="15"/>
      <c r="O34" s="4">
        <v>325</v>
      </c>
    </row>
    <row r="35" spans="1:15" ht="12.75" customHeight="1">
      <c r="A35" s="4" t="s">
        <v>395</v>
      </c>
      <c r="C35" s="4" t="s">
        <v>193</v>
      </c>
      <c r="D35" s="4" t="s">
        <v>193</v>
      </c>
      <c r="E35" s="4" t="s">
        <v>193</v>
      </c>
      <c r="F35" s="4" t="s">
        <v>193</v>
      </c>
      <c r="G35" s="4" t="s">
        <v>193</v>
      </c>
      <c r="H35" s="4" t="s">
        <v>193</v>
      </c>
      <c r="I35" s="4" t="s">
        <v>163</v>
      </c>
      <c r="J35" s="4">
        <v>0</v>
      </c>
      <c r="K35" s="4">
        <v>50</v>
      </c>
      <c r="L35" s="15"/>
      <c r="M35" s="15"/>
      <c r="N35" s="15"/>
      <c r="O35" s="4">
        <v>325</v>
      </c>
    </row>
    <row r="36" spans="1:15" ht="12.75" customHeight="1">
      <c r="A36" s="4" t="s">
        <v>405</v>
      </c>
      <c r="C36" s="4" t="s">
        <v>193</v>
      </c>
      <c r="D36" s="4">
        <v>1</v>
      </c>
      <c r="E36" s="4" t="s">
        <v>163</v>
      </c>
      <c r="F36" s="4">
        <v>0</v>
      </c>
      <c r="G36" s="4" t="s">
        <v>163</v>
      </c>
      <c r="H36" s="4">
        <v>0</v>
      </c>
      <c r="I36" s="4" t="s">
        <v>163</v>
      </c>
      <c r="J36" s="4">
        <v>0</v>
      </c>
      <c r="K36" s="4">
        <v>180</v>
      </c>
      <c r="L36" s="15"/>
      <c r="M36" s="15"/>
      <c r="N36" s="15"/>
      <c r="O36" s="4">
        <v>390</v>
      </c>
    </row>
    <row r="37" spans="1:15" ht="12.75" customHeight="1">
      <c r="A37" s="4" t="s">
        <v>413</v>
      </c>
      <c r="C37" s="4" t="s">
        <v>193</v>
      </c>
      <c r="D37" s="4">
        <v>3</v>
      </c>
      <c r="E37" s="4" t="s">
        <v>163</v>
      </c>
      <c r="F37" s="4">
        <v>0</v>
      </c>
      <c r="G37" s="4" t="s">
        <v>193</v>
      </c>
      <c r="H37" s="4">
        <v>1</v>
      </c>
      <c r="I37" s="4" t="s">
        <v>193</v>
      </c>
      <c r="J37" s="4">
        <v>12</v>
      </c>
      <c r="K37" s="4">
        <v>273</v>
      </c>
      <c r="L37" s="15"/>
      <c r="M37" s="15"/>
      <c r="N37" s="15"/>
      <c r="O37" s="4">
        <v>356</v>
      </c>
    </row>
    <row r="38" spans="1:15" ht="12.75" customHeight="1">
      <c r="A38" s="4" t="s">
        <v>415</v>
      </c>
      <c r="C38" s="4">
        <v>0.04</v>
      </c>
      <c r="D38" s="4">
        <v>7</v>
      </c>
      <c r="E38" s="4" t="s">
        <v>163</v>
      </c>
      <c r="F38" s="4">
        <v>0</v>
      </c>
      <c r="G38" s="4" t="s">
        <v>163</v>
      </c>
      <c r="H38" s="4">
        <v>0</v>
      </c>
      <c r="I38" s="4" t="s">
        <v>163</v>
      </c>
      <c r="J38" s="4">
        <v>0</v>
      </c>
      <c r="K38" s="4">
        <v>0.04</v>
      </c>
      <c r="L38" s="15"/>
      <c r="M38" s="15"/>
      <c r="N38" s="15"/>
      <c r="O38" s="4">
        <v>0.54</v>
      </c>
    </row>
    <row r="39" spans="12:14" ht="12.75" customHeight="1">
      <c r="L39" s="15"/>
      <c r="M39" s="15"/>
      <c r="N39" s="15"/>
    </row>
    <row r="40" ht="12.75" customHeight="1"/>
    <row r="41" spans="1:3" ht="12.75" customHeight="1">
      <c r="A41" s="5" t="s">
        <v>135</v>
      </c>
      <c r="B41" s="5"/>
      <c r="C41" s="5" t="s">
        <v>136</v>
      </c>
    </row>
    <row r="42" spans="1:3" ht="12.75" customHeight="1">
      <c r="A42" s="5" t="s">
        <v>137</v>
      </c>
      <c r="B42" s="5"/>
      <c r="C42" s="5" t="s">
        <v>138</v>
      </c>
    </row>
    <row r="43" spans="1:3" ht="12.75" customHeight="1">
      <c r="A43" s="5" t="s">
        <v>139</v>
      </c>
      <c r="B43" s="5"/>
      <c r="C43" s="5" t="s">
        <v>140</v>
      </c>
    </row>
    <row r="44" spans="1:3" ht="12.75" customHeight="1">
      <c r="A44" s="5" t="s">
        <v>154</v>
      </c>
      <c r="B44" s="5"/>
      <c r="C44" s="5" t="s">
        <v>155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G38"/>
  <sheetViews>
    <sheetView workbookViewId="0" topLeftCell="A1">
      <pane ySplit="2" topLeftCell="BM3" activePane="bottomLeft" state="frozen"/>
      <selection pane="topLeft" activeCell="A1" sqref="A1"/>
      <selection pane="bottomLeft" activeCell="A13" sqref="A13:IV13"/>
    </sheetView>
  </sheetViews>
  <sheetFormatPr defaultColWidth="9.140625" defaultRowHeight="12.75"/>
  <cols>
    <col min="1" max="1" width="18.00390625" style="1" customWidth="1"/>
    <col min="2" max="2" width="9.140625" style="1" customWidth="1"/>
    <col min="3" max="3" width="12.00390625" style="1" customWidth="1"/>
    <col min="4" max="4" width="14.00390625" style="1" customWidth="1"/>
    <col min="5" max="5" width="13.421875" style="1" customWidth="1"/>
    <col min="6" max="6" width="12.421875" style="1" customWidth="1"/>
    <col min="7" max="16384" width="9.140625" style="1" customWidth="1"/>
  </cols>
  <sheetData>
    <row r="1" ht="12.75" customHeight="1"/>
    <row r="2" spans="1:7" ht="38.25">
      <c r="A2" s="1" t="s">
        <v>0</v>
      </c>
      <c r="C2" s="1" t="s">
        <v>121</v>
      </c>
      <c r="D2" s="1" t="s">
        <v>122</v>
      </c>
      <c r="E2" s="1" t="s">
        <v>156</v>
      </c>
      <c r="F2" s="1" t="s">
        <v>167</v>
      </c>
      <c r="G2" s="1" t="s">
        <v>123</v>
      </c>
    </row>
    <row r="3" spans="1:7" ht="12.75" customHeight="1">
      <c r="A3" s="9" t="s">
        <v>261</v>
      </c>
      <c r="C3" s="1">
        <v>1.76</v>
      </c>
      <c r="D3" s="1">
        <v>1.18</v>
      </c>
      <c r="E3" s="11" t="s">
        <v>297</v>
      </c>
      <c r="F3" s="1">
        <v>12</v>
      </c>
      <c r="G3" s="1">
        <v>3.48</v>
      </c>
    </row>
    <row r="4" spans="1:7" ht="12.75" customHeight="1">
      <c r="A4" s="1" t="s">
        <v>266</v>
      </c>
      <c r="C4" s="1">
        <v>1.44</v>
      </c>
      <c r="D4" s="1">
        <v>1.228</v>
      </c>
      <c r="E4" s="1" t="s">
        <v>307</v>
      </c>
      <c r="F4" s="1">
        <v>10</v>
      </c>
      <c r="G4" s="1">
        <v>7.362</v>
      </c>
    </row>
    <row r="5" spans="1:7" ht="14.25">
      <c r="A5" s="1" t="s">
        <v>184</v>
      </c>
      <c r="C5" s="1">
        <v>2.15</v>
      </c>
      <c r="D5" s="1">
        <v>1.7</v>
      </c>
      <c r="E5" s="1" t="s">
        <v>185</v>
      </c>
      <c r="F5" s="1">
        <v>12</v>
      </c>
      <c r="G5" s="1">
        <v>7.45</v>
      </c>
    </row>
    <row r="6" spans="1:7" ht="12.75" customHeight="1">
      <c r="A6" s="1" t="s">
        <v>268</v>
      </c>
      <c r="C6" s="1" t="s">
        <v>163</v>
      </c>
      <c r="D6" s="11" t="s">
        <v>311</v>
      </c>
      <c r="E6" s="11" t="s">
        <v>312</v>
      </c>
      <c r="F6" s="1">
        <v>8</v>
      </c>
      <c r="G6" s="1">
        <v>14.16</v>
      </c>
    </row>
    <row r="7" spans="1:7" ht="12.75" customHeight="1">
      <c r="A7" s="1" t="s">
        <v>269</v>
      </c>
      <c r="C7" s="1">
        <v>0.161</v>
      </c>
      <c r="D7" s="1">
        <v>0.1767</v>
      </c>
      <c r="E7" s="1" t="s">
        <v>420</v>
      </c>
      <c r="F7" s="1">
        <v>5</v>
      </c>
      <c r="G7" s="1">
        <v>0.36416</v>
      </c>
    </row>
    <row r="8" spans="1:7" ht="12.75">
      <c r="A8" s="1" t="s">
        <v>249</v>
      </c>
      <c r="C8" s="1">
        <v>0.0246</v>
      </c>
      <c r="D8" s="1">
        <v>0.0063082</v>
      </c>
      <c r="E8" s="1" t="s">
        <v>193</v>
      </c>
      <c r="F8" s="1">
        <v>5</v>
      </c>
      <c r="G8" s="1" t="s">
        <v>193</v>
      </c>
    </row>
    <row r="9" spans="1:7" ht="12.75" customHeight="1">
      <c r="A9" s="1" t="s">
        <v>282</v>
      </c>
      <c r="C9" s="1">
        <v>0.012</v>
      </c>
      <c r="D9" s="1">
        <v>0.0372</v>
      </c>
      <c r="E9" s="1" t="s">
        <v>426</v>
      </c>
      <c r="F9" s="1">
        <v>10</v>
      </c>
      <c r="G9" s="1">
        <v>0.0687</v>
      </c>
    </row>
    <row r="10" spans="1:7" ht="12.75">
      <c r="A10" s="1" t="s">
        <v>286</v>
      </c>
      <c r="C10" s="1">
        <v>0.0566</v>
      </c>
      <c r="D10" s="1">
        <v>0.0834</v>
      </c>
      <c r="E10" s="1">
        <v>1.58</v>
      </c>
      <c r="F10" s="1">
        <v>7</v>
      </c>
      <c r="G10" s="1">
        <v>0.151</v>
      </c>
    </row>
    <row r="11" spans="1:7" ht="12.75">
      <c r="A11" s="1" t="s">
        <v>254</v>
      </c>
      <c r="C11" s="1" t="s">
        <v>193</v>
      </c>
      <c r="D11" s="1" t="s">
        <v>193</v>
      </c>
      <c r="E11" s="1" t="s">
        <v>193</v>
      </c>
      <c r="F11" s="1" t="s">
        <v>193</v>
      </c>
      <c r="G11" s="10">
        <v>0.277</v>
      </c>
    </row>
    <row r="12" spans="1:4" ht="12.75">
      <c r="A12" s="1" t="s">
        <v>291</v>
      </c>
      <c r="C12" s="1">
        <v>0.068</v>
      </c>
      <c r="D12" s="1">
        <v>0.0913</v>
      </c>
    </row>
    <row r="13" spans="1:6" s="18" customFormat="1" ht="12.75">
      <c r="A13" s="18" t="s">
        <v>165</v>
      </c>
      <c r="C13" s="18">
        <v>0.384</v>
      </c>
      <c r="D13" s="18">
        <v>0.242</v>
      </c>
      <c r="F13" s="18">
        <v>7.5</v>
      </c>
    </row>
    <row r="14" ht="12.75">
      <c r="A14" s="1" t="s">
        <v>157</v>
      </c>
    </row>
    <row r="15" spans="1:7" ht="12.75">
      <c r="A15" s="1" t="s">
        <v>315</v>
      </c>
      <c r="C15" s="1" t="s">
        <v>193</v>
      </c>
      <c r="D15" s="1" t="s">
        <v>193</v>
      </c>
      <c r="E15" s="1" t="s">
        <v>193</v>
      </c>
      <c r="F15" s="1" t="s">
        <v>193</v>
      </c>
      <c r="G15" s="1" t="s">
        <v>193</v>
      </c>
    </row>
    <row r="16" spans="1:7" ht="12.75">
      <c r="A16" s="1" t="s">
        <v>321</v>
      </c>
      <c r="C16" s="1">
        <v>1.5</v>
      </c>
      <c r="D16" s="1">
        <v>0.9</v>
      </c>
      <c r="E16" s="1" t="s">
        <v>193</v>
      </c>
      <c r="F16" s="1">
        <v>12</v>
      </c>
      <c r="G16" s="1" t="s">
        <v>193</v>
      </c>
    </row>
    <row r="17" spans="1:7" ht="12.75">
      <c r="A17" s="1" t="s">
        <v>327</v>
      </c>
      <c r="C17" s="1">
        <v>4</v>
      </c>
      <c r="D17" s="1">
        <v>2.4</v>
      </c>
      <c r="E17" s="1" t="s">
        <v>193</v>
      </c>
      <c r="F17" s="1">
        <v>10</v>
      </c>
      <c r="G17" s="1" t="s">
        <v>193</v>
      </c>
    </row>
    <row r="18" spans="1:7" ht="12.75">
      <c r="A18" s="1" t="s">
        <v>330</v>
      </c>
      <c r="C18" s="1" t="s">
        <v>193</v>
      </c>
      <c r="D18" s="1" t="s">
        <v>193</v>
      </c>
      <c r="E18" s="1" t="s">
        <v>193</v>
      </c>
      <c r="F18" s="1">
        <v>12</v>
      </c>
      <c r="G18" s="1" t="s">
        <v>193</v>
      </c>
    </row>
    <row r="19" s="18" customFormat="1" ht="12.75">
      <c r="A19" s="18" t="s">
        <v>117</v>
      </c>
    </row>
    <row r="20" spans="1:7" ht="12.75">
      <c r="A20" s="1" t="s">
        <v>338</v>
      </c>
      <c r="C20" s="1" t="s">
        <v>193</v>
      </c>
      <c r="D20" s="1" t="s">
        <v>193</v>
      </c>
      <c r="E20" s="1" t="s">
        <v>193</v>
      </c>
      <c r="F20" s="1">
        <v>7.5</v>
      </c>
      <c r="G20" s="1" t="s">
        <v>193</v>
      </c>
    </row>
    <row r="21" spans="1:6" ht="12.75">
      <c r="A21" s="1" t="s">
        <v>341</v>
      </c>
      <c r="F21" s="1">
        <v>5</v>
      </c>
    </row>
    <row r="22" spans="1:7" ht="14.25">
      <c r="A22" s="1" t="s">
        <v>346</v>
      </c>
      <c r="C22" s="1" t="s">
        <v>163</v>
      </c>
      <c r="D22" s="1" t="s">
        <v>349</v>
      </c>
      <c r="E22" s="1" t="s">
        <v>350</v>
      </c>
      <c r="F22" s="1">
        <v>10</v>
      </c>
      <c r="G22" s="1">
        <v>8.25</v>
      </c>
    </row>
    <row r="23" spans="1:7" ht="12.75" customHeight="1">
      <c r="A23" s="1" t="s">
        <v>358</v>
      </c>
      <c r="C23" s="1">
        <v>3.225</v>
      </c>
      <c r="D23" s="1">
        <v>2.47</v>
      </c>
      <c r="E23" s="1" t="s">
        <v>366</v>
      </c>
      <c r="F23" s="1">
        <v>8</v>
      </c>
      <c r="G23" s="1">
        <v>17.73</v>
      </c>
    </row>
    <row r="24" spans="1:7" ht="12.75" customHeight="1">
      <c r="A24" s="1" t="s">
        <v>367</v>
      </c>
      <c r="C24" s="1">
        <v>0.629</v>
      </c>
      <c r="D24" s="1">
        <v>0.607</v>
      </c>
      <c r="E24" s="1" t="s">
        <v>368</v>
      </c>
      <c r="F24" s="1">
        <v>10</v>
      </c>
      <c r="G24" s="1">
        <v>1.286</v>
      </c>
    </row>
    <row r="25" spans="1:7" ht="12.75">
      <c r="A25" s="1" t="s">
        <v>124</v>
      </c>
      <c r="C25" s="1">
        <v>0.0677</v>
      </c>
      <c r="D25" s="1">
        <v>0.1047</v>
      </c>
      <c r="E25" s="1" t="s">
        <v>193</v>
      </c>
      <c r="F25" s="1">
        <v>7</v>
      </c>
      <c r="G25" s="1" t="s">
        <v>193</v>
      </c>
    </row>
    <row r="26" spans="1:7" ht="12.75">
      <c r="A26" s="1" t="s">
        <v>373</v>
      </c>
      <c r="C26" s="1" t="s">
        <v>193</v>
      </c>
      <c r="D26" s="1" t="s">
        <v>193</v>
      </c>
      <c r="E26" s="1" t="s">
        <v>193</v>
      </c>
      <c r="F26" s="1">
        <v>7</v>
      </c>
      <c r="G26" s="1" t="s">
        <v>193</v>
      </c>
    </row>
    <row r="27" ht="12.75">
      <c r="A27" s="1" t="s">
        <v>379</v>
      </c>
    </row>
    <row r="28" spans="1:7" ht="14.25">
      <c r="A28" s="1" t="s">
        <v>227</v>
      </c>
      <c r="C28" s="1">
        <v>1.7</v>
      </c>
      <c r="D28" s="1">
        <v>1.1</v>
      </c>
      <c r="E28" s="1" t="s">
        <v>236</v>
      </c>
      <c r="F28" s="1">
        <v>8</v>
      </c>
      <c r="G28" s="1">
        <v>3.88</v>
      </c>
    </row>
    <row r="29" ht="12.75">
      <c r="A29" s="1" t="s">
        <v>146</v>
      </c>
    </row>
    <row r="30" spans="1:7" ht="12.75" customHeight="1">
      <c r="A30" s="1" t="s">
        <v>381</v>
      </c>
      <c r="C30" s="1" t="s">
        <v>163</v>
      </c>
      <c r="D30" s="1" t="s">
        <v>387</v>
      </c>
      <c r="E30" s="1" t="s">
        <v>386</v>
      </c>
      <c r="F30" s="1">
        <v>12</v>
      </c>
      <c r="G30" s="1">
        <v>2.327</v>
      </c>
    </row>
    <row r="31" spans="1:7" ht="12.75">
      <c r="A31" s="1" t="s">
        <v>388</v>
      </c>
      <c r="C31" s="1" t="s">
        <v>163</v>
      </c>
      <c r="D31" s="1">
        <v>2.222</v>
      </c>
      <c r="E31" s="1">
        <v>10</v>
      </c>
      <c r="F31" s="1">
        <v>12</v>
      </c>
      <c r="G31" s="1">
        <v>2.342</v>
      </c>
    </row>
    <row r="32" spans="1:7" ht="12.75">
      <c r="A32" s="1" t="s">
        <v>389</v>
      </c>
      <c r="C32" s="1">
        <v>0.104</v>
      </c>
      <c r="D32" s="1">
        <v>0.08</v>
      </c>
      <c r="E32" s="1">
        <v>24</v>
      </c>
      <c r="F32" s="1">
        <v>5</v>
      </c>
      <c r="G32" s="1">
        <v>0.304</v>
      </c>
    </row>
    <row r="33" spans="1:4" ht="12.75">
      <c r="A33" s="1" t="s">
        <v>111</v>
      </c>
      <c r="C33" s="1">
        <v>4.8</v>
      </c>
      <c r="D33" s="1">
        <v>2.5</v>
      </c>
    </row>
    <row r="34" spans="1:7" ht="12.75" customHeight="1">
      <c r="A34" s="1" t="s">
        <v>394</v>
      </c>
      <c r="C34" s="1">
        <v>1.8</v>
      </c>
      <c r="D34" s="1">
        <v>1.32</v>
      </c>
      <c r="E34" s="1" t="s">
        <v>402</v>
      </c>
      <c r="F34" s="1">
        <v>7</v>
      </c>
      <c r="G34" s="1">
        <v>4.17</v>
      </c>
    </row>
    <row r="35" spans="1:7" ht="12.75" customHeight="1">
      <c r="A35" s="1" t="s">
        <v>395</v>
      </c>
      <c r="C35" s="1">
        <v>1.2</v>
      </c>
      <c r="D35" s="1">
        <v>0.275</v>
      </c>
      <c r="E35" s="1" t="s">
        <v>402</v>
      </c>
      <c r="F35" s="1">
        <v>7</v>
      </c>
      <c r="G35" s="1">
        <v>2.525</v>
      </c>
    </row>
    <row r="36" spans="1:7" ht="12.75" customHeight="1">
      <c r="A36" s="1" t="s">
        <v>405</v>
      </c>
      <c r="C36" s="1">
        <v>1.61</v>
      </c>
      <c r="D36" s="1">
        <v>1.35</v>
      </c>
      <c r="E36" s="1" t="s">
        <v>297</v>
      </c>
      <c r="F36" s="1">
        <v>15</v>
      </c>
      <c r="G36" s="1">
        <v>3.71</v>
      </c>
    </row>
    <row r="37" spans="1:7" ht="12.75" customHeight="1">
      <c r="A37" s="1" t="s">
        <v>413</v>
      </c>
      <c r="C37" s="1">
        <v>1.104</v>
      </c>
      <c r="D37" s="1">
        <v>1.153</v>
      </c>
      <c r="E37" s="1" t="s">
        <v>404</v>
      </c>
      <c r="F37" s="1">
        <v>12</v>
      </c>
      <c r="G37" s="1">
        <v>2.557</v>
      </c>
    </row>
    <row r="38" spans="1:7" ht="12.75">
      <c r="A38" s="1" t="s">
        <v>415</v>
      </c>
      <c r="C38" s="1">
        <v>0.003</v>
      </c>
      <c r="D38" s="1">
        <v>0.0008</v>
      </c>
      <c r="E38" s="1">
        <v>0.25</v>
      </c>
      <c r="F38" s="1">
        <v>5</v>
      </c>
      <c r="G38" s="1">
        <v>0.00505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41"/>
  <sheetViews>
    <sheetView tabSelected="1" workbookViewId="0" topLeftCell="M1">
      <pane ySplit="2" topLeftCell="BM4" activePane="bottomLeft" state="frozen"/>
      <selection pane="topLeft" activeCell="A1" sqref="A1"/>
      <selection pane="bottomLeft" activeCell="V5" sqref="V5"/>
    </sheetView>
  </sheetViews>
  <sheetFormatPr defaultColWidth="9.140625" defaultRowHeight="12.75"/>
  <cols>
    <col min="1" max="1" width="17.7109375" style="1" customWidth="1"/>
    <col min="2" max="2" width="9.140625" style="1" customWidth="1"/>
    <col min="3" max="3" width="11.57421875" style="1" bestFit="1" customWidth="1"/>
    <col min="4" max="4" width="13.57421875" style="1" customWidth="1"/>
    <col min="5" max="6" width="13.421875" style="1" customWidth="1"/>
    <col min="7" max="8" width="16.00390625" style="1" customWidth="1"/>
    <col min="9" max="9" width="13.8515625" style="1" customWidth="1"/>
    <col min="10" max="10" width="13.57421875" style="1" customWidth="1"/>
    <col min="11" max="11" width="14.421875" style="1" customWidth="1"/>
    <col min="12" max="13" width="10.8515625" style="1" customWidth="1"/>
    <col min="14" max="14" width="14.8515625" style="1" customWidth="1"/>
    <col min="15" max="15" width="12.8515625" style="1" customWidth="1"/>
    <col min="16" max="18" width="11.8515625" style="1" customWidth="1"/>
    <col min="19" max="19" width="12.8515625" style="1" customWidth="1"/>
    <col min="20" max="20" width="20.421875" style="1" customWidth="1"/>
    <col min="21" max="21" width="26.7109375" style="1" customWidth="1"/>
    <col min="22" max="22" width="11.57421875" style="1" bestFit="1" customWidth="1"/>
    <col min="23" max="28" width="9.140625" style="1" customWidth="1"/>
    <col min="29" max="29" width="15.140625" style="1" customWidth="1"/>
    <col min="30" max="30" width="15.28125" style="1" customWidth="1"/>
    <col min="31" max="16384" width="9.140625" style="1" customWidth="1"/>
  </cols>
  <sheetData>
    <row r="1" spans="1:2" ht="12.75" customHeight="1">
      <c r="A1" s="7"/>
      <c r="B1" s="7"/>
    </row>
    <row r="2" spans="1:22" ht="38.25">
      <c r="A2" s="1" t="s">
        <v>0</v>
      </c>
      <c r="C2" s="1" t="s">
        <v>57</v>
      </c>
      <c r="D2" s="1" t="s">
        <v>58</v>
      </c>
      <c r="E2" s="1" t="s">
        <v>59</v>
      </c>
      <c r="F2" s="1" t="s">
        <v>447</v>
      </c>
      <c r="G2" s="1" t="s">
        <v>64</v>
      </c>
      <c r="H2" s="1" t="s">
        <v>444</v>
      </c>
      <c r="I2" s="1" t="s">
        <v>63</v>
      </c>
      <c r="J2" s="1" t="s">
        <v>62</v>
      </c>
      <c r="K2" s="1" t="s">
        <v>61</v>
      </c>
      <c r="L2" s="1" t="s">
        <v>60</v>
      </c>
      <c r="M2" s="1" t="s">
        <v>145</v>
      </c>
      <c r="N2" s="1" t="s">
        <v>73</v>
      </c>
      <c r="O2" s="1" t="s">
        <v>74</v>
      </c>
      <c r="P2" s="1" t="s">
        <v>76</v>
      </c>
      <c r="Q2" s="1" t="s">
        <v>75</v>
      </c>
      <c r="R2" s="1" t="s">
        <v>78</v>
      </c>
      <c r="S2" s="1" t="s">
        <v>77</v>
      </c>
      <c r="T2" s="1" t="s">
        <v>65</v>
      </c>
      <c r="U2" s="1" t="s">
        <v>66</v>
      </c>
      <c r="V2" s="1" t="s">
        <v>438</v>
      </c>
    </row>
    <row r="3" spans="1:22" ht="12.75" customHeight="1">
      <c r="A3" s="9" t="s">
        <v>261</v>
      </c>
      <c r="F3" s="1" t="s">
        <v>439</v>
      </c>
      <c r="G3" s="1">
        <v>2542</v>
      </c>
      <c r="H3" s="1" t="s">
        <v>439</v>
      </c>
      <c r="I3" s="1">
        <v>583</v>
      </c>
      <c r="J3" s="1">
        <v>1731</v>
      </c>
      <c r="K3" s="1">
        <v>870</v>
      </c>
      <c r="L3" s="1">
        <v>3412</v>
      </c>
      <c r="Q3" s="1">
        <v>6264</v>
      </c>
      <c r="S3" s="1">
        <v>1663</v>
      </c>
      <c r="T3" s="1" t="s">
        <v>216</v>
      </c>
      <c r="U3" s="1" t="s">
        <v>302</v>
      </c>
      <c r="V3" s="1" t="s">
        <v>439</v>
      </c>
    </row>
    <row r="4" spans="1:22" ht="12.75">
      <c r="A4" s="1" t="s">
        <v>266</v>
      </c>
      <c r="F4" s="1" t="s">
        <v>439</v>
      </c>
      <c r="G4" s="1">
        <v>2450</v>
      </c>
      <c r="H4" s="1" t="s">
        <v>439</v>
      </c>
      <c r="I4" s="1">
        <v>950</v>
      </c>
      <c r="J4" s="1">
        <v>1500</v>
      </c>
      <c r="K4" s="1">
        <v>600</v>
      </c>
      <c r="L4" s="1">
        <v>3050</v>
      </c>
      <c r="O4" s="1">
        <v>4900</v>
      </c>
      <c r="Q4" s="1">
        <v>4500</v>
      </c>
      <c r="S4" s="1">
        <v>400</v>
      </c>
      <c r="T4" s="1" t="s">
        <v>216</v>
      </c>
      <c r="V4" s="1" t="s">
        <v>439</v>
      </c>
    </row>
    <row r="5" spans="1:22" ht="12.75" customHeight="1">
      <c r="A5" s="1" t="s">
        <v>119</v>
      </c>
      <c r="B5" s="7"/>
      <c r="F5" s="1" t="s">
        <v>439</v>
      </c>
      <c r="G5" s="1">
        <v>2118</v>
      </c>
      <c r="H5" s="1" t="s">
        <v>439</v>
      </c>
      <c r="I5" s="1">
        <v>1217</v>
      </c>
      <c r="J5" s="1">
        <v>901</v>
      </c>
      <c r="K5" s="1">
        <v>1743</v>
      </c>
      <c r="L5" s="1">
        <v>3861</v>
      </c>
      <c r="N5" s="1">
        <v>14201</v>
      </c>
      <c r="O5" s="12">
        <v>10678</v>
      </c>
      <c r="P5" s="1">
        <v>9500</v>
      </c>
      <c r="Q5" s="1">
        <v>9500</v>
      </c>
      <c r="R5" s="1">
        <v>1178</v>
      </c>
      <c r="S5" s="1">
        <v>1178</v>
      </c>
      <c r="T5" s="1" t="s">
        <v>216</v>
      </c>
      <c r="V5" s="1">
        <f aca="true" t="shared" si="0" ref="V4:V38">N5/G5</f>
        <v>6.704910292728989</v>
      </c>
    </row>
    <row r="6" spans="1:22" ht="12.75">
      <c r="A6" s="1" t="s">
        <v>268</v>
      </c>
      <c r="F6" s="1" t="s">
        <v>439</v>
      </c>
      <c r="G6" s="1">
        <v>2500</v>
      </c>
      <c r="H6" s="1" t="s">
        <v>439</v>
      </c>
      <c r="K6" s="1">
        <v>600</v>
      </c>
      <c r="L6" s="1">
        <v>3100</v>
      </c>
      <c r="N6" s="1">
        <v>13600</v>
      </c>
      <c r="O6" s="1">
        <v>4600</v>
      </c>
      <c r="T6" s="1" t="s">
        <v>216</v>
      </c>
      <c r="U6" s="1" t="s">
        <v>313</v>
      </c>
      <c r="V6" s="1">
        <f t="shared" si="0"/>
        <v>5.44</v>
      </c>
    </row>
    <row r="7" spans="1:22" ht="12.75">
      <c r="A7" s="1" t="s">
        <v>269</v>
      </c>
      <c r="C7" s="1">
        <v>0.76</v>
      </c>
      <c r="D7" s="1" t="s">
        <v>433</v>
      </c>
      <c r="E7" s="1">
        <v>1.17</v>
      </c>
      <c r="F7" s="1" t="s">
        <v>439</v>
      </c>
      <c r="G7" s="1">
        <v>113.4</v>
      </c>
      <c r="H7" s="1" t="s">
        <v>439</v>
      </c>
      <c r="I7" s="1">
        <v>34.5</v>
      </c>
      <c r="K7" s="1">
        <v>11.3</v>
      </c>
      <c r="L7" s="1">
        <v>124.7</v>
      </c>
      <c r="M7" s="1">
        <f>L7/(PI()*(C7/2)^2)</f>
        <v>274.8839529578857</v>
      </c>
      <c r="N7" s="1">
        <v>250</v>
      </c>
      <c r="O7" s="1">
        <v>49</v>
      </c>
      <c r="P7" s="1">
        <v>250</v>
      </c>
      <c r="Q7" s="1">
        <v>49</v>
      </c>
      <c r="S7" s="1">
        <v>28</v>
      </c>
      <c r="T7" s="1" t="s">
        <v>216</v>
      </c>
      <c r="V7" s="1">
        <f t="shared" si="0"/>
        <v>2.204585537918871</v>
      </c>
    </row>
    <row r="8" spans="1:22" ht="12.75" customHeight="1">
      <c r="A8" s="1" t="s">
        <v>425</v>
      </c>
      <c r="C8" s="1">
        <v>0.46</v>
      </c>
      <c r="D8" s="1">
        <v>0.46</v>
      </c>
      <c r="E8" s="1">
        <v>0.46</v>
      </c>
      <c r="F8" s="1" t="s">
        <v>439</v>
      </c>
      <c r="G8" s="1">
        <v>68</v>
      </c>
      <c r="H8" s="1">
        <f>G8/(C8*D8*E8)</f>
        <v>698.6109969589874</v>
      </c>
      <c r="K8" s="1">
        <v>0</v>
      </c>
      <c r="L8" s="1">
        <v>68</v>
      </c>
      <c r="M8" s="1">
        <f>L8/(C8*D8*E8)</f>
        <v>698.6109969589874</v>
      </c>
      <c r="N8" s="1">
        <v>360</v>
      </c>
      <c r="O8" s="1">
        <v>120</v>
      </c>
      <c r="T8" s="1" t="s">
        <v>289</v>
      </c>
      <c r="V8" s="1">
        <f t="shared" si="0"/>
        <v>5.294117647058823</v>
      </c>
    </row>
    <row r="9" spans="1:22" ht="12.75">
      <c r="A9" s="1" t="s">
        <v>282</v>
      </c>
      <c r="C9" s="1">
        <v>1.5</v>
      </c>
      <c r="D9" s="1">
        <v>1.5</v>
      </c>
      <c r="E9" s="1">
        <v>1.5</v>
      </c>
      <c r="F9" s="1">
        <f>C9*D9*E9</f>
        <v>3.375</v>
      </c>
      <c r="G9" s="1">
        <v>100</v>
      </c>
      <c r="H9" s="1">
        <f>G9/(C9*D9*E9)</f>
        <v>29.62962962962963</v>
      </c>
      <c r="K9" s="1">
        <v>14</v>
      </c>
      <c r="L9" s="1">
        <v>114</v>
      </c>
      <c r="M9" s="1">
        <f>L9/(C9*D9*E9)</f>
        <v>33.77777777777778</v>
      </c>
      <c r="O9" s="1">
        <v>200</v>
      </c>
      <c r="T9" s="1" t="s">
        <v>285</v>
      </c>
      <c r="U9" s="1" t="s">
        <v>162</v>
      </c>
      <c r="V9" s="1" t="s">
        <v>439</v>
      </c>
    </row>
    <row r="10" spans="1:22" ht="12.75">
      <c r="A10" s="1" t="s">
        <v>286</v>
      </c>
      <c r="C10" s="1">
        <v>1.8</v>
      </c>
      <c r="D10" s="1">
        <v>0.6</v>
      </c>
      <c r="E10" s="1">
        <v>0.6</v>
      </c>
      <c r="F10" s="1">
        <f>C10*D10*E10</f>
        <v>0.648</v>
      </c>
      <c r="G10" s="1">
        <v>98.5</v>
      </c>
      <c r="H10" s="1">
        <f>G10/(C10*D10*E10)</f>
        <v>152.00617283950618</v>
      </c>
      <c r="K10" s="1">
        <v>0</v>
      </c>
      <c r="L10" s="1">
        <v>98.5</v>
      </c>
      <c r="M10" s="1">
        <f>L10/(C10*D10*E10)</f>
        <v>152.00617283950618</v>
      </c>
      <c r="N10" s="1">
        <v>59</v>
      </c>
      <c r="O10" s="1">
        <v>47</v>
      </c>
      <c r="Q10" s="1">
        <v>29.5</v>
      </c>
      <c r="S10" s="1">
        <v>12.5</v>
      </c>
      <c r="T10" s="1" t="s">
        <v>289</v>
      </c>
      <c r="V10" s="1">
        <f t="shared" si="0"/>
        <v>0.5989847715736041</v>
      </c>
    </row>
    <row r="11" spans="1:22" ht="12.75" customHeight="1">
      <c r="A11" s="1" t="s">
        <v>254</v>
      </c>
      <c r="C11" s="1">
        <v>1.5</v>
      </c>
      <c r="D11" s="1">
        <v>1.5</v>
      </c>
      <c r="E11" s="1">
        <v>1.5</v>
      </c>
      <c r="F11" s="1">
        <f>C11*D11*E11</f>
        <v>3.375</v>
      </c>
      <c r="G11" s="1">
        <v>15</v>
      </c>
      <c r="H11" s="1">
        <f>G11/(C11*D11*E11)</f>
        <v>4.444444444444445</v>
      </c>
      <c r="K11" s="1">
        <v>0</v>
      </c>
      <c r="L11" s="1">
        <v>15</v>
      </c>
      <c r="M11" s="1">
        <f>L11/(C11*D11*E11)</f>
        <v>4.444444444444445</v>
      </c>
      <c r="N11" s="1">
        <v>10.56</v>
      </c>
      <c r="O11" s="1">
        <v>9.1</v>
      </c>
      <c r="P11" s="1">
        <v>21</v>
      </c>
      <c r="Q11" s="1">
        <v>11</v>
      </c>
      <c r="S11" s="1">
        <v>2</v>
      </c>
      <c r="T11" s="1" t="s">
        <v>257</v>
      </c>
      <c r="V11" s="1">
        <f t="shared" si="0"/>
        <v>0.7040000000000001</v>
      </c>
    </row>
    <row r="12" spans="1:22" ht="12.75">
      <c r="A12" s="1" t="s">
        <v>291</v>
      </c>
      <c r="F12" s="1" t="s">
        <v>439</v>
      </c>
      <c r="H12" s="1" t="s">
        <v>439</v>
      </c>
      <c r="V12" s="1" t="s">
        <v>439</v>
      </c>
    </row>
    <row r="13" spans="1:22" s="18" customFormat="1" ht="12.75" customHeight="1">
      <c r="A13" s="18" t="s">
        <v>165</v>
      </c>
      <c r="F13" s="1" t="s">
        <v>439</v>
      </c>
      <c r="G13" s="18">
        <v>222</v>
      </c>
      <c r="H13" s="1" t="s">
        <v>439</v>
      </c>
      <c r="I13" s="18">
        <v>60</v>
      </c>
      <c r="J13" s="18">
        <v>162</v>
      </c>
      <c r="K13" s="18">
        <v>40</v>
      </c>
      <c r="L13" s="18">
        <v>262</v>
      </c>
      <c r="N13" s="18">
        <v>875</v>
      </c>
      <c r="O13" s="18">
        <v>150</v>
      </c>
      <c r="P13" s="18">
        <v>800</v>
      </c>
      <c r="Q13" s="18">
        <v>50</v>
      </c>
      <c r="S13" s="18">
        <v>95</v>
      </c>
      <c r="V13" s="1">
        <f t="shared" si="0"/>
        <v>3.9414414414414414</v>
      </c>
    </row>
    <row r="14" spans="1:22" ht="12.75" customHeight="1">
      <c r="A14" s="1" t="s">
        <v>157</v>
      </c>
      <c r="C14" s="1">
        <v>5.5</v>
      </c>
      <c r="D14" s="1">
        <v>2.1</v>
      </c>
      <c r="E14" s="1">
        <v>1.5</v>
      </c>
      <c r="F14" s="1">
        <f>C14*D14*E14</f>
        <v>17.325000000000003</v>
      </c>
      <c r="G14" s="1">
        <v>676</v>
      </c>
      <c r="H14" s="1">
        <f>G14/(C14*D14*E14)</f>
        <v>39.01875901875901</v>
      </c>
      <c r="I14" s="1">
        <v>300</v>
      </c>
      <c r="J14" s="1">
        <v>376</v>
      </c>
      <c r="K14" s="1">
        <v>156</v>
      </c>
      <c r="L14" s="1">
        <v>832</v>
      </c>
      <c r="M14" s="1">
        <f>L14/(C14*D14*E14)</f>
        <v>48.023088023088015</v>
      </c>
      <c r="N14" s="1">
        <v>3000</v>
      </c>
      <c r="O14" s="1">
        <v>1520</v>
      </c>
      <c r="Q14" s="1">
        <v>1200</v>
      </c>
      <c r="S14" s="1">
        <v>320</v>
      </c>
      <c r="T14" s="1" t="s">
        <v>216</v>
      </c>
      <c r="U14" s="1" t="s">
        <v>162</v>
      </c>
      <c r="V14" s="1">
        <f t="shared" si="0"/>
        <v>4.437869822485207</v>
      </c>
    </row>
    <row r="15" spans="1:22" ht="12.75">
      <c r="A15" s="1" t="s">
        <v>315</v>
      </c>
      <c r="C15" s="1">
        <v>3.5</v>
      </c>
      <c r="D15" s="1">
        <v>2.1</v>
      </c>
      <c r="E15" s="1">
        <v>1.5</v>
      </c>
      <c r="F15" s="1">
        <f>C15*D15*E15</f>
        <v>11.025</v>
      </c>
      <c r="G15" s="1">
        <v>992</v>
      </c>
      <c r="H15" s="1">
        <f>G15/(C15*D15*E15)</f>
        <v>89.97732426303854</v>
      </c>
      <c r="K15" s="1">
        <v>234</v>
      </c>
      <c r="L15" s="1">
        <v>1226</v>
      </c>
      <c r="M15" s="1">
        <f>L15/(C15*D15*E15)</f>
        <v>111.20181405895691</v>
      </c>
      <c r="N15" s="1">
        <v>4500</v>
      </c>
      <c r="O15" s="1">
        <v>2280</v>
      </c>
      <c r="T15" s="1" t="s">
        <v>216</v>
      </c>
      <c r="U15" s="1" t="s">
        <v>162</v>
      </c>
      <c r="V15" s="1">
        <f t="shared" si="0"/>
        <v>4.536290322580645</v>
      </c>
    </row>
    <row r="16" spans="1:22" ht="12.75">
      <c r="A16" s="1" t="s">
        <v>321</v>
      </c>
      <c r="F16" s="1" t="s">
        <v>439</v>
      </c>
      <c r="G16" s="1">
        <v>2540</v>
      </c>
      <c r="H16" s="1" t="s">
        <v>439</v>
      </c>
      <c r="I16" s="1">
        <v>1000</v>
      </c>
      <c r="J16" s="1">
        <v>1400</v>
      </c>
      <c r="K16" s="1">
        <v>400</v>
      </c>
      <c r="L16" s="1">
        <v>2940</v>
      </c>
      <c r="N16" s="1">
        <v>10500</v>
      </c>
      <c r="O16" s="1">
        <v>9100</v>
      </c>
      <c r="Q16" s="1">
        <v>6000</v>
      </c>
      <c r="S16" s="1">
        <v>500</v>
      </c>
      <c r="T16" s="1" t="s">
        <v>216</v>
      </c>
      <c r="V16" s="1">
        <f t="shared" si="0"/>
        <v>4.133858267716535</v>
      </c>
    </row>
    <row r="17" spans="1:22" ht="12.75">
      <c r="A17" s="1" t="s">
        <v>327</v>
      </c>
      <c r="F17" s="1" t="s">
        <v>439</v>
      </c>
      <c r="G17" s="1">
        <v>1650</v>
      </c>
      <c r="H17" s="1" t="s">
        <v>439</v>
      </c>
      <c r="I17" s="1">
        <v>600</v>
      </c>
      <c r="J17" s="1">
        <v>950</v>
      </c>
      <c r="K17" s="1">
        <v>350</v>
      </c>
      <c r="L17" s="1">
        <v>2050</v>
      </c>
      <c r="N17" s="1">
        <v>8200</v>
      </c>
      <c r="O17" s="1">
        <v>7500</v>
      </c>
      <c r="Q17" s="1">
        <v>4000</v>
      </c>
      <c r="S17" s="1">
        <v>500</v>
      </c>
      <c r="T17" s="1" t="s">
        <v>216</v>
      </c>
      <c r="V17" s="1">
        <f t="shared" si="0"/>
        <v>4.96969696969697</v>
      </c>
    </row>
    <row r="18" spans="1:22" ht="12.75">
      <c r="A18" s="1" t="s">
        <v>330</v>
      </c>
      <c r="F18" s="1" t="s">
        <v>439</v>
      </c>
      <c r="G18" s="1">
        <v>2413.8</v>
      </c>
      <c r="H18" s="1" t="s">
        <v>439</v>
      </c>
      <c r="I18" s="1">
        <v>898</v>
      </c>
      <c r="J18" s="1">
        <v>1515.8</v>
      </c>
      <c r="K18" s="1">
        <v>336.2</v>
      </c>
      <c r="L18" s="1">
        <v>2750</v>
      </c>
      <c r="O18" s="1">
        <v>9000</v>
      </c>
      <c r="Q18" s="1">
        <v>5994</v>
      </c>
      <c r="S18" s="1">
        <v>510</v>
      </c>
      <c r="T18" s="1" t="s">
        <v>216</v>
      </c>
      <c r="U18" s="1" t="s">
        <v>332</v>
      </c>
      <c r="V18" s="1" t="s">
        <v>439</v>
      </c>
    </row>
    <row r="19" spans="1:22" s="18" customFormat="1" ht="12.75" customHeight="1">
      <c r="A19" s="18" t="s">
        <v>117</v>
      </c>
      <c r="F19" s="1" t="s">
        <v>439</v>
      </c>
      <c r="G19" s="18">
        <v>299.4</v>
      </c>
      <c r="H19" s="1" t="s">
        <v>439</v>
      </c>
      <c r="I19" s="18">
        <v>165.1</v>
      </c>
      <c r="J19" s="18">
        <v>134.3</v>
      </c>
      <c r="K19" s="18">
        <v>41.3</v>
      </c>
      <c r="L19" s="18">
        <v>340.7</v>
      </c>
      <c r="O19" s="18">
        <v>1429</v>
      </c>
      <c r="Q19" s="18">
        <v>686</v>
      </c>
      <c r="S19" s="18">
        <v>915</v>
      </c>
      <c r="V19" s="1" t="s">
        <v>439</v>
      </c>
    </row>
    <row r="20" spans="1:22" ht="12.75">
      <c r="A20" s="1" t="s">
        <v>338</v>
      </c>
      <c r="C20" s="1">
        <v>2.6</v>
      </c>
      <c r="D20" s="1">
        <v>3.8</v>
      </c>
      <c r="E20" s="1">
        <v>0.4</v>
      </c>
      <c r="F20" s="1">
        <f>C20*D20*E20</f>
        <v>3.952</v>
      </c>
      <c r="G20" s="1">
        <v>1442</v>
      </c>
      <c r="H20" s="1">
        <f>G20/(C20*D20*E20)</f>
        <v>364.87854251012146</v>
      </c>
      <c r="I20" s="1">
        <v>670</v>
      </c>
      <c r="J20" s="1">
        <v>599</v>
      </c>
      <c r="K20" s="1">
        <v>271</v>
      </c>
      <c r="L20" s="1">
        <v>1713</v>
      </c>
      <c r="N20" s="1">
        <v>7300</v>
      </c>
      <c r="Q20" s="1">
        <v>1105</v>
      </c>
      <c r="S20" s="1">
        <v>200</v>
      </c>
      <c r="V20" s="1">
        <f t="shared" si="0"/>
        <v>5.0624133148405</v>
      </c>
    </row>
    <row r="21" spans="1:22" ht="12.75">
      <c r="A21" s="1" t="s">
        <v>341</v>
      </c>
      <c r="F21" s="1" t="s">
        <v>439</v>
      </c>
      <c r="G21" s="1">
        <v>154</v>
      </c>
      <c r="H21" s="1" t="s">
        <v>439</v>
      </c>
      <c r="I21" s="1">
        <v>26</v>
      </c>
      <c r="J21" s="1">
        <v>128</v>
      </c>
      <c r="K21" s="1">
        <v>0</v>
      </c>
      <c r="L21" s="1">
        <v>154</v>
      </c>
      <c r="O21" s="1">
        <v>290</v>
      </c>
      <c r="Q21" s="1">
        <v>158</v>
      </c>
      <c r="S21" s="1">
        <v>32</v>
      </c>
      <c r="T21" s="1" t="s">
        <v>216</v>
      </c>
      <c r="V21" s="1" t="s">
        <v>439</v>
      </c>
    </row>
    <row r="22" spans="1:22" ht="12.75">
      <c r="A22" s="1" t="s">
        <v>346</v>
      </c>
      <c r="F22" s="1" t="s">
        <v>439</v>
      </c>
      <c r="G22" s="1">
        <v>2133</v>
      </c>
      <c r="H22" s="1" t="s">
        <v>439</v>
      </c>
      <c r="I22" s="1">
        <v>840</v>
      </c>
      <c r="J22" s="1">
        <v>1280</v>
      </c>
      <c r="K22" s="1">
        <v>38</v>
      </c>
      <c r="L22" s="1">
        <v>2171</v>
      </c>
      <c r="O22" s="1">
        <v>8760</v>
      </c>
      <c r="Q22" s="1">
        <v>6610</v>
      </c>
      <c r="S22" s="1">
        <v>400</v>
      </c>
      <c r="T22" s="1" t="s">
        <v>216</v>
      </c>
      <c r="V22" s="1" t="s">
        <v>439</v>
      </c>
    </row>
    <row r="23" spans="1:22" ht="12.75">
      <c r="A23" s="1" t="s">
        <v>358</v>
      </c>
      <c r="F23" s="1" t="s">
        <v>439</v>
      </c>
      <c r="G23" s="1">
        <v>2210</v>
      </c>
      <c r="H23" s="1" t="s">
        <v>439</v>
      </c>
      <c r="K23" s="1">
        <v>323</v>
      </c>
      <c r="L23" s="1">
        <v>2535</v>
      </c>
      <c r="N23" s="1">
        <v>3100</v>
      </c>
      <c r="O23" s="1">
        <v>1530</v>
      </c>
      <c r="T23" s="1" t="s">
        <v>216</v>
      </c>
      <c r="U23" s="1" t="s">
        <v>359</v>
      </c>
      <c r="V23" s="1">
        <f t="shared" si="0"/>
        <v>1.4027149321266967</v>
      </c>
    </row>
    <row r="24" spans="1:22" ht="12.75">
      <c r="A24" s="1" t="s">
        <v>367</v>
      </c>
      <c r="C24" s="1">
        <v>1.93</v>
      </c>
      <c r="D24" s="1">
        <v>1.68</v>
      </c>
      <c r="E24" s="1">
        <v>1.93</v>
      </c>
      <c r="F24" s="1">
        <f>C24*D24*E24</f>
        <v>6.257832</v>
      </c>
      <c r="G24" s="1">
        <v>1620</v>
      </c>
      <c r="H24" s="1">
        <f>G24/(C24*D24*E24)</f>
        <v>258.8755978108713</v>
      </c>
      <c r="I24" s="1">
        <v>450</v>
      </c>
      <c r="J24" s="1">
        <v>1170</v>
      </c>
      <c r="K24" s="1">
        <v>880</v>
      </c>
      <c r="L24" s="1">
        <v>2500</v>
      </c>
      <c r="M24" s="1">
        <f>L24/(C24*D24*E24)</f>
        <v>399.4993793377643</v>
      </c>
      <c r="O24" s="1">
        <v>1800</v>
      </c>
      <c r="Q24" s="1">
        <v>1200</v>
      </c>
      <c r="S24" s="1">
        <v>600</v>
      </c>
      <c r="T24" s="1" t="s">
        <v>216</v>
      </c>
      <c r="U24" s="1" t="s">
        <v>332</v>
      </c>
      <c r="V24" s="1" t="s">
        <v>439</v>
      </c>
    </row>
    <row r="25" spans="1:22" ht="12.75" customHeight="1">
      <c r="A25" s="1" t="s">
        <v>124</v>
      </c>
      <c r="B25" s="7"/>
      <c r="C25" s="1">
        <v>0.75</v>
      </c>
      <c r="D25" s="1" t="s">
        <v>433</v>
      </c>
      <c r="E25" s="1">
        <v>1.4</v>
      </c>
      <c r="F25" s="1" t="s">
        <v>439</v>
      </c>
      <c r="G25" s="1">
        <v>145</v>
      </c>
      <c r="H25" s="1" t="s">
        <v>439</v>
      </c>
      <c r="K25" s="1">
        <v>5</v>
      </c>
      <c r="L25" s="1">
        <v>150</v>
      </c>
      <c r="M25" s="1">
        <f>L25/(PI()*(C25/2)^2)</f>
        <v>339.53054526271006</v>
      </c>
      <c r="N25" s="1">
        <v>450</v>
      </c>
      <c r="O25" s="1">
        <v>360</v>
      </c>
      <c r="Q25" s="1">
        <v>325</v>
      </c>
      <c r="S25" s="1">
        <v>25</v>
      </c>
      <c r="T25" s="1" t="s">
        <v>289</v>
      </c>
      <c r="U25" s="1" t="s">
        <v>162</v>
      </c>
      <c r="V25" s="1">
        <f t="shared" si="0"/>
        <v>3.103448275862069</v>
      </c>
    </row>
    <row r="26" spans="1:22" ht="12.75">
      <c r="A26" s="1" t="s">
        <v>373</v>
      </c>
      <c r="C26" s="1">
        <v>3</v>
      </c>
      <c r="D26" s="1">
        <v>2.1</v>
      </c>
      <c r="E26" s="1">
        <v>1</v>
      </c>
      <c r="F26" s="1">
        <f>C26*D26*E26</f>
        <v>6.300000000000001</v>
      </c>
      <c r="G26" s="1">
        <v>1268</v>
      </c>
      <c r="H26" s="1">
        <f>G26/(C26*D26*E26)</f>
        <v>201.26984126984124</v>
      </c>
      <c r="I26" s="1">
        <v>615</v>
      </c>
      <c r="J26" s="1">
        <v>634</v>
      </c>
      <c r="K26" s="1">
        <v>742</v>
      </c>
      <c r="L26" s="1">
        <v>2010</v>
      </c>
      <c r="M26" s="1">
        <f>L26/(C26*D26*E26)</f>
        <v>319.04761904761904</v>
      </c>
      <c r="O26" s="1">
        <v>4010</v>
      </c>
      <c r="Q26" s="1">
        <v>3650</v>
      </c>
      <c r="S26" s="1">
        <v>360</v>
      </c>
      <c r="T26" s="1" t="s">
        <v>216</v>
      </c>
      <c r="U26" s="1" t="s">
        <v>376</v>
      </c>
      <c r="V26" s="1" t="s">
        <v>439</v>
      </c>
    </row>
    <row r="27" spans="1:22" ht="12.75">
      <c r="A27" s="1" t="s">
        <v>379</v>
      </c>
      <c r="C27" s="1">
        <v>2.2</v>
      </c>
      <c r="D27" s="1">
        <v>1.6</v>
      </c>
      <c r="E27" s="1">
        <v>1.5</v>
      </c>
      <c r="F27" s="1">
        <f>C27*D27*E27</f>
        <v>5.280000000000001</v>
      </c>
      <c r="G27" s="1">
        <v>1455</v>
      </c>
      <c r="H27" s="1">
        <f>G27/(C27*D27*E27)</f>
        <v>275.56818181818176</v>
      </c>
      <c r="I27" s="1">
        <v>592</v>
      </c>
      <c r="J27" s="1">
        <v>817</v>
      </c>
      <c r="K27" s="1">
        <v>684</v>
      </c>
      <c r="L27" s="1">
        <v>2139</v>
      </c>
      <c r="M27" s="1">
        <f>L27/(C27*D27*E27)</f>
        <v>405.11363636363626</v>
      </c>
      <c r="N27" s="1">
        <v>10247</v>
      </c>
      <c r="O27" s="1">
        <v>7684</v>
      </c>
      <c r="Q27" s="1">
        <v>100</v>
      </c>
      <c r="S27" s="1">
        <v>448</v>
      </c>
      <c r="V27" s="1">
        <f t="shared" si="0"/>
        <v>7.042611683848797</v>
      </c>
    </row>
    <row r="28" spans="1:22" ht="12.75" customHeight="1">
      <c r="A28" s="1" t="s">
        <v>227</v>
      </c>
      <c r="C28" s="1">
        <v>15.5</v>
      </c>
      <c r="D28" s="1">
        <v>2.2</v>
      </c>
      <c r="E28" s="1">
        <v>1</v>
      </c>
      <c r="F28" s="1" t="s">
        <v>439</v>
      </c>
      <c r="H28" s="1" t="s">
        <v>439</v>
      </c>
      <c r="I28" s="1">
        <v>300</v>
      </c>
      <c r="L28" s="1">
        <v>800</v>
      </c>
      <c r="O28" s="1">
        <v>3000</v>
      </c>
      <c r="Q28" s="1">
        <v>2150</v>
      </c>
      <c r="S28" s="1">
        <v>200</v>
      </c>
      <c r="T28" s="1" t="s">
        <v>216</v>
      </c>
      <c r="U28" s="1" t="s">
        <v>231</v>
      </c>
      <c r="V28" s="1" t="s">
        <v>439</v>
      </c>
    </row>
    <row r="29" spans="1:22" ht="12.75" customHeight="1">
      <c r="A29" s="1" t="s">
        <v>146</v>
      </c>
      <c r="C29" s="1">
        <v>35</v>
      </c>
      <c r="D29" s="1">
        <v>4.2</v>
      </c>
      <c r="E29" s="1">
        <v>1.3</v>
      </c>
      <c r="F29" s="1" t="s">
        <v>439</v>
      </c>
      <c r="H29" s="1" t="s">
        <v>439</v>
      </c>
      <c r="I29" s="1">
        <v>1000</v>
      </c>
      <c r="L29" s="1">
        <v>2650</v>
      </c>
      <c r="O29" s="1">
        <v>9000</v>
      </c>
      <c r="Q29" s="1">
        <v>5000</v>
      </c>
      <c r="S29" s="1">
        <v>1000</v>
      </c>
      <c r="T29" s="1" t="s">
        <v>216</v>
      </c>
      <c r="U29" s="1" t="s">
        <v>231</v>
      </c>
      <c r="V29" s="1" t="s">
        <v>439</v>
      </c>
    </row>
    <row r="30" spans="1:22" ht="12.75">
      <c r="A30" s="1" t="s">
        <v>381</v>
      </c>
      <c r="F30" s="1" t="s">
        <v>439</v>
      </c>
      <c r="G30" s="1">
        <v>2500</v>
      </c>
      <c r="H30" s="1" t="s">
        <v>439</v>
      </c>
      <c r="K30" s="1">
        <v>350</v>
      </c>
      <c r="L30" s="1">
        <v>2850</v>
      </c>
      <c r="N30" s="1">
        <v>13800</v>
      </c>
      <c r="O30" s="1">
        <v>10000</v>
      </c>
      <c r="Q30" s="1">
        <v>7500</v>
      </c>
      <c r="T30" s="1" t="s">
        <v>216</v>
      </c>
      <c r="V30" s="1">
        <f t="shared" si="0"/>
        <v>5.52</v>
      </c>
    </row>
    <row r="31" spans="1:22" ht="12.75">
      <c r="A31" s="1" t="s">
        <v>388</v>
      </c>
      <c r="F31" s="1" t="s">
        <v>439</v>
      </c>
      <c r="G31" s="1">
        <v>3050</v>
      </c>
      <c r="H31" s="1" t="s">
        <v>439</v>
      </c>
      <c r="K31" s="1">
        <v>450</v>
      </c>
      <c r="L31" s="1">
        <v>3500</v>
      </c>
      <c r="N31" s="1">
        <v>17000</v>
      </c>
      <c r="O31" s="1">
        <v>15000</v>
      </c>
      <c r="T31" s="1" t="s">
        <v>216</v>
      </c>
      <c r="U31" s="1" t="s">
        <v>332</v>
      </c>
      <c r="V31" s="1">
        <f t="shared" si="0"/>
        <v>5.573770491803279</v>
      </c>
    </row>
    <row r="32" spans="1:22" ht="12.75" customHeight="1">
      <c r="A32" s="1" t="s">
        <v>389</v>
      </c>
      <c r="C32" s="1">
        <v>0.81</v>
      </c>
      <c r="D32" s="1">
        <v>0.81</v>
      </c>
      <c r="E32" s="1">
        <v>1.2</v>
      </c>
      <c r="F32" s="1">
        <f>C32*D32*E32</f>
        <v>0.7873200000000001</v>
      </c>
      <c r="G32" s="1">
        <v>112</v>
      </c>
      <c r="H32" s="1">
        <f>G32/(C32*D32*E32)</f>
        <v>142.2547375908144</v>
      </c>
      <c r="I32" s="1">
        <v>24</v>
      </c>
      <c r="J32" s="1">
        <v>88</v>
      </c>
      <c r="K32" s="1">
        <v>0</v>
      </c>
      <c r="L32" s="1">
        <v>112</v>
      </c>
      <c r="M32" s="1">
        <f>L32/(C32*D32*E32)</f>
        <v>142.2547375908144</v>
      </c>
      <c r="O32" s="1">
        <v>125</v>
      </c>
      <c r="Q32" s="1">
        <v>84</v>
      </c>
      <c r="S32" s="1">
        <v>31</v>
      </c>
      <c r="T32" s="1" t="s">
        <v>285</v>
      </c>
      <c r="V32" s="1" t="s">
        <v>439</v>
      </c>
    </row>
    <row r="33" spans="1:22" ht="12.75" customHeight="1">
      <c r="A33" s="1" t="s">
        <v>111</v>
      </c>
      <c r="C33" s="1">
        <v>4.2</v>
      </c>
      <c r="D33" s="1" t="s">
        <v>433</v>
      </c>
      <c r="E33" s="1">
        <v>1.3</v>
      </c>
      <c r="F33" s="1" t="s">
        <v>439</v>
      </c>
      <c r="G33" s="1">
        <v>747</v>
      </c>
      <c r="H33" s="1" t="s">
        <v>439</v>
      </c>
      <c r="I33" s="1">
        <v>173</v>
      </c>
      <c r="J33" s="1">
        <v>564</v>
      </c>
      <c r="K33" s="1">
        <v>48</v>
      </c>
      <c r="L33" s="1">
        <v>795</v>
      </c>
      <c r="M33" s="1">
        <f>L33/(PI()*(C33/2)^2)</f>
        <v>57.382394448098324</v>
      </c>
      <c r="N33" s="1">
        <v>11595</v>
      </c>
      <c r="O33" s="1">
        <v>6626</v>
      </c>
      <c r="Q33" s="1">
        <v>3600</v>
      </c>
      <c r="S33" s="1">
        <v>2807</v>
      </c>
      <c r="V33" s="1">
        <f t="shared" si="0"/>
        <v>15.522088353413654</v>
      </c>
    </row>
    <row r="34" spans="1:22" ht="12.75" customHeight="1">
      <c r="A34" s="1" t="s">
        <v>394</v>
      </c>
      <c r="F34" s="1" t="s">
        <v>439</v>
      </c>
      <c r="G34" s="1">
        <v>1132</v>
      </c>
      <c r="H34" s="1" t="s">
        <v>439</v>
      </c>
      <c r="K34" s="1">
        <v>192</v>
      </c>
      <c r="L34" s="1">
        <v>1324</v>
      </c>
      <c r="N34" s="1">
        <v>6500</v>
      </c>
      <c r="O34" s="1">
        <v>1500</v>
      </c>
      <c r="P34" s="1">
        <v>4500</v>
      </c>
      <c r="Q34" s="1">
        <v>1200</v>
      </c>
      <c r="R34" s="1">
        <v>2000</v>
      </c>
      <c r="S34" s="1">
        <v>300</v>
      </c>
      <c r="V34" s="1">
        <f t="shared" si="0"/>
        <v>5.742049469964664</v>
      </c>
    </row>
    <row r="35" spans="1:22" ht="12.75" customHeight="1">
      <c r="A35" s="1" t="s">
        <v>395</v>
      </c>
      <c r="F35" s="1" t="s">
        <v>439</v>
      </c>
      <c r="G35" s="1">
        <v>566</v>
      </c>
      <c r="H35" s="1" t="s">
        <v>439</v>
      </c>
      <c r="K35" s="1">
        <v>48</v>
      </c>
      <c r="L35" s="1">
        <v>614</v>
      </c>
      <c r="N35" s="1">
        <v>5000</v>
      </c>
      <c r="O35" s="1">
        <v>800</v>
      </c>
      <c r="P35" s="1">
        <v>3000</v>
      </c>
      <c r="Q35" s="1">
        <v>600</v>
      </c>
      <c r="R35" s="1">
        <v>2000</v>
      </c>
      <c r="S35" s="1">
        <v>200</v>
      </c>
      <c r="V35" s="1">
        <f t="shared" si="0"/>
        <v>8.8339222614841</v>
      </c>
    </row>
    <row r="36" spans="1:22" ht="12.75" customHeight="1">
      <c r="A36" s="1" t="s">
        <v>405</v>
      </c>
      <c r="F36" s="1" t="s">
        <v>439</v>
      </c>
      <c r="G36" s="1">
        <v>2707</v>
      </c>
      <c r="H36" s="1" t="s">
        <v>439</v>
      </c>
      <c r="I36" s="1">
        <v>926</v>
      </c>
      <c r="J36" s="1">
        <v>1781</v>
      </c>
      <c r="K36" s="1">
        <v>3227</v>
      </c>
      <c r="L36" s="1">
        <v>5934</v>
      </c>
      <c r="O36" s="1">
        <v>15500</v>
      </c>
      <c r="Q36" s="1">
        <v>15000</v>
      </c>
      <c r="S36" s="1">
        <v>500</v>
      </c>
      <c r="T36" s="1" t="s">
        <v>216</v>
      </c>
      <c r="U36" s="1" t="s">
        <v>332</v>
      </c>
      <c r="V36" s="1" t="s">
        <v>439</v>
      </c>
    </row>
    <row r="37" spans="1:22" ht="12.75" customHeight="1">
      <c r="A37" s="1" t="s">
        <v>413</v>
      </c>
      <c r="C37" s="1">
        <v>4.6</v>
      </c>
      <c r="D37" s="1">
        <v>2.8</v>
      </c>
      <c r="E37" s="1">
        <v>1</v>
      </c>
      <c r="F37" s="1">
        <f>C37*D37*E37</f>
        <v>12.879999999999999</v>
      </c>
      <c r="G37" s="1">
        <v>2778</v>
      </c>
      <c r="H37" s="1">
        <f>G37/(C37*D37*E37)</f>
        <v>215.6832298136646</v>
      </c>
      <c r="I37" s="1">
        <v>1058</v>
      </c>
      <c r="J37" s="1">
        <v>1720</v>
      </c>
      <c r="K37" s="1">
        <v>252</v>
      </c>
      <c r="L37" s="1">
        <v>3030</v>
      </c>
      <c r="M37" s="1">
        <f>L37/(C37*D37*E37)</f>
        <v>235.24844720496895</v>
      </c>
      <c r="O37" s="1">
        <v>10593</v>
      </c>
      <c r="P37" s="1">
        <v>14898</v>
      </c>
      <c r="Q37" s="1">
        <v>9900</v>
      </c>
      <c r="S37" s="1">
        <v>693</v>
      </c>
      <c r="T37" s="1" t="s">
        <v>216</v>
      </c>
      <c r="U37" s="1" t="s">
        <v>162</v>
      </c>
      <c r="V37" s="1" t="s">
        <v>439</v>
      </c>
    </row>
    <row r="38" spans="1:22" ht="12.75" customHeight="1">
      <c r="A38" s="1" t="s">
        <v>415</v>
      </c>
      <c r="C38" s="1">
        <v>0.35</v>
      </c>
      <c r="D38" s="1">
        <v>0.35</v>
      </c>
      <c r="E38" s="1">
        <v>6</v>
      </c>
      <c r="F38" s="1">
        <f>C38*D38*E38</f>
        <v>0.7349999999999999</v>
      </c>
      <c r="G38" s="1">
        <v>43</v>
      </c>
      <c r="H38" s="1">
        <f>G38/(C38*D38*E38)</f>
        <v>58.50340136054423</v>
      </c>
      <c r="K38" s="1">
        <v>2.5</v>
      </c>
      <c r="L38" s="1">
        <v>45.5</v>
      </c>
      <c r="M38" s="1">
        <f>L38/(C38*D38*E38)</f>
        <v>61.90476190476191</v>
      </c>
      <c r="N38" s="1">
        <v>42</v>
      </c>
      <c r="O38" s="1">
        <v>25.3</v>
      </c>
      <c r="T38" s="1" t="s">
        <v>285</v>
      </c>
      <c r="V38" s="1">
        <f t="shared" si="0"/>
        <v>0.9767441860465116</v>
      </c>
    </row>
    <row r="39" spans="5:22" ht="12.75">
      <c r="E39" s="1" t="s">
        <v>445</v>
      </c>
      <c r="F39" s="1">
        <f>AVERAGE(F8:F38)</f>
        <v>5.995012666666668</v>
      </c>
      <c r="G39" s="1" t="s">
        <v>445</v>
      </c>
      <c r="H39" s="1">
        <f>AVERAGE(H6:H38)</f>
        <v>194.67083533295414</v>
      </c>
      <c r="U39" s="1" t="s">
        <v>440</v>
      </c>
      <c r="V39" s="1">
        <f>AVERAGE(V3:V38)</f>
        <v>4.845024668694827</v>
      </c>
    </row>
    <row r="40" spans="5:22" ht="25.5">
      <c r="E40" s="1" t="s">
        <v>446</v>
      </c>
      <c r="F40" s="1">
        <f>STDEV(F3:F38)</f>
        <v>5.2486097262270635</v>
      </c>
      <c r="G40" s="1" t="s">
        <v>446</v>
      </c>
      <c r="H40" s="1">
        <f>STDEV(H8:H38)</f>
        <v>186.14517635681372</v>
      </c>
      <c r="L40" s="1" t="s">
        <v>442</v>
      </c>
      <c r="M40" s="1">
        <f>AVERAGE(M4:M38)</f>
        <v>218.86198454806797</v>
      </c>
      <c r="U40" s="1" t="s">
        <v>441</v>
      </c>
      <c r="V40" s="1">
        <f>STDEV(V3:V38)</f>
        <v>3.2725196921220276</v>
      </c>
    </row>
    <row r="41" spans="12:13" ht="25.5">
      <c r="L41" s="1" t="s">
        <v>443</v>
      </c>
      <c r="M41" s="1">
        <f>STDEV(M7:M38)</f>
        <v>190.40201542628068</v>
      </c>
    </row>
  </sheetData>
  <printOptions/>
  <pageMargins left="0.75" right="0.75" top="1" bottom="1" header="0.5" footer="0.5"/>
  <pageSetup horizontalDpi="600" verticalDpi="600" orientation="portrait" r:id="rId1"/>
  <ignoredErrors>
    <ignoredError sqref="M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38"/>
  <sheetViews>
    <sheetView workbookViewId="0" topLeftCell="H1">
      <pane ySplit="2" topLeftCell="BM3" activePane="bottomLeft" state="frozen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18.00390625" style="1" customWidth="1"/>
    <col min="2" max="2" width="9.140625" style="1" customWidth="1"/>
    <col min="3" max="3" width="10.421875" style="1" customWidth="1"/>
    <col min="4" max="4" width="9.7109375" style="1" customWidth="1"/>
    <col min="5" max="5" width="10.140625" style="1" customWidth="1"/>
    <col min="6" max="6" width="16.00390625" style="1" customWidth="1"/>
    <col min="7" max="7" width="12.57421875" style="1" customWidth="1"/>
    <col min="8" max="8" width="13.57421875" style="1" customWidth="1"/>
    <col min="9" max="9" width="14.421875" style="1" customWidth="1"/>
    <col min="10" max="10" width="10.851562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5.57421875" style="1" customWidth="1"/>
    <col min="15" max="15" width="15.28125" style="1" customWidth="1"/>
    <col min="16" max="16" width="13.8515625" style="1" customWidth="1"/>
    <col min="17" max="16384" width="9.140625" style="1" customWidth="1"/>
  </cols>
  <sheetData>
    <row r="1" spans="3:12" ht="12.75">
      <c r="C1" s="2"/>
      <c r="D1" s="2"/>
      <c r="E1" s="2"/>
      <c r="F1" s="2"/>
      <c r="G1" s="2" t="s">
        <v>88</v>
      </c>
      <c r="H1" s="2"/>
      <c r="I1" s="2"/>
      <c r="J1" s="2"/>
      <c r="K1" s="2"/>
      <c r="L1" s="2"/>
    </row>
    <row r="2" spans="1:15" ht="38.25">
      <c r="A2" s="1" t="s">
        <v>0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83</v>
      </c>
      <c r="H2" s="2" t="s">
        <v>84</v>
      </c>
      <c r="I2" s="2" t="s">
        <v>85</v>
      </c>
      <c r="J2" s="2" t="s">
        <v>86</v>
      </c>
      <c r="K2" s="2" t="s">
        <v>87</v>
      </c>
      <c r="L2" s="2" t="s">
        <v>113</v>
      </c>
      <c r="M2" s="1" t="s">
        <v>182</v>
      </c>
      <c r="N2" s="1" t="s">
        <v>147</v>
      </c>
      <c r="O2" s="1" t="s">
        <v>148</v>
      </c>
    </row>
    <row r="3" ht="12.75">
      <c r="A3" s="9" t="s">
        <v>261</v>
      </c>
    </row>
    <row r="4" spans="1:14" ht="12.75">
      <c r="A4" s="1" t="s">
        <v>266</v>
      </c>
      <c r="M4" s="1">
        <v>227</v>
      </c>
      <c r="N4" s="1">
        <v>3.6</v>
      </c>
    </row>
    <row r="5" spans="1:14" ht="12.75" customHeight="1">
      <c r="A5" s="1" t="s">
        <v>119</v>
      </c>
      <c r="C5" s="1" t="s">
        <v>163</v>
      </c>
      <c r="D5" s="1">
        <v>108</v>
      </c>
      <c r="E5" s="1">
        <v>34</v>
      </c>
      <c r="F5" s="1" t="s">
        <v>163</v>
      </c>
      <c r="G5" s="1">
        <v>352</v>
      </c>
      <c r="H5" s="1">
        <v>144</v>
      </c>
      <c r="I5" s="1">
        <v>110</v>
      </c>
      <c r="J5" s="1" t="s">
        <v>163</v>
      </c>
      <c r="K5" s="1" t="s">
        <v>163</v>
      </c>
      <c r="L5" s="1">
        <v>71</v>
      </c>
      <c r="N5" s="1">
        <v>2.8</v>
      </c>
    </row>
    <row r="6" ht="12.75">
      <c r="A6" s="1" t="s">
        <v>268</v>
      </c>
    </row>
    <row r="7" spans="1:12" ht="12.75">
      <c r="A7" s="1" t="s">
        <v>269</v>
      </c>
      <c r="C7" s="1" t="s">
        <v>163</v>
      </c>
      <c r="D7" s="1">
        <v>31.8</v>
      </c>
      <c r="E7" s="1">
        <v>15.5</v>
      </c>
      <c r="F7" s="1" t="s">
        <v>163</v>
      </c>
      <c r="G7" s="1">
        <v>26.3</v>
      </c>
      <c r="H7" s="1">
        <v>22.7</v>
      </c>
      <c r="I7" s="1">
        <v>5.5</v>
      </c>
      <c r="J7" s="1" t="s">
        <v>163</v>
      </c>
      <c r="K7" s="1" t="s">
        <v>163</v>
      </c>
      <c r="L7" s="1">
        <v>7.7</v>
      </c>
    </row>
    <row r="8" ht="12.75" customHeight="1">
      <c r="A8" s="1" t="s">
        <v>249</v>
      </c>
    </row>
    <row r="9" spans="1:14" ht="12.75">
      <c r="A9" s="1" t="s">
        <v>282</v>
      </c>
      <c r="N9" s="1">
        <v>1.07</v>
      </c>
    </row>
    <row r="10" spans="1:12" ht="12.75">
      <c r="A10" s="1" t="s">
        <v>286</v>
      </c>
      <c r="C10" s="1">
        <v>12.3</v>
      </c>
      <c r="D10" s="1">
        <v>26.3</v>
      </c>
      <c r="E10" s="1">
        <v>13.6</v>
      </c>
      <c r="F10" s="1">
        <v>11.3</v>
      </c>
      <c r="G10" s="1" t="s">
        <v>163</v>
      </c>
      <c r="H10" s="1" t="s">
        <v>163</v>
      </c>
      <c r="I10" s="1">
        <v>9</v>
      </c>
      <c r="J10" s="1">
        <v>3.2</v>
      </c>
      <c r="K10" s="1">
        <v>3.6</v>
      </c>
      <c r="L10" s="1">
        <v>19</v>
      </c>
    </row>
    <row r="11" spans="1:12" ht="12.75" customHeight="1">
      <c r="A11" s="1" t="s">
        <v>254</v>
      </c>
      <c r="C11" s="1" t="s">
        <v>163</v>
      </c>
      <c r="D11" s="1">
        <v>5</v>
      </c>
      <c r="E11" s="1">
        <v>0.1</v>
      </c>
      <c r="F11" s="1" t="s">
        <v>163</v>
      </c>
      <c r="G11" s="1">
        <v>6</v>
      </c>
      <c r="H11" s="1" t="s">
        <v>163</v>
      </c>
      <c r="I11" s="1" t="s">
        <v>163</v>
      </c>
      <c r="J11" s="1" t="s">
        <v>163</v>
      </c>
      <c r="K11" s="1" t="s">
        <v>163</v>
      </c>
      <c r="L11" s="1">
        <v>1.4</v>
      </c>
    </row>
    <row r="12" ht="12.75">
      <c r="A12" s="1" t="s">
        <v>291</v>
      </c>
    </row>
    <row r="13" spans="1:11" s="18" customFormat="1" ht="12.75" customHeight="1">
      <c r="A13" s="18" t="s">
        <v>165</v>
      </c>
      <c r="C13" s="18">
        <v>25</v>
      </c>
      <c r="D13" s="18">
        <v>30</v>
      </c>
      <c r="E13" s="18">
        <v>25</v>
      </c>
      <c r="F13" s="18">
        <v>23</v>
      </c>
      <c r="G13" s="18">
        <v>12</v>
      </c>
      <c r="H13" s="18">
        <v>10</v>
      </c>
      <c r="I13" s="18">
        <v>15</v>
      </c>
      <c r="J13" s="18">
        <v>10</v>
      </c>
      <c r="K13" s="18">
        <v>12</v>
      </c>
    </row>
    <row r="14" spans="1:14" ht="12.75" customHeight="1">
      <c r="A14" s="1" t="s">
        <v>157</v>
      </c>
      <c r="C14" s="1">
        <v>170</v>
      </c>
      <c r="D14" s="1">
        <v>204</v>
      </c>
      <c r="E14" s="1">
        <v>57</v>
      </c>
      <c r="G14" s="1">
        <v>253</v>
      </c>
      <c r="H14" s="1">
        <v>128</v>
      </c>
      <c r="I14" s="1">
        <v>92</v>
      </c>
      <c r="J14" s="1">
        <v>69</v>
      </c>
      <c r="K14" s="1">
        <v>86</v>
      </c>
      <c r="M14" s="1">
        <v>337</v>
      </c>
      <c r="N14" s="1" t="s">
        <v>434</v>
      </c>
    </row>
    <row r="15" ht="12.75">
      <c r="A15" s="1" t="s">
        <v>315</v>
      </c>
    </row>
    <row r="16" spans="1:14" ht="12.75">
      <c r="A16" s="1" t="s">
        <v>321</v>
      </c>
      <c r="N16" s="1">
        <v>3</v>
      </c>
    </row>
    <row r="17" spans="1:14" ht="12.75">
      <c r="A17" s="1" t="s">
        <v>327</v>
      </c>
      <c r="N17" s="1">
        <v>1.5</v>
      </c>
    </row>
    <row r="18" spans="1:13" ht="12.75">
      <c r="A18" s="1" t="s">
        <v>330</v>
      </c>
      <c r="C18" s="1" t="s">
        <v>163</v>
      </c>
      <c r="D18" s="1">
        <v>270.3</v>
      </c>
      <c r="E18" s="1">
        <v>97.9</v>
      </c>
      <c r="F18" s="1" t="s">
        <v>163</v>
      </c>
      <c r="G18" s="1">
        <v>601.6</v>
      </c>
      <c r="H18" s="1">
        <v>37.7</v>
      </c>
      <c r="I18" s="1">
        <v>220.4</v>
      </c>
      <c r="J18" s="1">
        <v>129.4</v>
      </c>
      <c r="K18" s="1" t="s">
        <v>163</v>
      </c>
      <c r="L18" s="1">
        <v>47.2</v>
      </c>
      <c r="M18" s="1">
        <v>171.1</v>
      </c>
    </row>
    <row r="19" spans="1:13" s="18" customFormat="1" ht="12.75" customHeight="1">
      <c r="A19" s="18" t="s">
        <v>117</v>
      </c>
      <c r="D19" s="18">
        <v>24.9</v>
      </c>
      <c r="E19" s="18">
        <v>9.8</v>
      </c>
      <c r="G19" s="18">
        <v>78.9</v>
      </c>
      <c r="H19" s="18">
        <v>8.6</v>
      </c>
      <c r="I19" s="18">
        <v>12.1</v>
      </c>
      <c r="M19" s="18">
        <v>83.3</v>
      </c>
    </row>
    <row r="20" spans="1:13" ht="12.75">
      <c r="A20" s="1" t="s">
        <v>338</v>
      </c>
      <c r="M20" s="1">
        <v>173</v>
      </c>
    </row>
    <row r="21" spans="1:12" ht="12.75">
      <c r="A21" s="1" t="s">
        <v>341</v>
      </c>
      <c r="C21" s="1" t="s">
        <v>163</v>
      </c>
      <c r="D21" s="1">
        <v>36</v>
      </c>
      <c r="E21" s="1">
        <v>20</v>
      </c>
      <c r="F21" s="1" t="s">
        <v>163</v>
      </c>
      <c r="G21" s="1">
        <v>31</v>
      </c>
      <c r="H21" s="1">
        <v>19</v>
      </c>
      <c r="I21" s="1">
        <v>7</v>
      </c>
      <c r="J21" s="1" t="s">
        <v>163</v>
      </c>
      <c r="K21" s="1" t="s">
        <v>163</v>
      </c>
      <c r="L21" s="1">
        <v>15</v>
      </c>
    </row>
    <row r="22" spans="1:14" ht="12.75">
      <c r="A22" s="1" t="s">
        <v>346</v>
      </c>
      <c r="N22" s="1">
        <v>3.25</v>
      </c>
    </row>
    <row r="23" ht="12.75">
      <c r="A23" s="1" t="s">
        <v>358</v>
      </c>
    </row>
    <row r="24" ht="12.75">
      <c r="A24" s="1" t="s">
        <v>367</v>
      </c>
    </row>
    <row r="25" spans="1:14" ht="12.75" customHeight="1">
      <c r="A25" s="1" t="s">
        <v>124</v>
      </c>
      <c r="N25" s="1" t="s">
        <v>435</v>
      </c>
    </row>
    <row r="26" spans="1:14" ht="12.75">
      <c r="A26" s="1" t="s">
        <v>373</v>
      </c>
      <c r="C26" s="1" t="s">
        <v>163</v>
      </c>
      <c r="D26" s="1">
        <v>114</v>
      </c>
      <c r="E26" s="1" t="s">
        <v>163</v>
      </c>
      <c r="F26" s="1" t="s">
        <v>163</v>
      </c>
      <c r="G26" s="1">
        <v>350</v>
      </c>
      <c r="H26" s="1">
        <v>150</v>
      </c>
      <c r="I26" s="1" t="s">
        <v>163</v>
      </c>
      <c r="J26" s="1" t="s">
        <v>163</v>
      </c>
      <c r="K26" s="1" t="s">
        <v>163</v>
      </c>
      <c r="L26" s="1">
        <v>20</v>
      </c>
      <c r="N26" s="1">
        <v>0.8</v>
      </c>
    </row>
    <row r="27" ht="12.75">
      <c r="A27" s="1" t="s">
        <v>379</v>
      </c>
    </row>
    <row r="28" ht="12.75" customHeight="1">
      <c r="A28" s="1" t="s">
        <v>227</v>
      </c>
    </row>
    <row r="29" ht="12.75" customHeight="1">
      <c r="A29" s="8" t="s">
        <v>146</v>
      </c>
    </row>
    <row r="30" spans="1:14" ht="12.75">
      <c r="A30" s="1" t="s">
        <v>381</v>
      </c>
      <c r="N30" s="1">
        <v>2.4</v>
      </c>
    </row>
    <row r="31" ht="12.75">
      <c r="A31" s="1" t="s">
        <v>388</v>
      </c>
    </row>
    <row r="32" spans="1:14" ht="12.75" customHeight="1">
      <c r="A32" s="1" t="s">
        <v>389</v>
      </c>
      <c r="C32" s="1">
        <v>15</v>
      </c>
      <c r="D32" s="1">
        <v>38</v>
      </c>
      <c r="E32" s="1">
        <v>8</v>
      </c>
      <c r="F32" s="1">
        <v>15</v>
      </c>
      <c r="G32" s="1">
        <v>2</v>
      </c>
      <c r="H32" s="1" t="s">
        <v>163</v>
      </c>
      <c r="I32" s="1">
        <v>10</v>
      </c>
      <c r="J32" s="1" t="s">
        <v>163</v>
      </c>
      <c r="K32" s="1" t="s">
        <v>163</v>
      </c>
      <c r="L32" s="1" t="s">
        <v>163</v>
      </c>
      <c r="M32" s="1">
        <v>6</v>
      </c>
      <c r="N32" s="1" t="s">
        <v>436</v>
      </c>
    </row>
    <row r="33" spans="1:12" ht="12.75" customHeight="1">
      <c r="A33" s="1" t="s">
        <v>111</v>
      </c>
      <c r="D33" s="1">
        <v>87</v>
      </c>
      <c r="E33" s="1">
        <v>12</v>
      </c>
      <c r="G33" s="1">
        <v>239</v>
      </c>
      <c r="H33" s="1">
        <v>20</v>
      </c>
      <c r="I33" s="1">
        <v>37</v>
      </c>
      <c r="J33" s="1">
        <v>52</v>
      </c>
      <c r="K33" s="1">
        <v>22</v>
      </c>
      <c r="L33" s="1">
        <v>9</v>
      </c>
    </row>
    <row r="34" ht="12.75" customHeight="1">
      <c r="A34" s="1" t="s">
        <v>394</v>
      </c>
    </row>
    <row r="35" ht="12.75" customHeight="1">
      <c r="A35" s="1" t="s">
        <v>395</v>
      </c>
    </row>
    <row r="36" ht="12.75">
      <c r="A36" s="1" t="s">
        <v>405</v>
      </c>
    </row>
    <row r="37" spans="1:12" ht="12.75">
      <c r="A37" s="1" t="s">
        <v>413</v>
      </c>
      <c r="C37" s="1" t="s">
        <v>163</v>
      </c>
      <c r="D37" s="1">
        <v>540</v>
      </c>
      <c r="E37" s="1">
        <v>212</v>
      </c>
      <c r="F37" s="1" t="s">
        <v>163</v>
      </c>
      <c r="G37" s="1">
        <v>936</v>
      </c>
      <c r="H37" s="1" t="s">
        <v>163</v>
      </c>
      <c r="I37" s="1" t="s">
        <v>163</v>
      </c>
      <c r="J37" s="1" t="s">
        <v>163</v>
      </c>
      <c r="K37" s="1" t="s">
        <v>163</v>
      </c>
      <c r="L37" s="1">
        <v>32</v>
      </c>
    </row>
    <row r="38" ht="12.75">
      <c r="A38" s="1" t="s">
        <v>415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K38"/>
  <sheetViews>
    <sheetView workbookViewId="0" topLeftCell="A1">
      <pane ySplit="2" topLeftCell="BM3" activePane="bottomLeft" state="frozen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18.00390625" style="1" customWidth="1"/>
    <col min="2" max="2" width="9.140625" style="1" customWidth="1"/>
    <col min="3" max="3" width="17.140625" style="1" customWidth="1"/>
    <col min="4" max="4" width="18.421875" style="1" customWidth="1"/>
    <col min="5" max="5" width="13.28125" style="1" customWidth="1"/>
    <col min="6" max="6" width="15.57421875" style="1" customWidth="1"/>
    <col min="7" max="7" width="17.7109375" style="1" customWidth="1"/>
    <col min="8" max="9" width="12.57421875" style="1" customWidth="1"/>
    <col min="10" max="10" width="15.140625" style="1" customWidth="1"/>
    <col min="11" max="11" width="15.7109375" style="1" customWidth="1"/>
    <col min="12" max="16384" width="9.140625" style="1" customWidth="1"/>
  </cols>
  <sheetData>
    <row r="2" spans="1:11" ht="51">
      <c r="A2" s="1" t="s">
        <v>0</v>
      </c>
      <c r="C2" s="1" t="s">
        <v>105</v>
      </c>
      <c r="D2" s="1" t="s">
        <v>106</v>
      </c>
      <c r="E2" s="1" t="s">
        <v>107</v>
      </c>
      <c r="F2" s="1" t="s">
        <v>108</v>
      </c>
      <c r="G2" s="1" t="s">
        <v>168</v>
      </c>
      <c r="H2" s="1" t="s">
        <v>93</v>
      </c>
      <c r="I2" s="1" t="s">
        <v>118</v>
      </c>
      <c r="J2" s="1" t="s">
        <v>109</v>
      </c>
      <c r="K2" s="1" t="s">
        <v>102</v>
      </c>
    </row>
    <row r="3" spans="1:9" ht="12.75">
      <c r="A3" s="9" t="s">
        <v>261</v>
      </c>
      <c r="I3" s="1" t="s">
        <v>179</v>
      </c>
    </row>
    <row r="4" spans="1:10" ht="12.75">
      <c r="A4" s="1" t="s">
        <v>266</v>
      </c>
      <c r="G4" s="1">
        <v>57.57</v>
      </c>
      <c r="J4" s="1">
        <v>42.82</v>
      </c>
    </row>
    <row r="5" spans="1:11" ht="12.75" customHeight="1">
      <c r="A5" s="1" t="s">
        <v>119</v>
      </c>
      <c r="G5" s="1" t="s">
        <v>309</v>
      </c>
      <c r="I5" s="1">
        <v>4.5</v>
      </c>
      <c r="J5" s="1" t="s">
        <v>208</v>
      </c>
      <c r="K5" s="1">
        <v>28.8</v>
      </c>
    </row>
    <row r="6" spans="1:11" ht="12.75">
      <c r="A6" s="1" t="s">
        <v>268</v>
      </c>
      <c r="C6" s="1" t="s">
        <v>163</v>
      </c>
      <c r="D6" s="1" t="s">
        <v>163</v>
      </c>
      <c r="E6" s="1" t="s">
        <v>163</v>
      </c>
      <c r="F6" s="1" t="s">
        <v>163</v>
      </c>
      <c r="G6" s="1" t="s">
        <v>163</v>
      </c>
      <c r="H6" s="1" t="s">
        <v>163</v>
      </c>
      <c r="I6" s="1" t="s">
        <v>163</v>
      </c>
      <c r="J6" s="1" t="s">
        <v>163</v>
      </c>
      <c r="K6" s="1" t="s">
        <v>163</v>
      </c>
    </row>
    <row r="7" spans="1:10" ht="25.5">
      <c r="A7" s="1" t="s">
        <v>269</v>
      </c>
      <c r="C7" s="1">
        <v>6.525</v>
      </c>
      <c r="D7" s="1">
        <v>6.5415</v>
      </c>
      <c r="E7" s="1">
        <v>5.15</v>
      </c>
      <c r="F7" s="1">
        <v>5.1665</v>
      </c>
      <c r="G7" s="1" t="s">
        <v>281</v>
      </c>
      <c r="I7" s="1">
        <v>6</v>
      </c>
      <c r="J7" s="1">
        <v>37.6</v>
      </c>
    </row>
    <row r="8" spans="1:11" ht="12.75" customHeight="1">
      <c r="A8" s="1" t="s">
        <v>249</v>
      </c>
      <c r="G8" s="1">
        <v>27.1</v>
      </c>
      <c r="K8" s="1">
        <v>-14.7</v>
      </c>
    </row>
    <row r="9" spans="1:11" ht="12.75">
      <c r="A9" s="1" t="s">
        <v>282</v>
      </c>
      <c r="C9" s="1" t="s">
        <v>163</v>
      </c>
      <c r="D9" s="1" t="s">
        <v>163</v>
      </c>
      <c r="E9" s="1" t="s">
        <v>163</v>
      </c>
      <c r="F9" s="1" t="s">
        <v>163</v>
      </c>
      <c r="G9" s="1" t="s">
        <v>163</v>
      </c>
      <c r="H9" s="1" t="s">
        <v>163</v>
      </c>
      <c r="I9" s="1" t="s">
        <v>163</v>
      </c>
      <c r="J9" s="1" t="s">
        <v>163</v>
      </c>
      <c r="K9" s="1" t="s">
        <v>163</v>
      </c>
    </row>
    <row r="10" ht="12.75">
      <c r="A10" s="1" t="s">
        <v>286</v>
      </c>
    </row>
    <row r="11" spans="1:7" ht="12.75" customHeight="1">
      <c r="A11" s="1" t="s">
        <v>254</v>
      </c>
      <c r="C11" s="1">
        <v>0.148</v>
      </c>
      <c r="D11" s="1">
        <v>0.15005</v>
      </c>
      <c r="E11" s="1">
        <v>0.3999</v>
      </c>
      <c r="F11" s="1">
        <v>0.401</v>
      </c>
      <c r="G11" s="1">
        <v>10</v>
      </c>
    </row>
    <row r="12" ht="12.75">
      <c r="A12" s="1" t="s">
        <v>291</v>
      </c>
    </row>
    <row r="13" spans="1:11" s="18" customFormat="1" ht="12.75" customHeight="1">
      <c r="A13" s="18" t="s">
        <v>165</v>
      </c>
      <c r="C13" s="18">
        <v>6.484</v>
      </c>
      <c r="D13" s="18">
        <v>6.5415</v>
      </c>
      <c r="E13" s="18">
        <v>5.1585</v>
      </c>
      <c r="F13" s="18">
        <v>5.216</v>
      </c>
      <c r="G13" s="25" t="s">
        <v>169</v>
      </c>
      <c r="H13" s="18" t="s">
        <v>190</v>
      </c>
      <c r="I13" s="18">
        <v>2</v>
      </c>
      <c r="J13" s="18" t="s">
        <v>170</v>
      </c>
      <c r="K13" s="18">
        <v>14.6</v>
      </c>
    </row>
    <row r="14" ht="12.75" customHeight="1">
      <c r="A14" s="1" t="s">
        <v>157</v>
      </c>
    </row>
    <row r="15" ht="12.75">
      <c r="A15" s="1" t="s">
        <v>315</v>
      </c>
    </row>
    <row r="16" ht="12.75">
      <c r="A16" s="1" t="s">
        <v>321</v>
      </c>
    </row>
    <row r="17" spans="1:9" ht="12.75">
      <c r="A17" s="1" t="s">
        <v>327</v>
      </c>
      <c r="C17" s="1">
        <v>12.75</v>
      </c>
      <c r="D17" s="1">
        <v>17.8</v>
      </c>
      <c r="E17" s="1">
        <v>10.7</v>
      </c>
      <c r="F17" s="1">
        <v>12.7</v>
      </c>
      <c r="I17" s="1">
        <v>6</v>
      </c>
    </row>
    <row r="18" spans="1:11" ht="12.75">
      <c r="A18" s="1" t="s">
        <v>330</v>
      </c>
      <c r="I18" s="1">
        <v>7.6</v>
      </c>
      <c r="K18" s="1" t="s">
        <v>334</v>
      </c>
    </row>
    <row r="19" spans="1:11" s="18" customFormat="1" ht="25.5" customHeight="1">
      <c r="A19" s="18" t="s">
        <v>117</v>
      </c>
      <c r="C19" s="18">
        <v>27.5</v>
      </c>
      <c r="D19" s="18">
        <v>30</v>
      </c>
      <c r="E19" s="18">
        <v>18.8</v>
      </c>
      <c r="F19" s="18">
        <v>20.2</v>
      </c>
      <c r="G19" s="18" t="s">
        <v>178</v>
      </c>
      <c r="I19" s="18">
        <v>3.5</v>
      </c>
      <c r="J19" s="18" t="s">
        <v>177</v>
      </c>
      <c r="K19" s="18">
        <v>23.2</v>
      </c>
    </row>
    <row r="20" ht="12.75">
      <c r="A20" s="1" t="s">
        <v>338</v>
      </c>
    </row>
    <row r="21" spans="1:7" ht="12.75">
      <c r="A21" s="1" t="s">
        <v>341</v>
      </c>
      <c r="C21" s="1">
        <v>0.148</v>
      </c>
      <c r="D21" s="1">
        <v>0.401</v>
      </c>
      <c r="E21" s="1">
        <v>0.40015</v>
      </c>
      <c r="F21" s="1">
        <v>0.401</v>
      </c>
      <c r="G21" s="1">
        <v>16</v>
      </c>
    </row>
    <row r="22" spans="1:9" ht="12.75">
      <c r="A22" s="1" t="s">
        <v>346</v>
      </c>
      <c r="I22" s="1">
        <v>3.6</v>
      </c>
    </row>
    <row r="23" ht="12.75">
      <c r="A23" s="1" t="s">
        <v>358</v>
      </c>
    </row>
    <row r="24" spans="1:11" ht="25.5">
      <c r="A24" s="1" t="s">
        <v>367</v>
      </c>
      <c r="C24" s="1">
        <v>29.5</v>
      </c>
      <c r="D24" s="1">
        <v>30</v>
      </c>
      <c r="E24" s="1">
        <v>19.7</v>
      </c>
      <c r="F24" s="1">
        <v>20.2</v>
      </c>
      <c r="G24" s="1" t="s">
        <v>370</v>
      </c>
      <c r="I24" s="1">
        <v>3</v>
      </c>
      <c r="J24" s="1">
        <v>55.6</v>
      </c>
      <c r="K24" s="1">
        <v>28.7</v>
      </c>
    </row>
    <row r="25" spans="1:11" ht="25.5" customHeight="1">
      <c r="A25" s="1" t="s">
        <v>124</v>
      </c>
      <c r="G25" s="1">
        <v>13</v>
      </c>
      <c r="J25" s="1" t="s">
        <v>225</v>
      </c>
      <c r="K25" s="9" t="s">
        <v>226</v>
      </c>
    </row>
    <row r="26" spans="1:11" ht="12.75">
      <c r="A26" s="1" t="s">
        <v>373</v>
      </c>
      <c r="C26" s="1" t="s">
        <v>163</v>
      </c>
      <c r="D26" s="1" t="s">
        <v>163</v>
      </c>
      <c r="E26" s="1" t="s">
        <v>163</v>
      </c>
      <c r="F26" s="1" t="s">
        <v>163</v>
      </c>
      <c r="G26" s="1" t="s">
        <v>163</v>
      </c>
      <c r="H26" s="1" t="s">
        <v>163</v>
      </c>
      <c r="I26" s="1" t="s">
        <v>163</v>
      </c>
      <c r="J26" s="1" t="s">
        <v>163</v>
      </c>
      <c r="K26" s="1" t="s">
        <v>163</v>
      </c>
    </row>
    <row r="27" ht="12.75">
      <c r="A27" s="1" t="s">
        <v>379</v>
      </c>
    </row>
    <row r="28" spans="1:11" ht="25.5" customHeight="1">
      <c r="A28" s="1" t="s">
        <v>227</v>
      </c>
      <c r="G28" s="1" t="s">
        <v>245</v>
      </c>
      <c r="H28" s="1" t="s">
        <v>190</v>
      </c>
      <c r="I28" s="1" t="s">
        <v>243</v>
      </c>
      <c r="J28" s="1" t="s">
        <v>244</v>
      </c>
      <c r="K28" s="1" t="s">
        <v>240</v>
      </c>
    </row>
    <row r="29" ht="12.75" customHeight="1">
      <c r="A29" s="8" t="s">
        <v>146</v>
      </c>
    </row>
    <row r="30" ht="12.75">
      <c r="A30" s="1" t="s">
        <v>381</v>
      </c>
    </row>
    <row r="31" ht="12.75">
      <c r="A31" s="1" t="s">
        <v>388</v>
      </c>
    </row>
    <row r="32" ht="12.75" customHeight="1">
      <c r="A32" s="1" t="s">
        <v>389</v>
      </c>
    </row>
    <row r="33" ht="12.75" customHeight="1">
      <c r="A33" s="1" t="s">
        <v>111</v>
      </c>
    </row>
    <row r="34" ht="12.75" customHeight="1">
      <c r="A34" s="1" t="s">
        <v>394</v>
      </c>
    </row>
    <row r="35" ht="12.75" customHeight="1">
      <c r="A35" s="1" t="s">
        <v>395</v>
      </c>
    </row>
    <row r="36" ht="12.75" customHeight="1">
      <c r="A36" s="1" t="s">
        <v>405</v>
      </c>
    </row>
    <row r="37" ht="12.75" customHeight="1">
      <c r="A37" s="1" t="s">
        <v>413</v>
      </c>
    </row>
    <row r="38" ht="12.75" customHeight="1">
      <c r="A38" s="1" t="s">
        <v>415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Q38"/>
  <sheetViews>
    <sheetView workbookViewId="0" topLeftCell="A1">
      <pane ySplit="2" topLeftCell="BM3" activePane="bottomLeft" state="frozen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18.00390625" style="1" customWidth="1"/>
    <col min="2" max="2" width="9.140625" style="1" customWidth="1"/>
    <col min="3" max="3" width="16.7109375" style="1" customWidth="1"/>
    <col min="4" max="4" width="41.8515625" style="1" customWidth="1"/>
    <col min="5" max="5" width="12.140625" style="1" customWidth="1"/>
    <col min="6" max="6" width="19.00390625" style="1" customWidth="1"/>
    <col min="7" max="8" width="12.421875" style="1" customWidth="1"/>
    <col min="9" max="9" width="21.140625" style="1" customWidth="1"/>
    <col min="10" max="10" width="14.57421875" style="1" customWidth="1"/>
    <col min="11" max="11" width="27.7109375" style="1" customWidth="1"/>
    <col min="12" max="12" width="12.00390625" style="1" customWidth="1"/>
    <col min="13" max="13" width="11.8515625" style="1" customWidth="1"/>
    <col min="14" max="14" width="17.7109375" style="1" customWidth="1"/>
    <col min="15" max="15" width="11.57421875" style="1" customWidth="1"/>
    <col min="16" max="17" width="14.28125" style="1" customWidth="1"/>
    <col min="18" max="18" width="14.421875" style="1" customWidth="1"/>
    <col min="19" max="16384" width="9.140625" style="1" customWidth="1"/>
  </cols>
  <sheetData>
    <row r="1" ht="12.75" customHeight="1"/>
    <row r="2" spans="1:17" ht="38.25">
      <c r="A2" s="1" t="s">
        <v>0</v>
      </c>
      <c r="C2" s="1" t="s">
        <v>90</v>
      </c>
      <c r="D2" s="1" t="s">
        <v>91</v>
      </c>
      <c r="E2" s="1" t="s">
        <v>96</v>
      </c>
      <c r="F2" s="1" t="s">
        <v>92</v>
      </c>
      <c r="G2" s="1" t="s">
        <v>97</v>
      </c>
      <c r="H2" s="1" t="s">
        <v>98</v>
      </c>
      <c r="I2" s="1" t="s">
        <v>93</v>
      </c>
      <c r="J2" s="1" t="s">
        <v>99</v>
      </c>
      <c r="K2" s="1" t="s">
        <v>100</v>
      </c>
      <c r="L2" s="1" t="s">
        <v>94</v>
      </c>
      <c r="M2" s="1" t="s">
        <v>95</v>
      </c>
      <c r="N2" s="1" t="s">
        <v>102</v>
      </c>
      <c r="O2" s="1" t="s">
        <v>101</v>
      </c>
      <c r="P2" s="1" t="s">
        <v>103</v>
      </c>
      <c r="Q2" s="1" t="s">
        <v>104</v>
      </c>
    </row>
    <row r="3" spans="1:3" ht="12.75">
      <c r="A3" s="9" t="s">
        <v>261</v>
      </c>
      <c r="C3" s="1" t="s">
        <v>163</v>
      </c>
    </row>
    <row r="4" spans="1:15" ht="12.75" customHeight="1">
      <c r="A4" s="1" t="s">
        <v>266</v>
      </c>
      <c r="C4" s="1">
        <v>4.8</v>
      </c>
      <c r="D4" s="1" t="s">
        <v>304</v>
      </c>
      <c r="I4" s="1" t="s">
        <v>305</v>
      </c>
      <c r="J4" s="1">
        <v>2.5</v>
      </c>
      <c r="L4" s="1">
        <v>0.5</v>
      </c>
      <c r="N4" s="1" t="s">
        <v>306</v>
      </c>
      <c r="O4" s="1">
        <v>4.5</v>
      </c>
    </row>
    <row r="5" spans="1:17" ht="25.5" customHeight="1">
      <c r="A5" s="1" t="s">
        <v>119</v>
      </c>
      <c r="C5" s="1" t="s">
        <v>163</v>
      </c>
      <c r="D5" s="1" t="s">
        <v>235</v>
      </c>
      <c r="F5" s="1" t="s">
        <v>202</v>
      </c>
      <c r="I5" s="1" t="s">
        <v>209</v>
      </c>
      <c r="J5" s="1" t="s">
        <v>214</v>
      </c>
      <c r="N5" s="1" t="s">
        <v>215</v>
      </c>
      <c r="P5" s="1" t="s">
        <v>163</v>
      </c>
      <c r="Q5" s="1" t="s">
        <v>163</v>
      </c>
    </row>
    <row r="6" ht="12.75">
      <c r="A6" s="1" t="s">
        <v>268</v>
      </c>
    </row>
    <row r="7" spans="1:17" ht="12.75">
      <c r="A7" s="1" t="s">
        <v>269</v>
      </c>
      <c r="C7" s="1">
        <v>4.8</v>
      </c>
      <c r="D7" s="1">
        <v>2.4</v>
      </c>
      <c r="F7" s="1" t="s">
        <v>160</v>
      </c>
      <c r="G7" s="1">
        <v>1.61</v>
      </c>
      <c r="H7" s="1">
        <v>1.6265</v>
      </c>
      <c r="M7" s="1">
        <v>2</v>
      </c>
      <c r="O7" s="1">
        <v>2</v>
      </c>
      <c r="P7" s="1" t="s">
        <v>280</v>
      </c>
      <c r="Q7" s="1">
        <v>3</v>
      </c>
    </row>
    <row r="8" spans="1:14" ht="12.75" customHeight="1">
      <c r="A8" s="1" t="s">
        <v>249</v>
      </c>
      <c r="C8" s="1">
        <v>4.8</v>
      </c>
      <c r="J8" s="1">
        <v>5</v>
      </c>
      <c r="N8" s="1">
        <v>-20</v>
      </c>
    </row>
    <row r="9" spans="1:17" ht="12.75">
      <c r="A9" s="1" t="s">
        <v>282</v>
      </c>
      <c r="C9" s="1" t="s">
        <v>163</v>
      </c>
      <c r="J9" s="1">
        <v>1.5</v>
      </c>
      <c r="L9" s="1">
        <v>5</v>
      </c>
      <c r="M9" s="1" t="s">
        <v>193</v>
      </c>
      <c r="N9" s="1">
        <v>-16.4</v>
      </c>
      <c r="P9" s="1" t="s">
        <v>163</v>
      </c>
      <c r="Q9" s="1" t="s">
        <v>163</v>
      </c>
    </row>
    <row r="10" spans="1:15" ht="12.75">
      <c r="A10" s="1" t="s">
        <v>286</v>
      </c>
      <c r="L10" s="1">
        <v>10</v>
      </c>
      <c r="O10" s="1">
        <v>10</v>
      </c>
    </row>
    <row r="11" spans="1:11" ht="12.75" customHeight="1">
      <c r="A11" s="1" t="s">
        <v>254</v>
      </c>
      <c r="C11" s="1" t="s">
        <v>163</v>
      </c>
      <c r="D11" s="1">
        <v>0.0024</v>
      </c>
      <c r="F11" s="1" t="s">
        <v>255</v>
      </c>
      <c r="K11" s="1" t="s">
        <v>260</v>
      </c>
    </row>
    <row r="12" ht="12.75">
      <c r="A12" s="1" t="s">
        <v>291</v>
      </c>
    </row>
    <row r="13" spans="1:17" s="18" customFormat="1" ht="12.75" customHeight="1">
      <c r="A13" s="18" t="s">
        <v>165</v>
      </c>
      <c r="C13" s="18" t="s">
        <v>213</v>
      </c>
      <c r="D13" s="18" t="s">
        <v>213</v>
      </c>
      <c r="E13" s="18">
        <v>1.25</v>
      </c>
      <c r="G13" s="18">
        <v>1.61</v>
      </c>
      <c r="H13" s="18">
        <v>1.6265</v>
      </c>
      <c r="I13" s="18" t="s">
        <v>371</v>
      </c>
      <c r="J13" s="26" t="s">
        <v>179</v>
      </c>
      <c r="K13" s="18" t="s">
        <v>218</v>
      </c>
      <c r="L13" s="18">
        <v>0.67</v>
      </c>
      <c r="M13" s="18">
        <v>10</v>
      </c>
      <c r="N13" s="27" t="s">
        <v>180</v>
      </c>
      <c r="O13" s="18">
        <v>3.5</v>
      </c>
      <c r="P13" s="18" t="s">
        <v>166</v>
      </c>
      <c r="Q13" s="18">
        <v>0.6</v>
      </c>
    </row>
    <row r="14" ht="12.75" customHeight="1">
      <c r="A14" s="1" t="s">
        <v>157</v>
      </c>
    </row>
    <row r="15" ht="12.75">
      <c r="A15" s="1" t="s">
        <v>315</v>
      </c>
    </row>
    <row r="16" ht="12.75">
      <c r="A16" s="1" t="s">
        <v>321</v>
      </c>
    </row>
    <row r="17" spans="1:13" ht="12.75">
      <c r="A17" s="1" t="s">
        <v>327</v>
      </c>
      <c r="D17" s="1">
        <v>100000</v>
      </c>
      <c r="G17" s="1">
        <v>10.7</v>
      </c>
      <c r="H17" s="1">
        <v>17.8</v>
      </c>
      <c r="M17" s="1">
        <v>10</v>
      </c>
    </row>
    <row r="18" spans="1:17" ht="25.5">
      <c r="A18" s="1" t="s">
        <v>330</v>
      </c>
      <c r="C18" s="1">
        <v>4.8</v>
      </c>
      <c r="D18" s="1" t="s">
        <v>336</v>
      </c>
      <c r="F18" s="1" t="s">
        <v>160</v>
      </c>
      <c r="I18" s="1" t="s">
        <v>371</v>
      </c>
      <c r="N18" s="1">
        <v>-23.8</v>
      </c>
      <c r="O18" s="1" t="s">
        <v>335</v>
      </c>
      <c r="Q18" s="1">
        <v>0.3</v>
      </c>
    </row>
    <row r="19" spans="1:15" s="18" customFormat="1" ht="12.75" customHeight="1">
      <c r="A19" s="18" t="s">
        <v>117</v>
      </c>
      <c r="D19" s="25" t="s">
        <v>211</v>
      </c>
      <c r="F19" s="18" t="s">
        <v>160</v>
      </c>
      <c r="G19" s="18">
        <v>1.61</v>
      </c>
      <c r="H19" s="18">
        <v>1.6265</v>
      </c>
      <c r="I19" s="18" t="s">
        <v>371</v>
      </c>
      <c r="J19" s="18" t="s">
        <v>179</v>
      </c>
      <c r="K19" s="25" t="s">
        <v>212</v>
      </c>
      <c r="L19" s="18">
        <v>0.338</v>
      </c>
      <c r="M19" s="18">
        <v>7</v>
      </c>
      <c r="N19" s="27" t="s">
        <v>181</v>
      </c>
      <c r="O19" s="18">
        <v>3.1</v>
      </c>
    </row>
    <row r="20" ht="12.75">
      <c r="A20" s="1" t="s">
        <v>338</v>
      </c>
    </row>
    <row r="21" spans="1:13" ht="12.75">
      <c r="A21" s="1" t="s">
        <v>341</v>
      </c>
      <c r="C21" s="1" t="s">
        <v>163</v>
      </c>
      <c r="D21" s="1" t="s">
        <v>344</v>
      </c>
      <c r="F21" s="1" t="s">
        <v>323</v>
      </c>
      <c r="G21" s="1">
        <v>0.148905</v>
      </c>
      <c r="H21" s="1">
        <v>0.15005</v>
      </c>
      <c r="M21" s="1">
        <v>7</v>
      </c>
    </row>
    <row r="22" spans="1:15" ht="12.75">
      <c r="A22" s="1" t="s">
        <v>346</v>
      </c>
      <c r="D22" s="1" t="s">
        <v>357</v>
      </c>
      <c r="O22" s="9" t="s">
        <v>356</v>
      </c>
    </row>
    <row r="23" spans="1:15" ht="12.75">
      <c r="A23" s="1" t="s">
        <v>358</v>
      </c>
      <c r="C23" s="1" t="s">
        <v>163</v>
      </c>
      <c r="D23" s="1" t="s">
        <v>360</v>
      </c>
      <c r="F23" s="1" t="s">
        <v>160</v>
      </c>
      <c r="N23" s="1" t="s">
        <v>361</v>
      </c>
      <c r="O23" s="1" t="s">
        <v>362</v>
      </c>
    </row>
    <row r="24" spans="1:15" ht="12.75">
      <c r="A24" s="1" t="s">
        <v>367</v>
      </c>
      <c r="C24" s="1">
        <v>4.8</v>
      </c>
      <c r="D24" s="1">
        <v>1.2</v>
      </c>
      <c r="F24" s="1" t="s">
        <v>369</v>
      </c>
      <c r="I24" s="1" t="s">
        <v>371</v>
      </c>
      <c r="K24" s="1" t="s">
        <v>212</v>
      </c>
      <c r="O24" s="1" t="s">
        <v>372</v>
      </c>
    </row>
    <row r="25" spans="1:17" ht="12.75" customHeight="1">
      <c r="A25" s="11" t="s">
        <v>233</v>
      </c>
      <c r="C25" s="1" t="s">
        <v>163</v>
      </c>
      <c r="D25" s="1">
        <v>1.2</v>
      </c>
      <c r="F25" s="1" t="s">
        <v>221</v>
      </c>
      <c r="I25" s="1" t="s">
        <v>371</v>
      </c>
      <c r="J25" s="1">
        <v>2</v>
      </c>
      <c r="L25" s="1">
        <v>2</v>
      </c>
      <c r="N25" s="1">
        <v>-35.5</v>
      </c>
      <c r="O25" s="1">
        <v>18.9</v>
      </c>
      <c r="P25" s="11" t="s">
        <v>217</v>
      </c>
      <c r="Q25" s="11">
        <v>0.34</v>
      </c>
    </row>
    <row r="26" spans="1:6" ht="12.75">
      <c r="A26" s="1" t="s">
        <v>373</v>
      </c>
      <c r="C26" s="1" t="s">
        <v>163</v>
      </c>
      <c r="D26" s="1" t="s">
        <v>378</v>
      </c>
      <c r="F26" s="1" t="s">
        <v>160</v>
      </c>
    </row>
    <row r="27" ht="12.75">
      <c r="A27" s="1" t="s">
        <v>379</v>
      </c>
    </row>
    <row r="28" spans="1:17" ht="12.75" customHeight="1">
      <c r="A28" s="1" t="s">
        <v>234</v>
      </c>
      <c r="C28" s="1" t="s">
        <v>163</v>
      </c>
      <c r="D28" s="13" t="s">
        <v>241</v>
      </c>
      <c r="F28" s="1" t="s">
        <v>230</v>
      </c>
      <c r="N28" s="1">
        <v>14</v>
      </c>
      <c r="P28" s="1" t="s">
        <v>163</v>
      </c>
      <c r="Q28" s="1" t="s">
        <v>163</v>
      </c>
    </row>
    <row r="29" spans="1:3" ht="12.75" customHeight="1">
      <c r="A29" s="8" t="s">
        <v>146</v>
      </c>
      <c r="C29" s="1" t="s">
        <v>163</v>
      </c>
    </row>
    <row r="30" spans="1:17" ht="12.75">
      <c r="A30" s="1" t="s">
        <v>381</v>
      </c>
      <c r="C30" s="1" t="s">
        <v>163</v>
      </c>
      <c r="D30" s="1" t="s">
        <v>384</v>
      </c>
      <c r="G30" s="1">
        <v>18.8</v>
      </c>
      <c r="H30" s="1">
        <v>29.1</v>
      </c>
      <c r="L30" s="1" t="s">
        <v>385</v>
      </c>
      <c r="N30" s="1">
        <v>1.5</v>
      </c>
      <c r="P30" s="1" t="s">
        <v>163</v>
      </c>
      <c r="Q30" s="1" t="s">
        <v>163</v>
      </c>
    </row>
    <row r="31" ht="12.75">
      <c r="A31" s="1" t="s">
        <v>388</v>
      </c>
    </row>
    <row r="32" spans="1:17" ht="12.75" customHeight="1">
      <c r="A32" s="1" t="s">
        <v>389</v>
      </c>
      <c r="L32" s="1">
        <v>1</v>
      </c>
      <c r="Q32" s="1">
        <v>0.1</v>
      </c>
    </row>
    <row r="33" spans="1:10" ht="12.75" customHeight="1">
      <c r="A33" s="1" t="s">
        <v>111</v>
      </c>
      <c r="J33" s="3"/>
    </row>
    <row r="34" spans="1:14" ht="12.75" customHeight="1">
      <c r="A34" s="1" t="s">
        <v>394</v>
      </c>
      <c r="C34" s="1" t="s">
        <v>163</v>
      </c>
      <c r="D34" s="1" t="s">
        <v>401</v>
      </c>
      <c r="N34" s="1">
        <v>58.1</v>
      </c>
    </row>
    <row r="35" spans="1:15" ht="12.75" customHeight="1">
      <c r="A35" s="1" t="s">
        <v>395</v>
      </c>
      <c r="C35" s="1" t="s">
        <v>163</v>
      </c>
      <c r="D35" s="1" t="s">
        <v>401</v>
      </c>
      <c r="N35" s="1">
        <v>19.2</v>
      </c>
      <c r="O35" s="1">
        <v>2.5</v>
      </c>
    </row>
    <row r="36" spans="1:17" ht="12.75" customHeight="1">
      <c r="A36" s="1" t="s">
        <v>405</v>
      </c>
      <c r="D36" s="1" t="s">
        <v>408</v>
      </c>
      <c r="F36" s="1" t="s">
        <v>323</v>
      </c>
      <c r="G36" s="1">
        <v>37.5</v>
      </c>
      <c r="H36" s="1">
        <v>50.2</v>
      </c>
      <c r="J36" s="1" t="s">
        <v>412</v>
      </c>
      <c r="L36" s="1" t="s">
        <v>410</v>
      </c>
      <c r="M36" s="1" t="s">
        <v>411</v>
      </c>
      <c r="N36" s="1" t="s">
        <v>409</v>
      </c>
      <c r="O36" s="1">
        <v>4.5</v>
      </c>
      <c r="P36" s="1" t="s">
        <v>163</v>
      </c>
      <c r="Q36" s="1" t="s">
        <v>163</v>
      </c>
    </row>
    <row r="37" ht="12.75" customHeight="1">
      <c r="A37" s="1" t="s">
        <v>413</v>
      </c>
    </row>
    <row r="38" ht="12.75">
      <c r="A38" s="1" t="s">
        <v>415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Zhang</dc:creator>
  <cp:keywords/>
  <dc:description/>
  <cp:lastModifiedBy>Olivier de Weck</cp:lastModifiedBy>
  <cp:lastPrinted>2002-06-03T11:29:23Z</cp:lastPrinted>
  <dcterms:created xsi:type="dcterms:W3CDTF">2002-01-25T02:14:58Z</dcterms:created>
  <dcterms:modified xsi:type="dcterms:W3CDTF">2003-11-03T14:53:58Z</dcterms:modified>
  <cp:category/>
  <cp:version/>
  <cp:contentType/>
  <cp:contentStatus/>
</cp:coreProperties>
</file>