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ASML/Case studies/"/>
    </mc:Choice>
  </mc:AlternateContent>
  <xr:revisionPtr revIDLastSave="0" documentId="13_ncr:1_{0196C225-21F6-F84E-93EA-DAEFEA13B906}" xr6:coauthVersionLast="36" xr6:coauthVersionMax="36" xr10:uidLastSave="{00000000-0000-0000-0000-000000000000}"/>
  <bookViews>
    <workbookView xWindow="780" yWindow="460" windowWidth="28020" windowHeight="17540" xr2:uid="{C42EF40F-44A8-0C4A-B9D7-222F142833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B59" i="1" l="1"/>
  <c r="B61" i="1" s="1"/>
  <c r="B48" i="1"/>
  <c r="B18" i="1" l="1"/>
  <c r="B51" i="1" s="1"/>
  <c r="B39" i="1"/>
  <c r="B24" i="1"/>
  <c r="B53" i="1" s="1"/>
  <c r="B54" i="1" s="1"/>
  <c r="B12" i="1"/>
  <c r="B45" i="1" l="1"/>
  <c r="B28" i="1"/>
  <c r="B29" i="1" s="1"/>
  <c r="B31" i="1" s="1"/>
  <c r="B32" i="1" s="1"/>
  <c r="B50" i="1" s="1"/>
</calcChain>
</file>

<file path=xl/sharedStrings.xml><?xml version="1.0" encoding="utf-8"?>
<sst xmlns="http://schemas.openxmlformats.org/spreadsheetml/2006/main" count="50" uniqueCount="50">
  <si>
    <t>Average speed (m/s)</t>
  </si>
  <si>
    <t>Years of life required</t>
  </si>
  <si>
    <t>Duty cycle</t>
  </si>
  <si>
    <t>hours per day machine in use</t>
  </si>
  <si>
    <t>Required km of travel life</t>
  </si>
  <si>
    <t>Travel</t>
  </si>
  <si>
    <t>Mass of payload (kg)</t>
  </si>
  <si>
    <t>Mass of structure supported (kg)</t>
  </si>
  <si>
    <t>process and cable forces (N)</t>
  </si>
  <si>
    <t>Deflection allocated from error allocation analysis (mm)</t>
  </si>
  <si>
    <t>Relative stiffness</t>
  </si>
  <si>
    <t>Bearings</t>
  </si>
  <si>
    <t>structure</t>
  </si>
  <si>
    <t>Carriage</t>
  </si>
  <si>
    <t>Bearing stiffness factor</t>
  </si>
  <si>
    <t>Net required stiffness (N/mm)</t>
  </si>
  <si>
    <t>Number of bearing carriages</t>
  </si>
  <si>
    <t>Total bearing stiffness required (N/mm)</t>
  </si>
  <si>
    <t>Applied force</t>
  </si>
  <si>
    <t>preload</t>
  </si>
  <si>
    <t>Relative applied load factors</t>
  </si>
  <si>
    <t>Service type (1 = normal, 3 = dirty or impact)</t>
  </si>
  <si>
    <t>Total effective applied force (N)</t>
  </si>
  <si>
    <t>Loading</t>
  </si>
  <si>
    <t>Required stiffness</t>
  </si>
  <si>
    <t>Balls (enter =3) or rollers (enter =10/3)</t>
  </si>
  <si>
    <t>NOTE see PMD page 514-517</t>
  </si>
  <si>
    <t>Total load rating amplifier, fw</t>
  </si>
  <si>
    <t>temperture derating factor (0.5 to 1), ft</t>
  </si>
  <si>
    <t>multiple carriages derating factor (0.5 to 1), fc</t>
  </si>
  <si>
    <t>Dynamic load rating required per carriage (N)</t>
  </si>
  <si>
    <t xml:space="preserve">Bearing carriage stiffness required </t>
  </si>
  <si>
    <t>N/micron</t>
  </si>
  <si>
    <t>N/mm</t>
  </si>
  <si>
    <t>Check on misalignment</t>
  </si>
  <si>
    <t>mfg misalignment (microns)</t>
  </si>
  <si>
    <t>misalignment (iterate below)</t>
  </si>
  <si>
    <t>load per carriage planned for at start (iterate above)</t>
  </si>
  <si>
    <t>resulting actual misalignment load (N)</t>
  </si>
  <si>
    <t>local system stiffness</t>
  </si>
  <si>
    <t xml:space="preserve">Life </t>
  </si>
  <si>
    <t>resulting misalignment load per carriage (N)</t>
  </si>
  <si>
    <t>actual stiffness of bearing carriage at Dynamic load rating</t>
  </si>
  <si>
    <t>Preload force</t>
  </si>
  <si>
    <t>ball diameter</t>
  </si>
  <si>
    <t>deflection (mm)</t>
  </si>
  <si>
    <t>stiffness (N/micron)</t>
  </si>
  <si>
    <t>Assumed percent of diameter deflection to max load</t>
  </si>
  <si>
    <t>max load from catalog (kN)</t>
  </si>
  <si>
    <t>Check on stiffness estimated from % Hertz deformation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</si>
</sst>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9" fontId="2" fillId="0" borderId="0" xfId="2" applyFont="1"/>
    <xf numFmtId="1" fontId="3" fillId="0" borderId="0" xfId="0" applyNumberFormat="1" applyFont="1"/>
    <xf numFmtId="0" fontId="3" fillId="0" borderId="0" xfId="0" applyFont="1"/>
    <xf numFmtId="0" fontId="2" fillId="2" borderId="0" xfId="0" applyFont="1" applyFill="1"/>
    <xf numFmtId="0" fontId="0" fillId="2" borderId="0" xfId="0" applyFill="1" applyAlignment="1">
      <alignment horizontal="left" indent="1"/>
    </xf>
    <xf numFmtId="1" fontId="2" fillId="2" borderId="0" xfId="0" applyNumberFormat="1" applyFont="1" applyFill="1"/>
    <xf numFmtId="3" fontId="2" fillId="0" borderId="0" xfId="0" applyNumberFormat="1" applyFont="1"/>
    <xf numFmtId="167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3BB8-AEC3-564D-9931-143FCB10F690}">
  <dimension ref="A4:D63"/>
  <sheetViews>
    <sheetView tabSelected="1" topLeftCell="A47" zoomScale="210" zoomScaleNormal="210" workbookViewId="0">
      <selection activeCell="D55" sqref="D55"/>
    </sheetView>
  </sheetViews>
  <sheetFormatPr baseColWidth="10" defaultRowHeight="16" x14ac:dyDescent="0.2"/>
  <cols>
    <col min="1" max="1" width="53.5" customWidth="1"/>
    <col min="2" max="2" width="10.83203125" style="5"/>
    <col min="4" max="4" width="14" bestFit="1" customWidth="1"/>
  </cols>
  <sheetData>
    <row r="4" spans="1:4" x14ac:dyDescent="0.2">
      <c r="A4" t="s">
        <v>26</v>
      </c>
    </row>
    <row r="6" spans="1:4" x14ac:dyDescent="0.2">
      <c r="A6" t="s">
        <v>16</v>
      </c>
      <c r="B6" s="5">
        <v>4</v>
      </c>
    </row>
    <row r="7" spans="1:4" x14ac:dyDescent="0.2">
      <c r="A7" t="s">
        <v>5</v>
      </c>
    </row>
    <row r="8" spans="1:4" x14ac:dyDescent="0.2">
      <c r="A8" s="2" t="s">
        <v>1</v>
      </c>
      <c r="B8" s="5">
        <v>5</v>
      </c>
    </row>
    <row r="9" spans="1:4" x14ac:dyDescent="0.2">
      <c r="A9" s="2" t="s">
        <v>0</v>
      </c>
      <c r="B9" s="5">
        <v>0.2</v>
      </c>
      <c r="D9" s="1"/>
    </row>
    <row r="10" spans="1:4" x14ac:dyDescent="0.2">
      <c r="A10" s="2" t="s">
        <v>2</v>
      </c>
      <c r="B10" s="6">
        <v>0.2</v>
      </c>
    </row>
    <row r="11" spans="1:4" x14ac:dyDescent="0.2">
      <c r="A11" s="2" t="s">
        <v>3</v>
      </c>
      <c r="B11" s="5">
        <v>8</v>
      </c>
    </row>
    <row r="12" spans="1:4" x14ac:dyDescent="0.2">
      <c r="A12" s="2" t="s">
        <v>4</v>
      </c>
      <c r="B12" s="7">
        <f>B8*B10*365*B11*3600*B9/1000</f>
        <v>2102.4</v>
      </c>
      <c r="D12" s="1"/>
    </row>
    <row r="14" spans="1:4" x14ac:dyDescent="0.2">
      <c r="A14" t="s">
        <v>23</v>
      </c>
    </row>
    <row r="15" spans="1:4" x14ac:dyDescent="0.2">
      <c r="A15" s="2" t="s">
        <v>7</v>
      </c>
      <c r="B15" s="5">
        <v>1000</v>
      </c>
    </row>
    <row r="16" spans="1:4" x14ac:dyDescent="0.2">
      <c r="A16" s="2" t="s">
        <v>6</v>
      </c>
      <c r="B16" s="5">
        <v>500</v>
      </c>
    </row>
    <row r="17" spans="1:2" x14ac:dyDescent="0.2">
      <c r="A17" s="2" t="s">
        <v>8</v>
      </c>
      <c r="B17" s="5">
        <v>10</v>
      </c>
    </row>
    <row r="18" spans="1:2" x14ac:dyDescent="0.2">
      <c r="A18" s="2" t="s">
        <v>22</v>
      </c>
      <c r="B18" s="7">
        <f>(B17+9.8*(B16+B15))</f>
        <v>14710.000000000002</v>
      </c>
    </row>
    <row r="20" spans="1:2" x14ac:dyDescent="0.2">
      <c r="A20" t="s">
        <v>10</v>
      </c>
    </row>
    <row r="21" spans="1:2" x14ac:dyDescent="0.2">
      <c r="A21" s="2" t="s">
        <v>11</v>
      </c>
      <c r="B21" s="8">
        <v>1</v>
      </c>
    </row>
    <row r="22" spans="1:2" x14ac:dyDescent="0.2">
      <c r="A22" s="2" t="s">
        <v>12</v>
      </c>
      <c r="B22" s="5">
        <v>1</v>
      </c>
    </row>
    <row r="23" spans="1:2" x14ac:dyDescent="0.2">
      <c r="A23" s="2" t="s">
        <v>13</v>
      </c>
      <c r="B23" s="5">
        <v>1</v>
      </c>
    </row>
    <row r="24" spans="1:2" x14ac:dyDescent="0.2">
      <c r="A24" s="2" t="s">
        <v>14</v>
      </c>
      <c r="B24" s="8">
        <f>B21+1/B22+1/B23</f>
        <v>3</v>
      </c>
    </row>
    <row r="26" spans="1:2" x14ac:dyDescent="0.2">
      <c r="A26" t="s">
        <v>24</v>
      </c>
    </row>
    <row r="27" spans="1:2" x14ac:dyDescent="0.2">
      <c r="A27" s="2" t="s">
        <v>9</v>
      </c>
      <c r="B27" s="5">
        <v>0.01</v>
      </c>
    </row>
    <row r="28" spans="1:2" x14ac:dyDescent="0.2">
      <c r="A28" s="2" t="s">
        <v>15</v>
      </c>
      <c r="B28" s="8">
        <f>B18/B27</f>
        <v>1471000.0000000002</v>
      </c>
    </row>
    <row r="29" spans="1:2" x14ac:dyDescent="0.2">
      <c r="A29" s="2" t="s">
        <v>17</v>
      </c>
      <c r="B29" s="8">
        <f>B28*B24</f>
        <v>4413000.0000000009</v>
      </c>
    </row>
    <row r="30" spans="1:2" x14ac:dyDescent="0.2">
      <c r="A30" s="2" t="s">
        <v>31</v>
      </c>
    </row>
    <row r="31" spans="1:2" x14ac:dyDescent="0.2">
      <c r="A31" s="4" t="s">
        <v>33</v>
      </c>
      <c r="B31" s="8">
        <f>B29/B6</f>
        <v>1103250.0000000002</v>
      </c>
    </row>
    <row r="32" spans="1:2" x14ac:dyDescent="0.2">
      <c r="A32" s="4" t="s">
        <v>32</v>
      </c>
      <c r="B32" s="7">
        <f>B31/1000</f>
        <v>1103.2500000000002</v>
      </c>
    </row>
    <row r="34" spans="1:2" x14ac:dyDescent="0.2">
      <c r="A34" s="3" t="s">
        <v>20</v>
      </c>
    </row>
    <row r="35" spans="1:2" x14ac:dyDescent="0.2">
      <c r="A35" s="2" t="s">
        <v>18</v>
      </c>
      <c r="B35" s="5">
        <v>1</v>
      </c>
    </row>
    <row r="36" spans="1:2" x14ac:dyDescent="0.2">
      <c r="A36" s="2" t="s">
        <v>19</v>
      </c>
      <c r="B36" s="5">
        <v>0.1</v>
      </c>
    </row>
    <row r="37" spans="1:2" x14ac:dyDescent="0.2">
      <c r="A37" s="10" t="s">
        <v>36</v>
      </c>
      <c r="B37" s="9">
        <v>1</v>
      </c>
    </row>
    <row r="38" spans="1:2" x14ac:dyDescent="0.2">
      <c r="A38" s="2" t="s">
        <v>21</v>
      </c>
      <c r="B38" s="5">
        <v>1</v>
      </c>
    </row>
    <row r="39" spans="1:2" x14ac:dyDescent="0.2">
      <c r="A39" s="2" t="s">
        <v>27</v>
      </c>
      <c r="B39" s="5">
        <f>B38*(B35+B36+B37)</f>
        <v>2.1</v>
      </c>
    </row>
    <row r="40" spans="1:2" x14ac:dyDescent="0.2">
      <c r="A40" s="2"/>
    </row>
    <row r="41" spans="1:2" x14ac:dyDescent="0.2">
      <c r="A41" s="3" t="s">
        <v>40</v>
      </c>
    </row>
    <row r="42" spans="1:2" x14ac:dyDescent="0.2">
      <c r="A42" s="2" t="s">
        <v>25</v>
      </c>
      <c r="B42" s="5">
        <v>3</v>
      </c>
    </row>
    <row r="43" spans="1:2" x14ac:dyDescent="0.2">
      <c r="A43" s="2" t="s">
        <v>28</v>
      </c>
      <c r="B43" s="5">
        <v>1</v>
      </c>
    </row>
    <row r="44" spans="1:2" x14ac:dyDescent="0.2">
      <c r="A44" s="2" t="s">
        <v>29</v>
      </c>
      <c r="B44" s="5">
        <v>1</v>
      </c>
    </row>
    <row r="45" spans="1:2" x14ac:dyDescent="0.2">
      <c r="A45" s="2" t="s">
        <v>30</v>
      </c>
      <c r="B45" s="7">
        <f>(B18/B6)*(B12/100)^(1/B42)*B39/(B43*B44)</f>
        <v>21314.595347938844</v>
      </c>
    </row>
    <row r="47" spans="1:2" x14ac:dyDescent="0.2">
      <c r="A47" t="s">
        <v>34</v>
      </c>
    </row>
    <row r="48" spans="1:2" x14ac:dyDescent="0.2">
      <c r="A48" s="2" t="s">
        <v>43</v>
      </c>
      <c r="B48" s="7">
        <f>B36*B45</f>
        <v>2131.4595347938844</v>
      </c>
    </row>
    <row r="49" spans="1:4" x14ac:dyDescent="0.2">
      <c r="A49" s="2" t="s">
        <v>35</v>
      </c>
      <c r="B49" s="5">
        <v>10</v>
      </c>
    </row>
    <row r="50" spans="1:4" x14ac:dyDescent="0.2">
      <c r="A50" s="2" t="s">
        <v>41</v>
      </c>
      <c r="B50" s="7">
        <f>B49*B32/B24</f>
        <v>3677.5000000000005</v>
      </c>
    </row>
    <row r="51" spans="1:4" x14ac:dyDescent="0.2">
      <c r="A51" s="10" t="s">
        <v>37</v>
      </c>
      <c r="B51" s="11">
        <f>B37*B18/B6</f>
        <v>3677.5000000000005</v>
      </c>
    </row>
    <row r="52" spans="1:4" x14ac:dyDescent="0.2">
      <c r="A52" s="2" t="s">
        <v>42</v>
      </c>
      <c r="B52" s="5">
        <v>490</v>
      </c>
    </row>
    <row r="53" spans="1:4" x14ac:dyDescent="0.2">
      <c r="A53" s="2" t="s">
        <v>39</v>
      </c>
      <c r="B53" s="7">
        <f>B52/B24</f>
        <v>163.33333333333334</v>
      </c>
    </row>
    <row r="54" spans="1:4" x14ac:dyDescent="0.2">
      <c r="A54" s="2" t="s">
        <v>38</v>
      </c>
      <c r="B54" s="7">
        <f>B53*B49</f>
        <v>1633.3333333333335</v>
      </c>
      <c r="D54">
        <f>360/15</f>
        <v>24</v>
      </c>
    </row>
    <row r="56" spans="1:4" x14ac:dyDescent="0.2">
      <c r="A56" s="3" t="s">
        <v>49</v>
      </c>
    </row>
    <row r="57" spans="1:4" x14ac:dyDescent="0.2">
      <c r="A57" s="2" t="s">
        <v>44</v>
      </c>
      <c r="B57" s="5">
        <v>4</v>
      </c>
    </row>
    <row r="58" spans="1:4" x14ac:dyDescent="0.2">
      <c r="A58" s="2" t="s">
        <v>47</v>
      </c>
      <c r="B58" s="13">
        <v>0.01</v>
      </c>
    </row>
    <row r="59" spans="1:4" x14ac:dyDescent="0.2">
      <c r="A59" s="2" t="s">
        <v>45</v>
      </c>
      <c r="B59" s="8">
        <f>B58*B57</f>
        <v>0.04</v>
      </c>
    </row>
    <row r="60" spans="1:4" x14ac:dyDescent="0.2">
      <c r="A60" s="2" t="s">
        <v>48</v>
      </c>
      <c r="B60" s="5">
        <v>20</v>
      </c>
    </row>
    <row r="61" spans="1:4" x14ac:dyDescent="0.2">
      <c r="A61" s="2" t="s">
        <v>46</v>
      </c>
      <c r="B61" s="8">
        <f>B60*1000/(B59)/1000</f>
        <v>500</v>
      </c>
    </row>
    <row r="63" spans="1:4" x14ac:dyDescent="0.2">
      <c r="B6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2019-03-29T10:43:43Z</dcterms:created>
  <dcterms:modified xsi:type="dcterms:W3CDTF">2019-04-12T11:16:25Z</dcterms:modified>
</cp:coreProperties>
</file>