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0600" windowHeight="16760" firstSheet="1" activeTab="1"/>
  </bookViews>
  <sheets>
    <sheet name="Matrix" sheetId="1" state="hidden" r:id="rId1"/>
    <sheet name="Student_Node Assignment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<sst xmlns="http://schemas.openxmlformats.org/spreadsheetml/2006/main" count="280" uniqueCount="26">
  <si>
    <t>Node 1</t>
  </si>
  <si>
    <t>Node 2</t>
  </si>
  <si>
    <t>Node 3</t>
  </si>
  <si>
    <t>Node 4</t>
  </si>
  <si>
    <t>Node 5</t>
  </si>
  <si>
    <t>Node 6</t>
  </si>
  <si>
    <t>Node 7</t>
  </si>
  <si>
    <t>Node 8</t>
  </si>
  <si>
    <t>Node 9</t>
  </si>
  <si>
    <t>Node 10</t>
  </si>
  <si>
    <t>Node 11</t>
  </si>
  <si>
    <t>Node 12</t>
  </si>
  <si>
    <t>Node 13</t>
  </si>
  <si>
    <t>Node 14</t>
  </si>
  <si>
    <t>Node 15</t>
  </si>
  <si>
    <t>Node</t>
  </si>
  <si>
    <t>Student name</t>
  </si>
  <si>
    <t>Student ``Knows''</t>
  </si>
  <si>
    <t>Student Target</t>
  </si>
  <si>
    <t/>
  </si>
  <si>
    <t>To view the graph associated with this structure of acquaintances and targets, go to the sheet titled "Graph".</t>
  </si>
  <si>
    <t>Enter Student Roster Here</t>
  </si>
  <si>
    <t>Who the student may talk to for introductions appears, row-wise, here.</t>
  </si>
  <si>
    <t>Who the student must "meet" appears here.</t>
  </si>
  <si>
    <t>KEY</t>
  </si>
  <si>
    <t>Scroll to the right to see each student's target person.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</si>
</sst>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/>
    </xf>
    <xf numFmtId="0" fontId="17" fillId="0" borderId="12" xfId="0" applyFont="1" applyBorder="1" applyAlignment="1">
      <alignment/>
    </xf>
    <xf numFmtId="0" fontId="2" fillId="0" borderId="0" xfId="0" applyFont="1" applyAlignment="1">
      <alignment/>
    </xf>
    <xf numFmtId="0" fontId="17" fillId="0" borderId="13" xfId="0" applyFont="1" applyBorder="1" applyAlignment="1">
      <alignment/>
    </xf>
    <xf numFmtId="0" fontId="2" fillId="0" borderId="0" xfId="0" applyFont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3</xdr:row>
      <xdr:rowOff>38100</xdr:rowOff>
    </xdr:from>
    <xdr:to>
      <xdr:col>1</xdr:col>
      <xdr:colOff>904875</xdr:colOff>
      <xdr:row>4</xdr:row>
      <xdr:rowOff>142875</xdr:rowOff>
    </xdr:to>
    <xdr:sp>
      <xdr:nvSpPr>
        <xdr:cNvPr id="1" name="Down Arrow 1"/>
        <xdr:cNvSpPr>
          <a:spLocks/>
        </xdr:cNvSpPr>
      </xdr:nvSpPr>
      <xdr:spPr>
        <a:xfrm>
          <a:off x="1333500" y="790575"/>
          <a:ext cx="123825" cy="295275"/>
        </a:xfrm>
        <a:prstGeom prst="downArrow">
          <a:avLst>
            <a:gd name="adj" fmla="val 2903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295275</xdr:colOff>
      <xdr:row>3</xdr:row>
      <xdr:rowOff>9525</xdr:rowOff>
    </xdr:from>
    <xdr:to>
      <xdr:col>9</xdr:col>
      <xdr:colOff>409575</xdr:colOff>
      <xdr:row>4</xdr:row>
      <xdr:rowOff>161925</xdr:rowOff>
    </xdr:to>
    <xdr:sp>
      <xdr:nvSpPr>
        <xdr:cNvPr id="2" name="Down Arrow 2"/>
        <xdr:cNvSpPr>
          <a:spLocks/>
        </xdr:cNvSpPr>
      </xdr:nvSpPr>
      <xdr:spPr>
        <a:xfrm>
          <a:off x="8763000" y="762000"/>
          <a:ext cx="114300" cy="342900"/>
        </a:xfrm>
        <a:prstGeom prst="downArrow">
          <a:avLst>
            <a:gd name="adj" fmla="val 33782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771525</xdr:colOff>
      <xdr:row>3</xdr:row>
      <xdr:rowOff>0</xdr:rowOff>
    </xdr:from>
    <xdr:to>
      <xdr:col>17</xdr:col>
      <xdr:colOff>923925</xdr:colOff>
      <xdr:row>4</xdr:row>
      <xdr:rowOff>152400</xdr:rowOff>
    </xdr:to>
    <xdr:sp>
      <xdr:nvSpPr>
        <xdr:cNvPr id="3" name="Down Arrow 3"/>
        <xdr:cNvSpPr>
          <a:spLocks/>
        </xdr:cNvSpPr>
      </xdr:nvSpPr>
      <xdr:spPr>
        <a:xfrm>
          <a:off x="15868650" y="752475"/>
          <a:ext cx="142875" cy="342900"/>
        </a:xfrm>
        <a:prstGeom prst="downArrow">
          <a:avLst>
            <a:gd name="adj" fmla="val 29731"/>
          </a:avLst>
        </a:prstGeom>
        <a:solidFill>
          <a:srgbClr val="D7E4BD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9525</xdr:rowOff>
    </xdr:from>
    <xdr:to>
      <xdr:col>8</xdr:col>
      <xdr:colOff>542925</xdr:colOff>
      <xdr:row>25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51625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6">
      <selection activeCell="B18" sqref="B18:P32"/>
    </sheetView>
  </sheetViews>
  <sheetFormatPr defaultColWidth="8.8515625" defaultRowHeight="15"/>
  <sheetData>
    <row r="1" spans="2:16" ht="13.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ht="13.5">
      <c r="A2" t="s">
        <v>0</v>
      </c>
      <c r="B2">
        <v>1</v>
      </c>
      <c r="C2">
        <v>1</v>
      </c>
      <c r="D2">
        <v>0</v>
      </c>
      <c r="E2">
        <v>1</v>
      </c>
      <c r="F2">
        <v>0</v>
      </c>
      <c r="G2">
        <v>0</v>
      </c>
      <c r="H2">
        <v>1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1</v>
      </c>
      <c r="P2">
        <v>1</v>
      </c>
    </row>
    <row r="3" spans="1:16" ht="13.5">
      <c r="A3" t="s">
        <v>1</v>
      </c>
      <c r="B3">
        <v>0</v>
      </c>
      <c r="C3">
        <v>1</v>
      </c>
      <c r="D3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ht="13.5">
      <c r="A4" t="s">
        <v>2</v>
      </c>
      <c r="B4">
        <v>0</v>
      </c>
      <c r="C4">
        <v>0</v>
      </c>
      <c r="D4">
        <v>1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1</v>
      </c>
      <c r="L4">
        <v>0</v>
      </c>
      <c r="M4">
        <v>1</v>
      </c>
      <c r="N4">
        <v>0</v>
      </c>
      <c r="O4">
        <v>0</v>
      </c>
      <c r="P4">
        <v>0</v>
      </c>
    </row>
    <row r="5" spans="1:16" ht="13.5">
      <c r="A5" t="s">
        <v>3</v>
      </c>
      <c r="B5">
        <v>0</v>
      </c>
      <c r="C5">
        <v>0</v>
      </c>
      <c r="D5">
        <v>0</v>
      </c>
      <c r="E5">
        <v>1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0</v>
      </c>
      <c r="P5">
        <v>0</v>
      </c>
    </row>
    <row r="6" spans="1:16" ht="13.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ht="13.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</row>
    <row r="8" spans="1:16" ht="13.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</row>
    <row r="11" spans="1:16" ht="13.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1</v>
      </c>
      <c r="N11">
        <v>1</v>
      </c>
      <c r="O11">
        <v>1</v>
      </c>
      <c r="P11">
        <v>1</v>
      </c>
    </row>
    <row r="12" spans="1:16" ht="13.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1</v>
      </c>
      <c r="M12">
        <v>0</v>
      </c>
      <c r="N12">
        <v>0</v>
      </c>
      <c r="O12">
        <v>0</v>
      </c>
      <c r="P12">
        <v>0</v>
      </c>
    </row>
    <row r="13" spans="1:16" ht="13.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0</v>
      </c>
      <c r="P13">
        <v>0</v>
      </c>
    </row>
    <row r="14" spans="1:16" ht="13.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1</v>
      </c>
    </row>
    <row r="15" spans="1:16" ht="13.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1</v>
      </c>
      <c r="P15">
        <v>0</v>
      </c>
    </row>
    <row r="16" spans="1:16" ht="13.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1</v>
      </c>
    </row>
    <row r="18" spans="2:16" ht="13.5">
      <c r="B18" t="s">
        <v>0</v>
      </c>
      <c r="C18" t="s">
        <v>1</v>
      </c>
      <c r="E18" t="s">
        <v>3</v>
      </c>
      <c r="H18" t="s">
        <v>6</v>
      </c>
      <c r="K18" t="s">
        <v>9</v>
      </c>
      <c r="O18" t="s">
        <v>13</v>
      </c>
      <c r="P18" t="s">
        <v>14</v>
      </c>
    </row>
    <row r="19" spans="2:16" ht="13.5">
      <c r="B19" t="s">
        <v>0</v>
      </c>
      <c r="C19" t="s">
        <v>1</v>
      </c>
      <c r="D19" t="s">
        <v>2</v>
      </c>
      <c r="J19" t="s">
        <v>8</v>
      </c>
    </row>
    <row r="20" spans="2:16" ht="13.5">
      <c r="C20" t="s">
        <v>1</v>
      </c>
      <c r="D20" t="s">
        <v>2</v>
      </c>
      <c r="I20" t="s">
        <v>7</v>
      </c>
      <c r="K20" t="s">
        <v>9</v>
      </c>
      <c r="M20" t="s">
        <v>11</v>
      </c>
    </row>
    <row r="21" spans="2:16" ht="13.5">
      <c r="B21" t="s">
        <v>0</v>
      </c>
      <c r="E21" t="s">
        <v>3</v>
      </c>
      <c r="G21" t="s">
        <v>5</v>
      </c>
      <c r="M21" t="s">
        <v>11</v>
      </c>
      <c r="N21" t="s">
        <v>12</v>
      </c>
    </row>
    <row r="22" spans="2:16" ht="13.5">
      <c r="F22" t="s">
        <v>4</v>
      </c>
      <c r="G22" t="s">
        <v>5</v>
      </c>
    </row>
    <row r="23" spans="2:16" ht="13.5">
      <c r="E23" t="s">
        <v>3</v>
      </c>
      <c r="F23" t="s">
        <v>4</v>
      </c>
      <c r="G23" t="s">
        <v>5</v>
      </c>
      <c r="O23" t="s">
        <v>13</v>
      </c>
    </row>
    <row r="24" spans="2:16" ht="13.5">
      <c r="B24" t="s">
        <v>0</v>
      </c>
      <c r="H24" t="s">
        <v>6</v>
      </c>
      <c r="J24" t="s">
        <v>8</v>
      </c>
    </row>
    <row r="25" spans="2:16" ht="13.5">
      <c r="D25" t="s">
        <v>2</v>
      </c>
      <c r="I25" t="s">
        <v>7</v>
      </c>
      <c r="L25" t="s">
        <v>10</v>
      </c>
    </row>
    <row r="26" spans="2:16" ht="13.5">
      <c r="C26" t="s">
        <v>1</v>
      </c>
      <c r="H26" t="s">
        <v>6</v>
      </c>
      <c r="J26" t="s">
        <v>8</v>
      </c>
      <c r="P26" t="s">
        <v>14</v>
      </c>
    </row>
    <row r="27" spans="2:16" ht="13.5">
      <c r="B27" t="s">
        <v>0</v>
      </c>
      <c r="D27" t="s">
        <v>2</v>
      </c>
      <c r="K27" t="s">
        <v>9</v>
      </c>
      <c r="M27" t="s">
        <v>11</v>
      </c>
      <c r="N27" t="s">
        <v>12</v>
      </c>
      <c r="O27" t="s">
        <v>13</v>
      </c>
      <c r="P27" t="s">
        <v>14</v>
      </c>
    </row>
    <row r="28" spans="2:16" ht="13.5">
      <c r="I28" t="s">
        <v>7</v>
      </c>
      <c r="L28" t="s">
        <v>10</v>
      </c>
    </row>
    <row r="29" spans="2:16" ht="13.5">
      <c r="D29" t="s">
        <v>2</v>
      </c>
      <c r="E29" t="s">
        <v>3</v>
      </c>
      <c r="K29" t="s">
        <v>9</v>
      </c>
      <c r="M29" t="s">
        <v>11</v>
      </c>
      <c r="N29" t="s">
        <v>12</v>
      </c>
    </row>
    <row r="30" spans="2:16" ht="13.5">
      <c r="E30" t="s">
        <v>3</v>
      </c>
      <c r="K30" t="s">
        <v>9</v>
      </c>
      <c r="M30" t="s">
        <v>11</v>
      </c>
      <c r="N30" t="s">
        <v>12</v>
      </c>
      <c r="P30" t="s">
        <v>14</v>
      </c>
    </row>
    <row r="31" spans="2:16" ht="13.5">
      <c r="B31" t="s">
        <v>0</v>
      </c>
      <c r="G31" t="s">
        <v>5</v>
      </c>
      <c r="K31" t="s">
        <v>9</v>
      </c>
      <c r="O31" t="s">
        <v>13</v>
      </c>
    </row>
    <row r="32" spans="2:16" ht="13.5">
      <c r="B32" t="s">
        <v>0</v>
      </c>
      <c r="J32" t="s">
        <v>8</v>
      </c>
      <c r="K32" t="s">
        <v>9</v>
      </c>
      <c r="N32" t="s">
        <v>12</v>
      </c>
      <c r="P32" t="s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1">
      <selection activeCell="A1" sqref="A1:IV5"/>
    </sheetView>
  </sheetViews>
  <sheetFormatPr defaultColWidth="8.8515625" defaultRowHeight="15"/>
  <cols>
    <col min="1" max="1" width="8.28125" style="0" bestFit="1" customWidth="1"/>
    <col min="2" max="2" width="31.7109375" style="0" customWidth="1"/>
    <col min="3" max="17" width="12.421875" style="0" customWidth="1"/>
    <col min="18" max="18" width="27.421875" style="0" customWidth="1"/>
  </cols>
  <sheetData>
    <row r="1" spans="1:9" ht="13.5">
      <c r="A1" s="13" t="s">
        <v>20</v>
      </c>
      <c r="B1" s="13"/>
      <c r="C1" s="13"/>
      <c r="D1" s="13"/>
      <c r="E1" s="13"/>
      <c r="F1" s="13"/>
      <c r="G1" s="13"/>
      <c r="H1" s="13"/>
      <c r="I1" s="13"/>
    </row>
    <row r="2" ht="13.5">
      <c r="A2" s="11" t="s">
        <v>25</v>
      </c>
    </row>
    <row r="3" spans="2:18" ht="32.25" customHeight="1">
      <c r="B3" s="7" t="s">
        <v>21</v>
      </c>
      <c r="F3" s="17" t="s">
        <v>22</v>
      </c>
      <c r="G3" s="17"/>
      <c r="H3" s="17"/>
      <c r="I3" s="17"/>
      <c r="J3" s="17"/>
      <c r="K3" s="17"/>
      <c r="L3" s="17"/>
      <c r="M3" s="17"/>
      <c r="R3" s="8" t="s">
        <v>23</v>
      </c>
    </row>
    <row r="5" ht="15" thickBot="1"/>
    <row r="6" spans="1:18" ht="24" customHeight="1" thickBot="1">
      <c r="A6" s="12" t="s">
        <v>15</v>
      </c>
      <c r="B6" s="12" t="s">
        <v>16</v>
      </c>
      <c r="C6" s="14" t="s">
        <v>17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2" t="s">
        <v>18</v>
      </c>
    </row>
    <row r="7" spans="1:18" ht="36.75" customHeight="1" thickBot="1">
      <c r="A7" s="1" t="s">
        <v>0</v>
      </c>
      <c r="B7" s="2"/>
      <c r="C7" s="3">
        <f>VLOOKUP(Matrix!B18,'Student_Node Assignment'!$A$6:$B$21,2,FALSE)</f>
        <v>0</v>
      </c>
      <c r="D7" s="3">
        <f>VLOOKUP(Matrix!C18,'Student_Node Assignment'!$A$6:$B$21,2,FALSE)</f>
        <v>0</v>
      </c>
      <c r="E7" s="3"/>
      <c r="F7" s="3">
        <f>VLOOKUP(Matrix!E18,'Student_Node Assignment'!$A$6:$B$21,2,FALSE)</f>
        <v>0</v>
      </c>
      <c r="G7" s="3"/>
      <c r="H7" s="3"/>
      <c r="I7" s="3">
        <f>VLOOKUP(Matrix!H18,'Student_Node Assignment'!$A$6:$B$21,2,FALSE)</f>
        <v>0</v>
      </c>
      <c r="J7" s="3"/>
      <c r="K7" s="3"/>
      <c r="L7" s="3">
        <f>VLOOKUP(Matrix!K18,'Student_Node Assignment'!$A$6:$B$21,2,FALSE)</f>
        <v>0</v>
      </c>
      <c r="M7" s="3"/>
      <c r="N7" s="3"/>
      <c r="O7" s="3"/>
      <c r="P7" s="3">
        <f>VLOOKUP(Matrix!O18,'Student_Node Assignment'!$A$6:$B$21,2,FALSE)</f>
        <v>0</v>
      </c>
      <c r="Q7" s="3">
        <f>VLOOKUP(Matrix!P18,'Student_Node Assignment'!$A$6:$B$21,2,FALSE)</f>
        <v>0</v>
      </c>
      <c r="R7" s="4">
        <f>VLOOKUP("Node 5",A$6:B$21,2,FALSE)</f>
        <v>0</v>
      </c>
    </row>
    <row r="8" spans="1:18" ht="36.75" customHeight="1" thickBot="1">
      <c r="A8" s="5" t="s">
        <v>1</v>
      </c>
      <c r="B8" s="2"/>
      <c r="C8" s="3">
        <f>VLOOKUP(Matrix!B19,'Student_Node Assignment'!$A$6:$B$21,2,FALSE)</f>
        <v>0</v>
      </c>
      <c r="D8" s="3">
        <f>VLOOKUP(Matrix!C19,'Student_Node Assignment'!$A$6:$B$21,2,FALSE)</f>
        <v>0</v>
      </c>
      <c r="E8" s="3">
        <f>VLOOKUP(Matrix!D19,'Student_Node Assignment'!$A$6:$B$21,2,FALSE)</f>
        <v>0</v>
      </c>
      <c r="F8" s="3"/>
      <c r="G8" s="3"/>
      <c r="H8" s="3"/>
      <c r="I8" s="3"/>
      <c r="J8" s="3"/>
      <c r="K8" s="3">
        <f>VLOOKUP(Matrix!J19,'Student_Node Assignment'!$A$6:$B$21,2,FALSE)</f>
        <v>0</v>
      </c>
      <c r="L8" s="3"/>
      <c r="M8" s="3"/>
      <c r="N8" s="3"/>
      <c r="O8" s="3"/>
      <c r="P8" s="3"/>
      <c r="Q8" s="3"/>
      <c r="R8" s="4">
        <f>VLOOKUP("Node 14",A$6:B$21,2,FALSE)</f>
        <v>0</v>
      </c>
    </row>
    <row r="9" spans="1:18" ht="36.75" customHeight="1" thickBot="1">
      <c r="A9" s="5" t="s">
        <v>2</v>
      </c>
      <c r="B9" s="2"/>
      <c r="C9" s="3"/>
      <c r="D9" s="3">
        <f>VLOOKUP(Matrix!C20,'Student_Node Assignment'!$A$6:$B$21,2,FALSE)</f>
        <v>0</v>
      </c>
      <c r="E9" s="3">
        <f>VLOOKUP(Matrix!D20,'Student_Node Assignment'!$A$6:$B$21,2,FALSE)</f>
        <v>0</v>
      </c>
      <c r="F9" s="3"/>
      <c r="G9" s="3"/>
      <c r="H9" s="3"/>
      <c r="I9" s="3"/>
      <c r="J9" s="3">
        <f>VLOOKUP(Matrix!I20,'Student_Node Assignment'!$A$6:$B$21,2,FALSE)</f>
        <v>0</v>
      </c>
      <c r="K9" s="3"/>
      <c r="L9" s="3">
        <f>VLOOKUP(Matrix!K20,'Student_Node Assignment'!$A$6:$B$21,2,FALSE)</f>
        <v>0</v>
      </c>
      <c r="M9" s="3"/>
      <c r="N9" s="3">
        <f>VLOOKUP(Matrix!M20,'Student_Node Assignment'!$A$6:$B$21,2,FALSE)</f>
        <v>0</v>
      </c>
      <c r="O9" s="3"/>
      <c r="P9" s="3"/>
      <c r="Q9" s="3"/>
      <c r="R9" s="4">
        <f>VLOOKUP("Node 4",A$6:B$21,2,FALSE)</f>
        <v>0</v>
      </c>
    </row>
    <row r="10" spans="1:18" ht="36.75" customHeight="1" thickBot="1">
      <c r="A10" s="5" t="s">
        <v>3</v>
      </c>
      <c r="B10" s="2"/>
      <c r="C10" s="3">
        <f>VLOOKUP(Matrix!B21,'Student_Node Assignment'!$A$6:$B$21,2,FALSE)</f>
        <v>0</v>
      </c>
      <c r="D10" s="3"/>
      <c r="E10" s="3"/>
      <c r="F10" s="3">
        <f>VLOOKUP(Matrix!E21,'Student_Node Assignment'!$A$6:$B$21,2,FALSE)</f>
        <v>0</v>
      </c>
      <c r="G10" s="3"/>
      <c r="H10" s="3">
        <f>VLOOKUP(Matrix!G21,'Student_Node Assignment'!$A$6:$B$21,2,FALSE)</f>
        <v>0</v>
      </c>
      <c r="I10" s="3"/>
      <c r="J10" s="3"/>
      <c r="K10" s="3"/>
      <c r="L10" s="3"/>
      <c r="M10" s="3"/>
      <c r="N10" s="3">
        <f>VLOOKUP(Matrix!M21,'Student_Node Assignment'!$A$6:$B$21,2,FALSE)</f>
        <v>0</v>
      </c>
      <c r="O10" s="3">
        <f>VLOOKUP(Matrix!N21,'Student_Node Assignment'!$A$6:$B$21,2,FALSE)</f>
        <v>0</v>
      </c>
      <c r="P10" s="3"/>
      <c r="Q10" s="3"/>
      <c r="R10" s="4">
        <f>VLOOKUP("Node 2",A$6:B$21,2,FALSE)</f>
        <v>0</v>
      </c>
    </row>
    <row r="11" spans="1:18" ht="36.75" customHeight="1" thickBot="1">
      <c r="A11" s="5" t="s">
        <v>4</v>
      </c>
      <c r="B11" s="2"/>
      <c r="C11" s="3"/>
      <c r="D11" s="3"/>
      <c r="E11" s="3"/>
      <c r="F11" s="3"/>
      <c r="G11" s="3">
        <f>VLOOKUP(Matrix!F22,'Student_Node Assignment'!$A$6:$B$21,2,FALSE)</f>
        <v>0</v>
      </c>
      <c r="H11" s="3">
        <f>VLOOKUP(Matrix!G22,'Student_Node Assignment'!$A$6:$B$21,2,FALSE)</f>
        <v>0</v>
      </c>
      <c r="I11" s="3"/>
      <c r="J11" s="3"/>
      <c r="K11" s="3"/>
      <c r="L11" s="3"/>
      <c r="M11" s="3"/>
      <c r="N11" s="3"/>
      <c r="O11" s="3"/>
      <c r="P11" s="3"/>
      <c r="Q11" s="3"/>
      <c r="R11" s="4">
        <f>VLOOKUP("Node 1",A$6:B$21,2,FALSE)</f>
        <v>0</v>
      </c>
    </row>
    <row r="12" spans="1:18" ht="36.75" customHeight="1" thickBot="1">
      <c r="A12" s="5" t="s">
        <v>5</v>
      </c>
      <c r="B12" s="2"/>
      <c r="C12" s="3"/>
      <c r="D12" s="3"/>
      <c r="E12" s="3"/>
      <c r="F12" s="3">
        <f>VLOOKUP(Matrix!E23,'Student_Node Assignment'!$A$6:$B$21,2,FALSE)</f>
        <v>0</v>
      </c>
      <c r="G12" s="3">
        <f>VLOOKUP(Matrix!F23,'Student_Node Assignment'!$A$6:$B$21,2,FALSE)</f>
        <v>0</v>
      </c>
      <c r="H12" s="3">
        <f>VLOOKUP(Matrix!G23,'Student_Node Assignment'!$A$6:$B$21,2,FALSE)</f>
        <v>0</v>
      </c>
      <c r="I12" s="3"/>
      <c r="J12" s="3"/>
      <c r="K12" s="3"/>
      <c r="L12" s="3"/>
      <c r="M12" s="3"/>
      <c r="N12" s="3"/>
      <c r="O12" s="3"/>
      <c r="P12" s="3">
        <f>VLOOKUP(Matrix!O23,'Student_Node Assignment'!$A$6:$B$21,2,FALSE)</f>
        <v>0</v>
      </c>
      <c r="Q12" s="3"/>
      <c r="R12" s="4">
        <f>VLOOKUP("Node 3",A$6:B$21,2,FALSE)</f>
        <v>0</v>
      </c>
    </row>
    <row r="13" spans="1:18" ht="36.75" customHeight="1" thickBot="1">
      <c r="A13" s="5" t="s">
        <v>6</v>
      </c>
      <c r="B13" s="2"/>
      <c r="C13" s="3">
        <f>VLOOKUP(Matrix!B24,'Student_Node Assignment'!$A$6:$B$21,2,FALSE)</f>
        <v>0</v>
      </c>
      <c r="D13" s="3"/>
      <c r="E13" s="3"/>
      <c r="F13" s="3"/>
      <c r="G13" s="3"/>
      <c r="H13" s="3"/>
      <c r="I13" s="3">
        <f>VLOOKUP(Matrix!H24,'Student_Node Assignment'!$A$6:$B$21,2,FALSE)</f>
        <v>0</v>
      </c>
      <c r="J13" s="3"/>
      <c r="K13" s="3">
        <f>VLOOKUP(Matrix!J24,'Student_Node Assignment'!$A$6:$B$21,2,FALSE)</f>
        <v>0</v>
      </c>
      <c r="L13" s="3"/>
      <c r="M13" s="3"/>
      <c r="N13" s="3"/>
      <c r="O13" s="3"/>
      <c r="P13" s="3"/>
      <c r="Q13" s="3"/>
      <c r="R13" s="4">
        <f>VLOOKUP("Node 6",A$6:B$21,2,FALSE)</f>
        <v>0</v>
      </c>
    </row>
    <row r="14" spans="1:18" ht="36.75" customHeight="1" thickBot="1">
      <c r="A14" s="5" t="s">
        <v>7</v>
      </c>
      <c r="B14" s="2"/>
      <c r="C14" s="3"/>
      <c r="D14" s="3"/>
      <c r="E14" s="3">
        <f>VLOOKUP(Matrix!D25,'Student_Node Assignment'!$A$6:$B$21,2,FALSE)</f>
        <v>0</v>
      </c>
      <c r="F14" s="3"/>
      <c r="G14" s="3"/>
      <c r="H14" s="3"/>
      <c r="I14" s="3"/>
      <c r="J14" s="3">
        <f>VLOOKUP(Matrix!I25,'Student_Node Assignment'!$A$6:$B$21,2,FALSE)</f>
        <v>0</v>
      </c>
      <c r="K14" s="3"/>
      <c r="L14" s="3"/>
      <c r="M14" s="3">
        <f>VLOOKUP(Matrix!L25,'Student_Node Assignment'!$A$6:$B$21,2,FALSE)</f>
        <v>0</v>
      </c>
      <c r="N14" s="3"/>
      <c r="O14" s="3"/>
      <c r="P14" s="3"/>
      <c r="Q14" s="3"/>
      <c r="R14" s="4">
        <f>VLOOKUP("Node 13",A$6:B$21,2,FALSE)</f>
        <v>0</v>
      </c>
    </row>
    <row r="15" spans="1:18" ht="36.75" customHeight="1" thickBot="1">
      <c r="A15" s="5" t="s">
        <v>8</v>
      </c>
      <c r="B15" s="2"/>
      <c r="C15" s="3"/>
      <c r="D15" s="3">
        <f>VLOOKUP(Matrix!C26,'Student_Node Assignment'!$A$6:$B$21,2,FALSE)</f>
        <v>0</v>
      </c>
      <c r="E15" s="3"/>
      <c r="F15" s="3"/>
      <c r="G15" s="3"/>
      <c r="H15" s="3"/>
      <c r="I15" s="3">
        <f>VLOOKUP(Matrix!H26,'Student_Node Assignment'!$A$6:$B$21,2,FALSE)</f>
        <v>0</v>
      </c>
      <c r="J15" s="3"/>
      <c r="K15" s="3">
        <f>VLOOKUP(Matrix!J26,'Student_Node Assignment'!$A$6:$B$21,2,FALSE)</f>
        <v>0</v>
      </c>
      <c r="L15" s="3"/>
      <c r="M15" s="3"/>
      <c r="N15" s="3"/>
      <c r="O15" s="3"/>
      <c r="P15" s="3"/>
      <c r="Q15" s="3">
        <f>VLOOKUP(Matrix!P26,'Student_Node Assignment'!$A$6:$B$21,2,FALSE)</f>
        <v>0</v>
      </c>
      <c r="R15" s="4">
        <f>VLOOKUP("Node 4",A$6:B$21,2,FALSE)</f>
        <v>0</v>
      </c>
    </row>
    <row r="16" spans="1:18" ht="36.75" customHeight="1" thickBot="1">
      <c r="A16" s="5" t="s">
        <v>9</v>
      </c>
      <c r="B16" s="6"/>
      <c r="C16" s="3">
        <f>VLOOKUP(Matrix!B27,'Student_Node Assignment'!$A$6:$B$21,2,FALSE)</f>
        <v>0</v>
      </c>
      <c r="D16" s="3"/>
      <c r="E16" s="3">
        <f>VLOOKUP(Matrix!D27,'Student_Node Assignment'!$A$6:$B$21,2,FALSE)</f>
        <v>0</v>
      </c>
      <c r="F16" s="3"/>
      <c r="G16" s="3"/>
      <c r="H16" s="3"/>
      <c r="I16" s="3"/>
      <c r="J16" s="3"/>
      <c r="K16" s="3"/>
      <c r="L16" s="3">
        <f>VLOOKUP(Matrix!K27,'Student_Node Assignment'!$A$6:$B$21,2,FALSE)</f>
        <v>0</v>
      </c>
      <c r="M16" s="3"/>
      <c r="N16" s="3">
        <f>VLOOKUP(Matrix!M27,'Student_Node Assignment'!$A$6:$B$21,2,FALSE)</f>
        <v>0</v>
      </c>
      <c r="O16" s="3">
        <f>VLOOKUP(Matrix!N27,'Student_Node Assignment'!$A$6:$B$21,2,FALSE)</f>
        <v>0</v>
      </c>
      <c r="P16" s="3">
        <f>VLOOKUP(Matrix!O27,'Student_Node Assignment'!$A$6:$B$21,2,FALSE)</f>
        <v>0</v>
      </c>
      <c r="Q16" s="3">
        <f>VLOOKUP(Matrix!P27,'Student_Node Assignment'!$A$6:$B$21,2,FALSE)</f>
        <v>0</v>
      </c>
      <c r="R16" s="4">
        <f>VLOOKUP("Node 5",A$6:B$21,2,FALSE)</f>
        <v>0</v>
      </c>
    </row>
    <row r="17" spans="1:18" ht="36.75" customHeight="1" thickBot="1">
      <c r="A17" s="5" t="s">
        <v>10</v>
      </c>
      <c r="B17" s="2"/>
      <c r="C17" s="3"/>
      <c r="D17" s="3"/>
      <c r="E17" s="3"/>
      <c r="F17" s="3"/>
      <c r="G17" s="3"/>
      <c r="H17" s="3"/>
      <c r="I17" s="3"/>
      <c r="J17" s="3">
        <f>VLOOKUP(Matrix!I28,'Student_Node Assignment'!$A$6:$B$21,2,FALSE)</f>
        <v>0</v>
      </c>
      <c r="K17" s="3"/>
      <c r="L17" s="3"/>
      <c r="M17" s="3">
        <f>VLOOKUP(Matrix!L28,'Student_Node Assignment'!$A$6:$B$21,2,FALSE)</f>
        <v>0</v>
      </c>
      <c r="N17" s="3"/>
      <c r="O17" s="3"/>
      <c r="P17" s="3"/>
      <c r="Q17" s="3"/>
      <c r="R17" s="4">
        <f>VLOOKUP("Node 9",A$6:B$21,2,FALSE)</f>
        <v>0</v>
      </c>
    </row>
    <row r="18" spans="1:18" ht="36.75" customHeight="1" thickBot="1">
      <c r="A18" s="5" t="s">
        <v>11</v>
      </c>
      <c r="B18" s="6"/>
      <c r="C18" s="3"/>
      <c r="D18" s="3"/>
      <c r="E18" s="3">
        <f>VLOOKUP(Matrix!D29,'Student_Node Assignment'!$A$6:$B$21,2,FALSE)</f>
        <v>0</v>
      </c>
      <c r="F18" s="3">
        <f>VLOOKUP(Matrix!E29,'Student_Node Assignment'!$A$6:$B$21,2,FALSE)</f>
        <v>0</v>
      </c>
      <c r="G18" s="3"/>
      <c r="H18" s="3"/>
      <c r="I18" s="3"/>
      <c r="J18" s="3"/>
      <c r="K18" s="3"/>
      <c r="L18" s="3">
        <f>VLOOKUP(Matrix!K29,'Student_Node Assignment'!$A$6:$B$21,2,FALSE)</f>
        <v>0</v>
      </c>
      <c r="M18" s="3"/>
      <c r="N18" s="3">
        <f>VLOOKUP(Matrix!M29,'Student_Node Assignment'!$A$6:$B$21,2,FALSE)</f>
        <v>0</v>
      </c>
      <c r="O18" s="3">
        <f>VLOOKUP(Matrix!N29,'Student_Node Assignment'!$A$6:$B$21,2,FALSE)</f>
        <v>0</v>
      </c>
      <c r="P18" s="3"/>
      <c r="Q18" s="3"/>
      <c r="R18" s="4">
        <f>VLOOKUP("Node 8",A$6:B$21,2,FALSE)</f>
        <v>0</v>
      </c>
    </row>
    <row r="19" spans="1:18" ht="36.75" customHeight="1" thickBot="1">
      <c r="A19" s="5" t="s">
        <v>12</v>
      </c>
      <c r="B19" s="2"/>
      <c r="C19" s="3"/>
      <c r="D19" s="3"/>
      <c r="E19" s="3"/>
      <c r="F19" s="3">
        <f>VLOOKUP(Matrix!E30,'Student_Node Assignment'!$A$6:$B$21,2,FALSE)</f>
        <v>0</v>
      </c>
      <c r="G19" s="3"/>
      <c r="H19" s="3"/>
      <c r="I19" s="3"/>
      <c r="J19" s="3"/>
      <c r="K19" s="3"/>
      <c r="L19" s="3">
        <f>VLOOKUP(Matrix!K30,'Student_Node Assignment'!$A$6:$B$21,2,FALSE)</f>
        <v>0</v>
      </c>
      <c r="M19" s="3"/>
      <c r="N19" s="3">
        <f>VLOOKUP(Matrix!M30,'Student_Node Assignment'!$A$6:$B$21,2,FALSE)</f>
        <v>0</v>
      </c>
      <c r="O19" s="3">
        <f>VLOOKUP(Matrix!N30,'Student_Node Assignment'!$A$6:$B$21,2,FALSE)</f>
        <v>0</v>
      </c>
      <c r="P19" s="3"/>
      <c r="Q19" s="3">
        <f>VLOOKUP(Matrix!P30,'Student_Node Assignment'!$A$6:$B$21,2,FALSE)</f>
        <v>0</v>
      </c>
      <c r="R19" s="4">
        <f>VLOOKUP("Node 2",A$6:B$21,2,FALSE)</f>
        <v>0</v>
      </c>
    </row>
    <row r="20" spans="1:18" ht="36.75" customHeight="1" thickBot="1">
      <c r="A20" s="5" t="s">
        <v>13</v>
      </c>
      <c r="B20" s="6"/>
      <c r="C20" s="3">
        <f>VLOOKUP(Matrix!B31,'Student_Node Assignment'!$A$6:$B$21,2,FALSE)</f>
        <v>0</v>
      </c>
      <c r="D20" s="3"/>
      <c r="E20" s="3"/>
      <c r="F20" s="3"/>
      <c r="G20" s="3"/>
      <c r="H20" s="3">
        <f>VLOOKUP(Matrix!G31,'Student_Node Assignment'!$A$6:$B$21,2,FALSE)</f>
        <v>0</v>
      </c>
      <c r="I20" s="3"/>
      <c r="J20" s="3"/>
      <c r="K20" s="3"/>
      <c r="L20" s="3">
        <f>VLOOKUP(Matrix!K31,'Student_Node Assignment'!$A$6:$B$21,2,FALSE)</f>
        <v>0</v>
      </c>
      <c r="M20" s="3"/>
      <c r="N20" s="3"/>
      <c r="O20" s="3"/>
      <c r="P20" s="3">
        <f>VLOOKUP(Matrix!O31,'Student_Node Assignment'!$A$6:$B$21,2,FALSE)</f>
        <v>0</v>
      </c>
      <c r="Q20" s="3"/>
      <c r="R20" s="4">
        <f>VLOOKUP("Node 2",A$6:B$21,2,FALSE)</f>
        <v>0</v>
      </c>
    </row>
    <row r="21" spans="1:18" ht="36.75" customHeight="1" thickBot="1">
      <c r="A21" s="5" t="s">
        <v>14</v>
      </c>
      <c r="B21" s="2"/>
      <c r="C21" s="3">
        <f>VLOOKUP(Matrix!B32,'Student_Node Assignment'!$A$6:$B$21,2,FALSE)</f>
        <v>0</v>
      </c>
      <c r="D21" s="3"/>
      <c r="E21" s="3"/>
      <c r="F21" s="3"/>
      <c r="G21" s="3"/>
      <c r="H21" s="3"/>
      <c r="I21" s="3"/>
      <c r="J21" s="3"/>
      <c r="K21" s="3">
        <f>VLOOKUP(Matrix!J32,'Student_Node Assignment'!$A$6:$B$21,2,FALSE)</f>
        <v>0</v>
      </c>
      <c r="L21" s="3">
        <f>VLOOKUP(Matrix!K32,'Student_Node Assignment'!$A$6:$B$21,2,FALSE)</f>
        <v>0</v>
      </c>
      <c r="M21" s="3"/>
      <c r="N21" s="3"/>
      <c r="O21" s="3">
        <f>VLOOKUP(Matrix!N32,'Student_Node Assignment'!$A$6:$B$21,2,FALSE)</f>
        <v>0</v>
      </c>
      <c r="P21" s="3"/>
      <c r="Q21" s="3">
        <f>VLOOKUP(Matrix!P32,'Student_Node Assignment'!$A$6:$B$21,2,FALSE)</f>
        <v>0</v>
      </c>
      <c r="R21" s="4">
        <f>VLOOKUP("Node 8",A$6:B$21,2,FALSE)</f>
        <v>0</v>
      </c>
    </row>
  </sheetData>
  <sheetProtection selectLockedCells="1" selectUnlockedCells="1"/>
  <mergeCells count="3">
    <mergeCell ref="A1:I1"/>
    <mergeCell ref="C6:Q6"/>
    <mergeCell ref="F3:M3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1:K17"/>
  <sheetViews>
    <sheetView zoomScalePageLayoutView="0" workbookViewId="0" topLeftCell="A1">
      <selection activeCell="J1" sqref="J1:K17"/>
    </sheetView>
  </sheetViews>
  <sheetFormatPr defaultColWidth="8.8515625" defaultRowHeight="15"/>
  <cols>
    <col min="1" max="10" width="8.8515625" style="0" customWidth="1"/>
    <col min="11" max="11" width="26.7109375" style="0" customWidth="1"/>
  </cols>
  <sheetData>
    <row r="1" ht="15" thickBot="1">
      <c r="J1" s="9" t="s">
        <v>24</v>
      </c>
    </row>
    <row r="2" spans="10:11" ht="15.75" thickBot="1">
      <c r="J2" s="10" t="str">
        <f>'Student_Node Assignment'!A6</f>
        <v>Node</v>
      </c>
      <c r="K2" s="10" t="str">
        <f>'Student_Node Assignment'!B6</f>
        <v>Student name</v>
      </c>
    </row>
    <row r="3" spans="10:11" ht="15.75" thickBot="1">
      <c r="J3" s="10" t="str">
        <f>'Student_Node Assignment'!A7</f>
        <v>Node 1</v>
      </c>
      <c r="K3" s="10">
        <f>'Student_Node Assignment'!B7</f>
        <v>0</v>
      </c>
    </row>
    <row r="4" spans="10:11" ht="15.75" thickBot="1">
      <c r="J4" s="10" t="str">
        <f>'Student_Node Assignment'!A8</f>
        <v>Node 2</v>
      </c>
      <c r="K4" s="10">
        <f>'Student_Node Assignment'!B8</f>
        <v>0</v>
      </c>
    </row>
    <row r="5" spans="10:11" ht="15.75" thickBot="1">
      <c r="J5" s="10" t="str">
        <f>'Student_Node Assignment'!A9</f>
        <v>Node 3</v>
      </c>
      <c r="K5" s="10">
        <f>'Student_Node Assignment'!B9</f>
        <v>0</v>
      </c>
    </row>
    <row r="6" spans="10:11" ht="15.75" thickBot="1">
      <c r="J6" s="10" t="str">
        <f>'Student_Node Assignment'!A10</f>
        <v>Node 4</v>
      </c>
      <c r="K6" s="10">
        <f>'Student_Node Assignment'!B10</f>
        <v>0</v>
      </c>
    </row>
    <row r="7" spans="10:11" ht="15.75" thickBot="1">
      <c r="J7" s="10" t="str">
        <f>'Student_Node Assignment'!A11</f>
        <v>Node 5</v>
      </c>
      <c r="K7" s="10">
        <f>'Student_Node Assignment'!B11</f>
        <v>0</v>
      </c>
    </row>
    <row r="8" spans="10:11" ht="15.75" thickBot="1">
      <c r="J8" s="10" t="str">
        <f>'Student_Node Assignment'!A12</f>
        <v>Node 6</v>
      </c>
      <c r="K8" s="10">
        <f>'Student_Node Assignment'!B12</f>
        <v>0</v>
      </c>
    </row>
    <row r="9" spans="10:11" ht="15.75" thickBot="1">
      <c r="J9" s="10" t="str">
        <f>'Student_Node Assignment'!A13</f>
        <v>Node 7</v>
      </c>
      <c r="K9" s="10">
        <f>'Student_Node Assignment'!B13</f>
        <v>0</v>
      </c>
    </row>
    <row r="10" spans="10:11" ht="15.75" thickBot="1">
      <c r="J10" s="10" t="str">
        <f>'Student_Node Assignment'!A14</f>
        <v>Node 8</v>
      </c>
      <c r="K10" s="10">
        <f>'Student_Node Assignment'!B14</f>
        <v>0</v>
      </c>
    </row>
    <row r="11" spans="10:11" ht="15.75" thickBot="1">
      <c r="J11" s="10" t="str">
        <f>'Student_Node Assignment'!A15</f>
        <v>Node 9</v>
      </c>
      <c r="K11" s="10">
        <f>'Student_Node Assignment'!B15</f>
        <v>0</v>
      </c>
    </row>
    <row r="12" spans="10:11" ht="15.75" thickBot="1">
      <c r="J12" s="10" t="str">
        <f>'Student_Node Assignment'!A16</f>
        <v>Node 10</v>
      </c>
      <c r="K12" s="10">
        <f>'Student_Node Assignment'!B16</f>
        <v>0</v>
      </c>
    </row>
    <row r="13" spans="10:11" ht="15.75" thickBot="1">
      <c r="J13" s="10" t="str">
        <f>'Student_Node Assignment'!A17</f>
        <v>Node 11</v>
      </c>
      <c r="K13" s="10">
        <f>'Student_Node Assignment'!B17</f>
        <v>0</v>
      </c>
    </row>
    <row r="14" spans="10:11" ht="15.75" thickBot="1">
      <c r="J14" s="10" t="str">
        <f>'Student_Node Assignment'!A18</f>
        <v>Node 12</v>
      </c>
      <c r="K14" s="10">
        <f>'Student_Node Assignment'!B18</f>
        <v>0</v>
      </c>
    </row>
    <row r="15" spans="10:11" ht="15.75" thickBot="1">
      <c r="J15" s="10" t="str">
        <f>'Student_Node Assignment'!A19</f>
        <v>Node 13</v>
      </c>
      <c r="K15" s="10">
        <f>'Student_Node Assignment'!B19</f>
        <v>0</v>
      </c>
    </row>
    <row r="16" spans="10:11" ht="15.75" thickBot="1">
      <c r="J16" s="10" t="str">
        <f>'Student_Node Assignment'!A20</f>
        <v>Node 14</v>
      </c>
      <c r="K16" s="10">
        <f>'Student_Node Assignment'!B20</f>
        <v>0</v>
      </c>
    </row>
    <row r="17" spans="10:11" ht="15.75" thickBot="1">
      <c r="J17" s="10" t="str">
        <f>'Student_Node Assignment'!A21</f>
        <v>Node 15</v>
      </c>
      <c r="K17" s="10">
        <f>'Student_Node Assignment'!B21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Jordan</dc:creator>
  <cp:keywords/>
  <dc:description/>
  <cp:lastModifiedBy>Janice Hall</cp:lastModifiedBy>
  <dcterms:created xsi:type="dcterms:W3CDTF">2012-04-25T17:58:01Z</dcterms:created>
  <dcterms:modified xsi:type="dcterms:W3CDTF">2012-05-02T17:28:15Z</dcterms:modified>
  <cp:category/>
  <cp:version/>
  <cp:contentType/>
  <cp:contentStatus/>
</cp:coreProperties>
</file>