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80" windowHeight="16340" firstSheet="1" activeTab="1"/>
  </bookViews>
  <sheets>
    <sheet name="Matrix" sheetId="1" state="hidden" r:id="rId1"/>
    <sheet name="Student_Node Assignment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<sst xmlns="http://schemas.openxmlformats.org/spreadsheetml/2006/main" count="470" uniqueCount="31">
  <si>
    <t>Node 1</t>
  </si>
  <si>
    <t>Node 2</t>
  </si>
  <si>
    <t>Node 3</t>
  </si>
  <si>
    <t>Node 4</t>
  </si>
  <si>
    <t>Node 5</t>
  </si>
  <si>
    <t>Node 6</t>
  </si>
  <si>
    <t>Node 7</t>
  </si>
  <si>
    <t>Node 8</t>
  </si>
  <si>
    <t>Node 9</t>
  </si>
  <si>
    <t>Node 10</t>
  </si>
  <si>
    <t>Node 11</t>
  </si>
  <si>
    <t>Node 12</t>
  </si>
  <si>
    <t>Node 13</t>
  </si>
  <si>
    <t>Node 14</t>
  </si>
  <si>
    <t>Node 15</t>
  </si>
  <si>
    <t>Node 16</t>
  </si>
  <si>
    <t>Node 17</t>
  </si>
  <si>
    <t>Node 18</t>
  </si>
  <si>
    <t>Node 19</t>
  </si>
  <si>
    <t>Node 20</t>
  </si>
  <si>
    <t>Node</t>
  </si>
  <si>
    <t>Student name</t>
  </si>
  <si>
    <t>Student ``Knows''</t>
  </si>
  <si>
    <t>Student Target</t>
  </si>
  <si>
    <t/>
  </si>
  <si>
    <t>To view the graph associated with this structure of acquaintances and targets, go to the sheet titled "Graph".</t>
  </si>
  <si>
    <t>Scroll to the right to see each student's target person.</t>
  </si>
  <si>
    <t>Enter Student Roster Here</t>
  </si>
  <si>
    <t>Who the student may talk to for introductions appears, row-wise, here.</t>
  </si>
  <si>
    <t>Who the student must "meet" appears here.</t>
  </si>
  <si>
    <t>KEY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</si>
</sst>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12" xfId="0" applyFont="1" applyBorder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3</xdr:row>
      <xdr:rowOff>38100</xdr:rowOff>
    </xdr:from>
    <xdr:to>
      <xdr:col>1</xdr:col>
      <xdr:colOff>904875</xdr:colOff>
      <xdr:row>4</xdr:row>
      <xdr:rowOff>142875</xdr:rowOff>
    </xdr:to>
    <xdr:sp>
      <xdr:nvSpPr>
        <xdr:cNvPr id="1" name="Down Arrow 4"/>
        <xdr:cNvSpPr>
          <a:spLocks/>
        </xdr:cNvSpPr>
      </xdr:nvSpPr>
      <xdr:spPr>
        <a:xfrm>
          <a:off x="1371600" y="790575"/>
          <a:ext cx="123825" cy="295275"/>
        </a:xfrm>
        <a:prstGeom prst="downArrow">
          <a:avLst>
            <a:gd name="adj" fmla="val 2903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0</xdr:rowOff>
    </xdr:from>
    <xdr:to>
      <xdr:col>12</xdr:col>
      <xdr:colOff>133350</xdr:colOff>
      <xdr:row>4</xdr:row>
      <xdr:rowOff>152400</xdr:rowOff>
    </xdr:to>
    <xdr:sp>
      <xdr:nvSpPr>
        <xdr:cNvPr id="2" name="Down Arrow 5"/>
        <xdr:cNvSpPr>
          <a:spLocks/>
        </xdr:cNvSpPr>
      </xdr:nvSpPr>
      <xdr:spPr>
        <a:xfrm>
          <a:off x="10067925" y="752475"/>
          <a:ext cx="114300" cy="342900"/>
        </a:xfrm>
        <a:prstGeom prst="downArrow">
          <a:avLst>
            <a:gd name="adj" fmla="val 33782"/>
          </a:avLst>
        </a:prstGeom>
        <a:solidFill>
          <a:srgbClr val="D7E4BD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1390650</xdr:colOff>
      <xdr:row>3</xdr:row>
      <xdr:rowOff>9525</xdr:rowOff>
    </xdr:from>
    <xdr:to>
      <xdr:col>22</xdr:col>
      <xdr:colOff>1514475</xdr:colOff>
      <xdr:row>4</xdr:row>
      <xdr:rowOff>180975</xdr:rowOff>
    </xdr:to>
    <xdr:sp>
      <xdr:nvSpPr>
        <xdr:cNvPr id="3" name="Down Arrow 6"/>
        <xdr:cNvSpPr>
          <a:spLocks/>
        </xdr:cNvSpPr>
      </xdr:nvSpPr>
      <xdr:spPr>
        <a:xfrm>
          <a:off x="18964275" y="762000"/>
          <a:ext cx="123825" cy="361950"/>
        </a:xfrm>
        <a:prstGeom prst="downArrow">
          <a:avLst>
            <a:gd name="adj" fmla="val 32430"/>
          </a:avLst>
        </a:prstGeom>
        <a:solidFill>
          <a:srgbClr val="D7E4BD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123825</xdr:rowOff>
    </xdr:from>
    <xdr:to>
      <xdr:col>10</xdr:col>
      <xdr:colOff>342900</xdr:colOff>
      <xdr:row>27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730" r="13861"/>
        <a:stretch>
          <a:fillRect/>
        </a:stretch>
      </xdr:blipFill>
      <xdr:spPr>
        <a:xfrm>
          <a:off x="342900" y="123825"/>
          <a:ext cx="590550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9">
      <selection activeCell="B23" sqref="B23"/>
    </sheetView>
  </sheetViews>
  <sheetFormatPr defaultColWidth="8.8515625" defaultRowHeight="15"/>
  <sheetData>
    <row r="1" spans="2:21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ht="13.5">
      <c r="A2" t="s">
        <v>0</v>
      </c>
      <c r="B2">
        <v>1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1</v>
      </c>
      <c r="Q2">
        <v>0</v>
      </c>
      <c r="R2">
        <v>0</v>
      </c>
      <c r="S2">
        <v>1</v>
      </c>
      <c r="T2">
        <v>0</v>
      </c>
      <c r="U2">
        <v>0</v>
      </c>
    </row>
    <row r="3" spans="1:21" ht="13.5">
      <c r="A3" t="s">
        <v>1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ht="13.5">
      <c r="A4" t="s">
        <v>2</v>
      </c>
      <c r="B4">
        <v>1</v>
      </c>
      <c r="C4">
        <v>0</v>
      </c>
      <c r="D4">
        <v>1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3.5">
      <c r="A5" t="s">
        <v>3</v>
      </c>
      <c r="B5">
        <v>0</v>
      </c>
      <c r="C5">
        <v>0</v>
      </c>
      <c r="D5">
        <v>0</v>
      </c>
      <c r="E5">
        <v>1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3.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1</v>
      </c>
      <c r="S6">
        <v>0</v>
      </c>
      <c r="T6">
        <v>0</v>
      </c>
      <c r="U6">
        <v>0</v>
      </c>
    </row>
    <row r="7" spans="1:21" ht="13.5">
      <c r="A7" t="s">
        <v>5</v>
      </c>
      <c r="B7">
        <v>0</v>
      </c>
      <c r="C7">
        <v>0</v>
      </c>
      <c r="D7">
        <v>0</v>
      </c>
      <c r="E7">
        <v>1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3.5">
      <c r="A8" t="s">
        <v>6</v>
      </c>
      <c r="B8">
        <v>0</v>
      </c>
      <c r="C8">
        <v>0</v>
      </c>
      <c r="D8">
        <v>1</v>
      </c>
      <c r="E8">
        <v>1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</row>
    <row r="9" spans="1:21" ht="13.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</row>
    <row r="10" spans="1:21" ht="13.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1</v>
      </c>
      <c r="N10">
        <v>1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3.5">
      <c r="A11" t="s">
        <v>9</v>
      </c>
      <c r="B11">
        <v>0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1</v>
      </c>
      <c r="S11">
        <v>0</v>
      </c>
      <c r="T11">
        <v>0</v>
      </c>
      <c r="U11">
        <v>0</v>
      </c>
    </row>
    <row r="12" spans="1:21" ht="13.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ht="13.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3.5">
      <c r="A14" t="s">
        <v>12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1</v>
      </c>
      <c r="J14">
        <v>1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3.5">
      <c r="A15" t="s">
        <v>13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1</v>
      </c>
      <c r="U15">
        <v>1</v>
      </c>
    </row>
    <row r="16" spans="1:21" ht="13.5">
      <c r="A16" t="s">
        <v>14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3.5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1</v>
      </c>
    </row>
    <row r="18" spans="1:21" ht="13.5">
      <c r="A18" t="s">
        <v>16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1</v>
      </c>
      <c r="J18">
        <v>0</v>
      </c>
      <c r="K18">
        <v>1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</row>
    <row r="19" spans="1:21" ht="13.5">
      <c r="A19" t="s">
        <v>17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</row>
    <row r="20" spans="1:21" ht="13.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ht="13.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1</v>
      </c>
      <c r="R21">
        <v>0</v>
      </c>
      <c r="S21">
        <v>0</v>
      </c>
      <c r="T21">
        <v>0</v>
      </c>
      <c r="U21">
        <v>1</v>
      </c>
    </row>
    <row r="23" spans="2:21" ht="13.5">
      <c r="B23" t="s">
        <v>0</v>
      </c>
      <c r="D23" t="s">
        <v>2</v>
      </c>
      <c r="N23" t="s">
        <v>12</v>
      </c>
      <c r="P23" t="s">
        <v>14</v>
      </c>
      <c r="S23" t="s">
        <v>17</v>
      </c>
    </row>
    <row r="24" spans="2:21" ht="13.5">
      <c r="C24" t="s">
        <v>1</v>
      </c>
      <c r="K24" t="s">
        <v>9</v>
      </c>
    </row>
    <row r="25" spans="2:21" ht="13.5">
      <c r="B25" t="s">
        <v>0</v>
      </c>
      <c r="D25" t="s">
        <v>2</v>
      </c>
      <c r="H25" t="s">
        <v>6</v>
      </c>
      <c r="K25" t="s">
        <v>9</v>
      </c>
    </row>
    <row r="26" spans="2:21" ht="13.5">
      <c r="E26" t="s">
        <v>3</v>
      </c>
      <c r="G26" t="s">
        <v>5</v>
      </c>
      <c r="H26" t="s">
        <v>6</v>
      </c>
      <c r="O26" t="s">
        <v>13</v>
      </c>
    </row>
    <row r="27" spans="2:21" ht="13.5">
      <c r="F27" t="s">
        <v>4</v>
      </c>
      <c r="Q27" t="s">
        <v>15</v>
      </c>
      <c r="R27" t="s">
        <v>16</v>
      </c>
    </row>
    <row r="28" spans="2:21" ht="13.5">
      <c r="E28" t="s">
        <v>3</v>
      </c>
      <c r="G28" t="s">
        <v>5</v>
      </c>
    </row>
    <row r="29" spans="2:21" ht="13.5">
      <c r="D29" t="s">
        <v>2</v>
      </c>
      <c r="E29" t="s">
        <v>3</v>
      </c>
      <c r="H29" t="s">
        <v>6</v>
      </c>
      <c r="N29" t="s">
        <v>12</v>
      </c>
      <c r="T29" t="s">
        <v>18</v>
      </c>
    </row>
    <row r="30" spans="2:21" ht="13.5">
      <c r="I30" t="s">
        <v>7</v>
      </c>
      <c r="N30" t="s">
        <v>12</v>
      </c>
      <c r="R30" t="s">
        <v>16</v>
      </c>
    </row>
    <row r="31" spans="2:21" ht="13.5">
      <c r="J31" t="s">
        <v>8</v>
      </c>
      <c r="M31" t="s">
        <v>11</v>
      </c>
      <c r="N31" t="s">
        <v>12</v>
      </c>
      <c r="P31" t="s">
        <v>14</v>
      </c>
    </row>
    <row r="32" spans="2:21" ht="13.5">
      <c r="C32" t="s">
        <v>1</v>
      </c>
      <c r="D32" t="s">
        <v>2</v>
      </c>
      <c r="K32" t="s">
        <v>9</v>
      </c>
      <c r="Q32" t="s">
        <v>15</v>
      </c>
      <c r="R32" t="s">
        <v>16</v>
      </c>
    </row>
    <row r="33" spans="2:21" ht="13.5">
      <c r="L33" t="s">
        <v>10</v>
      </c>
      <c r="M33" t="s">
        <v>11</v>
      </c>
      <c r="R33" t="s">
        <v>16</v>
      </c>
    </row>
    <row r="34" spans="2:21" ht="13.5">
      <c r="J34" t="s">
        <v>8</v>
      </c>
      <c r="L34" t="s">
        <v>10</v>
      </c>
      <c r="M34" t="s">
        <v>11</v>
      </c>
      <c r="P34" t="s">
        <v>14</v>
      </c>
    </row>
    <row r="35" spans="2:21" ht="13.5">
      <c r="B35" t="s">
        <v>0</v>
      </c>
      <c r="H35" t="s">
        <v>6</v>
      </c>
      <c r="I35" t="s">
        <v>7</v>
      </c>
      <c r="J35" t="s">
        <v>8</v>
      </c>
      <c r="N35" t="s">
        <v>12</v>
      </c>
    </row>
    <row r="36" spans="2:21" ht="13.5">
      <c r="E36" t="s">
        <v>3</v>
      </c>
      <c r="O36" t="s">
        <v>13</v>
      </c>
      <c r="T36" t="s">
        <v>18</v>
      </c>
      <c r="U36" t="s">
        <v>19</v>
      </c>
    </row>
    <row r="37" spans="2:21" ht="13.5">
      <c r="B37" t="s">
        <v>0</v>
      </c>
      <c r="J37" t="s">
        <v>8</v>
      </c>
      <c r="M37" t="s">
        <v>11</v>
      </c>
      <c r="P37" t="s">
        <v>14</v>
      </c>
    </row>
    <row r="38" spans="2:21" ht="13.5">
      <c r="F38" t="s">
        <v>4</v>
      </c>
      <c r="K38" t="s">
        <v>9</v>
      </c>
      <c r="Q38" t="s">
        <v>15</v>
      </c>
      <c r="U38" t="s">
        <v>19</v>
      </c>
    </row>
    <row r="39" spans="2:21" ht="13.5">
      <c r="F39" t="s">
        <v>4</v>
      </c>
      <c r="I39" t="s">
        <v>7</v>
      </c>
      <c r="K39" t="s">
        <v>9</v>
      </c>
      <c r="L39" t="s">
        <v>10</v>
      </c>
      <c r="R39" t="s">
        <v>16</v>
      </c>
    </row>
    <row r="40" spans="2:21" ht="13.5">
      <c r="B40" t="s">
        <v>0</v>
      </c>
      <c r="S40" t="s">
        <v>17</v>
      </c>
    </row>
    <row r="41" spans="2:21" ht="13.5">
      <c r="H41" t="s">
        <v>6</v>
      </c>
      <c r="O41" t="s">
        <v>13</v>
      </c>
      <c r="T41" t="s">
        <v>18</v>
      </c>
    </row>
    <row r="42" spans="2:21" ht="13.5">
      <c r="O42" t="s">
        <v>13</v>
      </c>
      <c r="Q42" t="s">
        <v>15</v>
      </c>
      <c r="U42" t="s">
        <v>19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8.8515625" style="0" customWidth="1"/>
    <col min="2" max="2" width="29.00390625" style="0" customWidth="1"/>
    <col min="3" max="22" width="11.28125" style="0" customWidth="1"/>
    <col min="23" max="23" width="40.7109375" style="0" customWidth="1"/>
  </cols>
  <sheetData>
    <row r="1" spans="1:9" ht="13.5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ht="13.5">
      <c r="A2" s="7" t="s">
        <v>26</v>
      </c>
    </row>
    <row r="3" spans="2:23" ht="32.25" customHeight="1">
      <c r="B3" s="8" t="s">
        <v>27</v>
      </c>
      <c r="E3" s="16" t="s">
        <v>28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8" t="s">
        <v>29</v>
      </c>
    </row>
    <row r="5" ht="15" thickBot="1"/>
    <row r="6" spans="1:23" ht="15" thickBot="1">
      <c r="A6" s="9" t="s">
        <v>20</v>
      </c>
      <c r="B6" s="9" t="s">
        <v>21</v>
      </c>
      <c r="C6" s="12" t="s">
        <v>22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9" t="s">
        <v>23</v>
      </c>
    </row>
    <row r="7" spans="1:23" ht="42.75" customHeight="1" thickBot="1">
      <c r="A7" s="1" t="s">
        <v>0</v>
      </c>
      <c r="B7" s="2"/>
      <c r="C7" s="6">
        <f>VLOOKUP(Matrix!B23,'Student_Node Assignment'!$A$6:$B$26,2,FALSE)</f>
        <v>0</v>
      </c>
      <c r="D7" s="6"/>
      <c r="E7" s="6">
        <f>VLOOKUP(Matrix!D23,'Student_Node Assignment'!$A$6:$B$26,2,FALSE)</f>
        <v>0</v>
      </c>
      <c r="F7" s="6"/>
      <c r="G7" s="6"/>
      <c r="H7" s="6"/>
      <c r="I7" s="6"/>
      <c r="J7" s="6"/>
      <c r="K7" s="6"/>
      <c r="L7" s="6"/>
      <c r="M7" s="6"/>
      <c r="N7" s="6"/>
      <c r="O7" s="6">
        <f>VLOOKUP(Matrix!N23,'Student_Node Assignment'!$A$6:$B$26,2,FALSE)</f>
        <v>0</v>
      </c>
      <c r="P7" s="6"/>
      <c r="Q7" s="6">
        <f>VLOOKUP(Matrix!P23,'Student_Node Assignment'!$A$6:$B$26,2,FALSE)</f>
        <v>0</v>
      </c>
      <c r="R7" s="6"/>
      <c r="S7" s="6"/>
      <c r="T7" s="6">
        <f>VLOOKUP(Matrix!S23,'Student_Node Assignment'!$A$6:$B$26,2,FALSE)</f>
        <v>0</v>
      </c>
      <c r="U7" s="6"/>
      <c r="V7" s="6"/>
      <c r="W7" s="3">
        <f>VLOOKUP("Node 17",A$6:B$26,2,FALSE)</f>
        <v>0</v>
      </c>
    </row>
    <row r="8" spans="1:23" ht="42.75" customHeight="1" thickBot="1">
      <c r="A8" s="4" t="s">
        <v>1</v>
      </c>
      <c r="B8" s="2"/>
      <c r="C8" s="6"/>
      <c r="D8" s="6">
        <f>VLOOKUP(Matrix!C24,'Student_Node Assignment'!$A$6:$B$26,2,FALSE)</f>
        <v>0</v>
      </c>
      <c r="E8" s="6"/>
      <c r="F8" s="6"/>
      <c r="G8" s="6"/>
      <c r="H8" s="6"/>
      <c r="I8" s="6"/>
      <c r="J8" s="6"/>
      <c r="K8" s="6"/>
      <c r="L8" s="6">
        <f>VLOOKUP(Matrix!K24,'Student_Node Assignment'!$A$6:$B$26,2,FALSE)</f>
        <v>0</v>
      </c>
      <c r="M8" s="6"/>
      <c r="N8" s="6"/>
      <c r="O8" s="6"/>
      <c r="P8" s="6"/>
      <c r="Q8" s="6"/>
      <c r="R8" s="6"/>
      <c r="S8" s="6"/>
      <c r="T8" s="6"/>
      <c r="U8" s="6"/>
      <c r="V8" s="6"/>
      <c r="W8" s="3">
        <f>VLOOKUP("Node 11",A$6:B$26,2,FALSE)</f>
        <v>0</v>
      </c>
    </row>
    <row r="9" spans="1:23" ht="42.75" customHeight="1" thickBot="1">
      <c r="A9" s="4" t="s">
        <v>2</v>
      </c>
      <c r="B9" s="2"/>
      <c r="C9" s="6">
        <f>VLOOKUP(Matrix!B25,'Student_Node Assignment'!$A$6:$B$26,2,FALSE)</f>
        <v>0</v>
      </c>
      <c r="D9" s="6"/>
      <c r="E9" s="6">
        <f>VLOOKUP(Matrix!D25,'Student_Node Assignment'!$A$6:$B$26,2,FALSE)</f>
        <v>0</v>
      </c>
      <c r="F9" s="6"/>
      <c r="G9" s="6"/>
      <c r="H9" s="6"/>
      <c r="I9" s="6">
        <f>VLOOKUP(Matrix!H25,'Student_Node Assignment'!$A$6:$B$26,2,FALSE)</f>
        <v>0</v>
      </c>
      <c r="J9" s="6"/>
      <c r="K9" s="6"/>
      <c r="L9" s="6">
        <f>VLOOKUP(Matrix!K25,'Student_Node Assignment'!$A$6:$B$26,2,FALSE)</f>
        <v>0</v>
      </c>
      <c r="M9" s="6"/>
      <c r="N9" s="6"/>
      <c r="O9" s="6"/>
      <c r="P9" s="6"/>
      <c r="Q9" s="6"/>
      <c r="R9" s="6"/>
      <c r="S9" s="6"/>
      <c r="T9" s="6"/>
      <c r="U9" s="6"/>
      <c r="V9" s="6"/>
      <c r="W9" s="3">
        <f>VLOOKUP("Node 12",A$6:B$26,2,FALSE)</f>
        <v>0</v>
      </c>
    </row>
    <row r="10" spans="1:23" ht="42.75" customHeight="1" thickBot="1">
      <c r="A10" s="4" t="s">
        <v>3</v>
      </c>
      <c r="B10" s="2"/>
      <c r="C10" s="6"/>
      <c r="D10" s="6"/>
      <c r="E10" s="6"/>
      <c r="F10" s="6">
        <f>VLOOKUP(Matrix!E26,'Student_Node Assignment'!$A$6:$B$26,2,FALSE)</f>
        <v>0</v>
      </c>
      <c r="G10" s="6"/>
      <c r="H10" s="6">
        <f>VLOOKUP(Matrix!G26,'Student_Node Assignment'!$A$6:$B$26,2,FALSE)</f>
        <v>0</v>
      </c>
      <c r="I10" s="6">
        <f>VLOOKUP(Matrix!H26,'Student_Node Assignment'!$A$6:$B$26,2,FALSE)</f>
        <v>0</v>
      </c>
      <c r="J10" s="6"/>
      <c r="K10" s="6"/>
      <c r="L10" s="6"/>
      <c r="M10" s="6"/>
      <c r="N10" s="6"/>
      <c r="O10" s="6"/>
      <c r="P10" s="6">
        <f>VLOOKUP(Matrix!O26,'Student_Node Assignment'!$A$6:$B$26,2,FALSE)</f>
        <v>0</v>
      </c>
      <c r="Q10" s="6"/>
      <c r="R10" s="6"/>
      <c r="S10" s="6"/>
      <c r="T10" s="6"/>
      <c r="U10" s="6"/>
      <c r="V10" s="6"/>
      <c r="W10" s="3">
        <f>VLOOKUP("Node 10",A$6:B$26,2,FALSE)</f>
        <v>0</v>
      </c>
    </row>
    <row r="11" spans="1:23" ht="42.75" customHeight="1" thickBot="1">
      <c r="A11" s="4" t="s">
        <v>4</v>
      </c>
      <c r="B11" s="2"/>
      <c r="C11" s="6"/>
      <c r="D11" s="6"/>
      <c r="E11" s="6"/>
      <c r="F11" s="6"/>
      <c r="G11" s="6">
        <f>VLOOKUP(Matrix!F27,'Student_Node Assignment'!$A$6:$B$26,2,FALSE)</f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f>VLOOKUP(Matrix!Q27,'Student_Node Assignment'!$A$6:$B$26,2,FALSE)</f>
        <v>0</v>
      </c>
      <c r="S11" s="6">
        <f>VLOOKUP(Matrix!R27,'Student_Node Assignment'!$A$6:$B$26,2,FALSE)</f>
        <v>0</v>
      </c>
      <c r="T11" s="6"/>
      <c r="U11" s="6"/>
      <c r="V11" s="6"/>
      <c r="W11" s="3">
        <f>VLOOKUP("Node 14",A$6:B$26,2,FALSE)</f>
        <v>0</v>
      </c>
    </row>
    <row r="12" spans="1:23" ht="42.75" customHeight="1" thickBot="1">
      <c r="A12" s="4" t="s">
        <v>5</v>
      </c>
      <c r="B12" s="2"/>
      <c r="C12" s="6"/>
      <c r="D12" s="6"/>
      <c r="E12" s="6"/>
      <c r="F12" s="6">
        <f>VLOOKUP(Matrix!E28,'Student_Node Assignment'!$A$6:$B$26,2,FALSE)</f>
        <v>0</v>
      </c>
      <c r="G12" s="6"/>
      <c r="H12" s="6">
        <f>VLOOKUP(Matrix!G28,'Student_Node Assignment'!$A$6:$B$26,2,FALSE)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">
        <f>VLOOKUP("Node 3",A$6:B$26,2,FALSE)</f>
        <v>0</v>
      </c>
    </row>
    <row r="13" spans="1:23" ht="42.75" customHeight="1" thickBot="1">
      <c r="A13" s="4" t="s">
        <v>6</v>
      </c>
      <c r="B13" s="2"/>
      <c r="C13" s="6"/>
      <c r="D13" s="6"/>
      <c r="E13" s="6">
        <f>VLOOKUP(Matrix!D29,'Student_Node Assignment'!$A$6:$B$26,2,FALSE)</f>
        <v>0</v>
      </c>
      <c r="F13" s="6">
        <f>VLOOKUP(Matrix!E29,'Student_Node Assignment'!$A$6:$B$26,2,FALSE)</f>
        <v>0</v>
      </c>
      <c r="G13" s="6"/>
      <c r="H13" s="6"/>
      <c r="I13" s="6">
        <f>VLOOKUP(Matrix!H29,'Student_Node Assignment'!$A$6:$B$26,2,FALSE)</f>
        <v>0</v>
      </c>
      <c r="J13" s="6"/>
      <c r="K13" s="6"/>
      <c r="L13" s="6"/>
      <c r="M13" s="6"/>
      <c r="N13" s="6"/>
      <c r="O13" s="6">
        <f>VLOOKUP(Matrix!N29,'Student_Node Assignment'!$A$6:$B$26,2,FALSE)</f>
        <v>0</v>
      </c>
      <c r="P13" s="6"/>
      <c r="Q13" s="6"/>
      <c r="R13" s="6"/>
      <c r="S13" s="6"/>
      <c r="T13" s="6"/>
      <c r="U13" s="6">
        <f>VLOOKUP(Matrix!T29,'Student_Node Assignment'!$A$6:$B$26,2,FALSE)</f>
        <v>0</v>
      </c>
      <c r="V13" s="6"/>
      <c r="W13" s="3">
        <f>VLOOKUP("Node 20",A$6:B$26,2,FALSE)</f>
        <v>0</v>
      </c>
    </row>
    <row r="14" spans="1:23" ht="42.75" customHeight="1" thickBot="1">
      <c r="A14" s="4" t="s">
        <v>7</v>
      </c>
      <c r="B14" s="2"/>
      <c r="C14" s="6"/>
      <c r="D14" s="6"/>
      <c r="E14" s="6"/>
      <c r="F14" s="6"/>
      <c r="G14" s="6"/>
      <c r="H14" s="6"/>
      <c r="I14" s="6"/>
      <c r="J14" s="6">
        <f>VLOOKUP(Matrix!I30,'Student_Node Assignment'!$A$6:$B$26,2,FALSE)</f>
        <v>0</v>
      </c>
      <c r="K14" s="6"/>
      <c r="L14" s="6"/>
      <c r="M14" s="6"/>
      <c r="N14" s="6"/>
      <c r="O14" s="6">
        <f>VLOOKUP(Matrix!N30,'Student_Node Assignment'!$A$6:$B$26,2,FALSE)</f>
        <v>0</v>
      </c>
      <c r="P14" s="6"/>
      <c r="Q14" s="6"/>
      <c r="R14" s="6"/>
      <c r="S14" s="6">
        <f>VLOOKUP(Matrix!R30,'Student_Node Assignment'!$A$6:$B$26,2,FALSE)</f>
        <v>0</v>
      </c>
      <c r="T14" s="6"/>
      <c r="U14" s="6"/>
      <c r="V14" s="6"/>
      <c r="W14" s="3">
        <f>VLOOKUP("Node 15",A$6:B$26,2,FALSE)</f>
        <v>0</v>
      </c>
    </row>
    <row r="15" spans="1:23" ht="42.75" customHeight="1" thickBot="1">
      <c r="A15" s="4" t="s">
        <v>8</v>
      </c>
      <c r="B15" s="2"/>
      <c r="C15" s="6"/>
      <c r="D15" s="6"/>
      <c r="E15" s="6"/>
      <c r="F15" s="6"/>
      <c r="G15" s="6"/>
      <c r="H15" s="6"/>
      <c r="I15" s="6"/>
      <c r="J15" s="6"/>
      <c r="K15" s="6">
        <f>VLOOKUP(Matrix!J31,'Student_Node Assignment'!$A$6:$B$26,2,FALSE)</f>
        <v>0</v>
      </c>
      <c r="L15" s="6"/>
      <c r="M15" s="6"/>
      <c r="N15" s="6">
        <f>VLOOKUP(Matrix!M31,'Student_Node Assignment'!$A$6:$B$26,2,FALSE)</f>
        <v>0</v>
      </c>
      <c r="O15" s="6">
        <f>VLOOKUP(Matrix!N31,'Student_Node Assignment'!$A$6:$B$26,2,FALSE)</f>
        <v>0</v>
      </c>
      <c r="P15" s="6"/>
      <c r="Q15" s="6">
        <f>VLOOKUP(Matrix!P31,'Student_Node Assignment'!$A$6:$B$26,2,FALSE)</f>
        <v>0</v>
      </c>
      <c r="R15" s="6"/>
      <c r="S15" s="6"/>
      <c r="T15" s="6"/>
      <c r="U15" s="6"/>
      <c r="V15" s="6"/>
      <c r="W15" s="3">
        <f>VLOOKUP("Node 5",A$6:B$26,2,FALSE)</f>
        <v>0</v>
      </c>
    </row>
    <row r="16" spans="1:23" ht="42.75" customHeight="1" thickBot="1">
      <c r="A16" s="4" t="s">
        <v>9</v>
      </c>
      <c r="B16" s="5"/>
      <c r="C16" s="6"/>
      <c r="D16" s="6">
        <f>VLOOKUP(Matrix!C32,'Student_Node Assignment'!$A$6:$B$26,2,FALSE)</f>
        <v>0</v>
      </c>
      <c r="E16" s="6">
        <f>VLOOKUP(Matrix!D32,'Student_Node Assignment'!$A$6:$B$26,2,FALSE)</f>
        <v>0</v>
      </c>
      <c r="F16" s="6"/>
      <c r="G16" s="6"/>
      <c r="H16" s="6"/>
      <c r="I16" s="6"/>
      <c r="J16" s="6"/>
      <c r="K16" s="6"/>
      <c r="L16" s="6">
        <f>VLOOKUP(Matrix!K32,'Student_Node Assignment'!$A$6:$B$26,2,FALSE)</f>
        <v>0</v>
      </c>
      <c r="M16" s="6"/>
      <c r="N16" s="6"/>
      <c r="O16" s="6"/>
      <c r="P16" s="6"/>
      <c r="Q16" s="6"/>
      <c r="R16" s="6">
        <f>VLOOKUP(Matrix!Q32,'Student_Node Assignment'!$A$6:$B$26,2,FALSE)</f>
        <v>0</v>
      </c>
      <c r="S16" s="6">
        <f>VLOOKUP(Matrix!R32,'Student_Node Assignment'!$A$6:$B$26,2,FALSE)</f>
        <v>0</v>
      </c>
      <c r="T16" s="6"/>
      <c r="U16" s="6"/>
      <c r="V16" s="6"/>
      <c r="W16" s="3">
        <f>VLOOKUP("Node 13",A$6:B$26,2,FALSE)</f>
        <v>0</v>
      </c>
    </row>
    <row r="17" spans="1:23" ht="42.75" customHeight="1" thickBot="1">
      <c r="A17" s="4" t="s">
        <v>10</v>
      </c>
      <c r="B17" s="2"/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f>VLOOKUP(Matrix!L33,'Student_Node Assignment'!$A$6:$B$26,2,FALSE)</f>
        <v>0</v>
      </c>
      <c r="N17" s="6">
        <f>VLOOKUP(Matrix!M33,'Student_Node Assignment'!$A$6:$B$26,2,FALSE)</f>
        <v>0</v>
      </c>
      <c r="O17" s="6"/>
      <c r="P17" s="6"/>
      <c r="Q17" s="6"/>
      <c r="R17" s="6"/>
      <c r="S17" s="6">
        <f>VLOOKUP(Matrix!R33,'Student_Node Assignment'!$A$6:$B$26,2,FALSE)</f>
        <v>0</v>
      </c>
      <c r="T17" s="6"/>
      <c r="U17" s="6"/>
      <c r="V17" s="6"/>
      <c r="W17" s="3">
        <f>VLOOKUP("Node 16",A$6:B$26,2,FALSE)</f>
        <v>0</v>
      </c>
    </row>
    <row r="18" spans="1:23" ht="42.75" customHeight="1" thickBot="1">
      <c r="A18" s="4" t="s">
        <v>11</v>
      </c>
      <c r="B18" s="5"/>
      <c r="C18" s="6"/>
      <c r="D18" s="6"/>
      <c r="E18" s="6"/>
      <c r="F18" s="6"/>
      <c r="G18" s="6"/>
      <c r="H18" s="6"/>
      <c r="I18" s="6"/>
      <c r="J18" s="6"/>
      <c r="K18" s="6">
        <f>VLOOKUP(Matrix!J34,'Student_Node Assignment'!$A$6:$B$26,2,FALSE)</f>
        <v>0</v>
      </c>
      <c r="L18" s="6"/>
      <c r="M18" s="6">
        <f>VLOOKUP(Matrix!L34,'Student_Node Assignment'!$A$6:$B$26,2,FALSE)</f>
        <v>0</v>
      </c>
      <c r="N18" s="6">
        <f>VLOOKUP(Matrix!M34,'Student_Node Assignment'!$A$6:$B$26,2,FALSE)</f>
        <v>0</v>
      </c>
      <c r="O18" s="6"/>
      <c r="P18" s="6"/>
      <c r="Q18" s="6">
        <f>VLOOKUP(Matrix!P34,'Student_Node Assignment'!$A$6:$B$26,2,FALSE)</f>
        <v>0</v>
      </c>
      <c r="R18" s="6"/>
      <c r="S18" s="6"/>
      <c r="T18" s="6"/>
      <c r="U18" s="6"/>
      <c r="V18" s="6"/>
      <c r="W18" s="3">
        <f>VLOOKUP("Node 8",A$6:B$26,2,FALSE)</f>
        <v>0</v>
      </c>
    </row>
    <row r="19" spans="1:23" ht="42.75" customHeight="1" thickBot="1">
      <c r="A19" s="4" t="s">
        <v>12</v>
      </c>
      <c r="B19" s="2"/>
      <c r="C19" s="6">
        <f>VLOOKUP(Matrix!B35,'Student_Node Assignment'!$A$6:$B$26,2,FALSE)</f>
        <v>0</v>
      </c>
      <c r="D19" s="6"/>
      <c r="E19" s="6"/>
      <c r="F19" s="6"/>
      <c r="G19" s="6"/>
      <c r="H19" s="6"/>
      <c r="I19" s="6">
        <f>VLOOKUP(Matrix!H35,'Student_Node Assignment'!$A$6:$B$26,2,FALSE)</f>
        <v>0</v>
      </c>
      <c r="J19" s="6">
        <f>VLOOKUP(Matrix!I35,'Student_Node Assignment'!$A$6:$B$26,2,FALSE)</f>
        <v>0</v>
      </c>
      <c r="K19" s="6">
        <f>VLOOKUP(Matrix!J35,'Student_Node Assignment'!$A$6:$B$26,2,FALSE)</f>
        <v>0</v>
      </c>
      <c r="L19" s="6"/>
      <c r="M19" s="6"/>
      <c r="N19" s="6"/>
      <c r="O19" s="6">
        <f>VLOOKUP(Matrix!N35,'Student_Node Assignment'!$A$6:$B$26,2,FALSE)</f>
        <v>0</v>
      </c>
      <c r="P19" s="6"/>
      <c r="Q19" s="6"/>
      <c r="R19" s="6"/>
      <c r="S19" s="6"/>
      <c r="T19" s="6"/>
      <c r="U19" s="6"/>
      <c r="V19" s="6"/>
      <c r="W19" s="3">
        <f>VLOOKUP("Node 6",A$6:B$26,2,FALSE)</f>
        <v>0</v>
      </c>
    </row>
    <row r="20" spans="1:23" ht="42.75" customHeight="1" thickBot="1">
      <c r="A20" s="4" t="s">
        <v>13</v>
      </c>
      <c r="B20" s="5"/>
      <c r="C20" s="6"/>
      <c r="D20" s="6"/>
      <c r="E20" s="6"/>
      <c r="F20" s="6">
        <f>VLOOKUP(Matrix!E36,'Student_Node Assignment'!$A$6:$B$26,2,FALSE)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>
        <f>VLOOKUP(Matrix!O36,'Student_Node Assignment'!$A$6:$B$26,2,FALSE)</f>
        <v>0</v>
      </c>
      <c r="Q20" s="6"/>
      <c r="R20" s="6"/>
      <c r="S20" s="6"/>
      <c r="T20" s="6"/>
      <c r="U20" s="6">
        <f>VLOOKUP(Matrix!T36,'Student_Node Assignment'!$A$6:$B$26,2,FALSE)</f>
        <v>0</v>
      </c>
      <c r="V20" s="6">
        <f>VLOOKUP(Matrix!U36,'Student_Node Assignment'!$A$6:$B$26,2,FALSE)</f>
        <v>0</v>
      </c>
      <c r="W20" s="3">
        <f>VLOOKUP("Node 2",A$6:B$26,2,FALSE)</f>
        <v>0</v>
      </c>
    </row>
    <row r="21" spans="1:23" ht="42.75" customHeight="1" thickBot="1">
      <c r="A21" s="4" t="s">
        <v>14</v>
      </c>
      <c r="B21" s="2"/>
      <c r="C21" s="6">
        <f>VLOOKUP(Matrix!B37,'Student_Node Assignment'!$A$6:$B$26,2,FALSE)</f>
        <v>0</v>
      </c>
      <c r="D21" s="6"/>
      <c r="E21" s="6"/>
      <c r="F21" s="6"/>
      <c r="G21" s="6"/>
      <c r="H21" s="6"/>
      <c r="I21" s="6"/>
      <c r="J21" s="6"/>
      <c r="K21" s="6">
        <f>VLOOKUP(Matrix!J37,'Student_Node Assignment'!$A$6:$B$26,2,FALSE)</f>
        <v>0</v>
      </c>
      <c r="L21" s="6"/>
      <c r="M21" s="6"/>
      <c r="N21" s="6">
        <f>VLOOKUP(Matrix!M37,'Student_Node Assignment'!$A$6:$B$26,2,FALSE)</f>
        <v>0</v>
      </c>
      <c r="O21" s="6"/>
      <c r="P21" s="6"/>
      <c r="Q21" s="6">
        <f>VLOOKUP(Matrix!P37,'Student_Node Assignment'!$A$6:$B$26,2,FALSE)</f>
        <v>0</v>
      </c>
      <c r="R21" s="6"/>
      <c r="S21" s="6"/>
      <c r="T21" s="6"/>
      <c r="U21" s="6"/>
      <c r="V21" s="6"/>
      <c r="W21" s="3">
        <f>VLOOKUP("Node 13",A$6:B$26,2,FALSE)</f>
        <v>0</v>
      </c>
    </row>
    <row r="22" spans="1:23" ht="42.75" customHeight="1" thickBot="1">
      <c r="A22" s="4" t="s">
        <v>15</v>
      </c>
      <c r="B22" s="5"/>
      <c r="C22" s="6"/>
      <c r="D22" s="6"/>
      <c r="E22" s="6"/>
      <c r="F22" s="6"/>
      <c r="G22" s="6">
        <f>VLOOKUP(Matrix!F38,'Student_Node Assignment'!$A$6:$B$26,2,FALSE)</f>
        <v>0</v>
      </c>
      <c r="H22" s="6"/>
      <c r="I22" s="6"/>
      <c r="J22" s="6"/>
      <c r="K22" s="6"/>
      <c r="L22" s="6">
        <f>VLOOKUP(Matrix!K38,'Student_Node Assignment'!$A$6:$B$26,2,FALSE)</f>
        <v>0</v>
      </c>
      <c r="M22" s="6"/>
      <c r="N22" s="6"/>
      <c r="O22" s="6"/>
      <c r="P22" s="6"/>
      <c r="Q22" s="6"/>
      <c r="R22" s="6">
        <f>VLOOKUP(Matrix!Q38,'Student_Node Assignment'!$A$6:$B$26,2,FALSE)</f>
        <v>0</v>
      </c>
      <c r="S22" s="6"/>
      <c r="T22" s="6"/>
      <c r="U22" s="6"/>
      <c r="V22" s="6">
        <f>VLOOKUP(Matrix!U38,'Student_Node Assignment'!$A$6:$B$26,2,FALSE)</f>
        <v>0</v>
      </c>
      <c r="W22" s="3">
        <f>VLOOKUP("Node 7",A$6:B$26,2,FALSE)</f>
        <v>0</v>
      </c>
    </row>
    <row r="23" spans="1:23" ht="42.75" customHeight="1" thickBot="1">
      <c r="A23" s="4" t="s">
        <v>16</v>
      </c>
      <c r="B23" s="2"/>
      <c r="C23" s="6"/>
      <c r="D23" s="6"/>
      <c r="E23" s="6"/>
      <c r="F23" s="6"/>
      <c r="G23" s="6">
        <f>VLOOKUP(Matrix!F39,'Student_Node Assignment'!$A$6:$B$26,2,FALSE)</f>
        <v>0</v>
      </c>
      <c r="H23" s="6"/>
      <c r="I23" s="6"/>
      <c r="J23" s="6">
        <f>VLOOKUP(Matrix!I39,'Student_Node Assignment'!$A$6:$B$26,2,FALSE)</f>
        <v>0</v>
      </c>
      <c r="K23" s="6"/>
      <c r="L23" s="6">
        <f>VLOOKUP(Matrix!K39,'Student_Node Assignment'!$A$6:$B$26,2,FALSE)</f>
        <v>0</v>
      </c>
      <c r="M23" s="6">
        <f>VLOOKUP(Matrix!L39,'Student_Node Assignment'!$A$6:$B$26,2,FALSE)</f>
        <v>0</v>
      </c>
      <c r="N23" s="6"/>
      <c r="O23" s="6"/>
      <c r="P23" s="6"/>
      <c r="Q23" s="6"/>
      <c r="R23" s="6"/>
      <c r="S23" s="6">
        <f>VLOOKUP(Matrix!R39,'Student_Node Assignment'!$A$6:$B$26,2,FALSE)</f>
        <v>0</v>
      </c>
      <c r="T23" s="6"/>
      <c r="U23" s="6"/>
      <c r="V23" s="6"/>
      <c r="W23" s="3">
        <f>VLOOKUP("Node 19",A$6:B$26,2,FALSE)</f>
        <v>0</v>
      </c>
    </row>
    <row r="24" spans="1:23" ht="42.75" customHeight="1" thickBot="1">
      <c r="A24" s="4" t="s">
        <v>17</v>
      </c>
      <c r="B24" s="5"/>
      <c r="C24" s="6">
        <f>VLOOKUP(Matrix!B40,'Student_Node Assignment'!$A$6:$B$26,2,FALSE)</f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>VLOOKUP(Matrix!S40,'Student_Node Assignment'!$A$6:$B$26,2,FALSE)</f>
        <v>0</v>
      </c>
      <c r="U24" s="6"/>
      <c r="V24" s="6"/>
      <c r="W24" s="3">
        <f>VLOOKUP("Node 10",A$6:B$26,2,FALSE)</f>
        <v>0</v>
      </c>
    </row>
    <row r="25" spans="1:23" ht="42.75" customHeight="1" thickBot="1">
      <c r="A25" s="4" t="s">
        <v>18</v>
      </c>
      <c r="B25" s="2"/>
      <c r="C25" s="6"/>
      <c r="D25" s="6"/>
      <c r="E25" s="6"/>
      <c r="F25" s="6"/>
      <c r="G25" s="6"/>
      <c r="H25" s="6"/>
      <c r="I25" s="6">
        <f>VLOOKUP(Matrix!H41,'Student_Node Assignment'!$A$6:$B$26,2,FALSE)</f>
        <v>0</v>
      </c>
      <c r="J25" s="6"/>
      <c r="K25" s="6"/>
      <c r="L25" s="6"/>
      <c r="M25" s="6"/>
      <c r="N25" s="6"/>
      <c r="O25" s="6"/>
      <c r="P25" s="6">
        <f>VLOOKUP(Matrix!O41,'Student_Node Assignment'!$A$6:$B$26,2,FALSE)</f>
        <v>0</v>
      </c>
      <c r="Q25" s="6"/>
      <c r="R25" s="6"/>
      <c r="S25" s="6"/>
      <c r="T25" s="6"/>
      <c r="U25" s="6">
        <f>VLOOKUP(Matrix!T41,'Student_Node Assignment'!$A$6:$B$26,2,FALSE)</f>
        <v>0</v>
      </c>
      <c r="V25" s="6"/>
      <c r="W25" s="3">
        <f>VLOOKUP("Node 1",A$6:B$26,2,FALSE)</f>
        <v>0</v>
      </c>
    </row>
    <row r="26" spans="1:23" ht="42.75" customHeight="1" thickBot="1">
      <c r="A26" s="4" t="s">
        <v>19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f>VLOOKUP(Matrix!O42,'Student_Node Assignment'!$A$6:$B$26,2,FALSE)</f>
        <v>0</v>
      </c>
      <c r="Q26" s="6"/>
      <c r="R26" s="6">
        <f>VLOOKUP(Matrix!Q42,'Student_Node Assignment'!$A$6:$B$26,2,FALSE)</f>
        <v>0</v>
      </c>
      <c r="S26" s="6"/>
      <c r="T26" s="6"/>
      <c r="U26" s="6"/>
      <c r="V26" s="6">
        <f>VLOOKUP(Matrix!U42,'Student_Node Assignment'!$A$6:$B$26,2,FALSE)</f>
        <v>0</v>
      </c>
      <c r="W26" s="3">
        <f>VLOOKUP("Node 3",A$6:B$26,2,FALSE)</f>
        <v>0</v>
      </c>
    </row>
  </sheetData>
  <sheetProtection/>
  <mergeCells count="3">
    <mergeCell ref="C6:V6"/>
    <mergeCell ref="A1:I1"/>
    <mergeCell ref="E3:U3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M22"/>
  <sheetViews>
    <sheetView zoomScalePageLayoutView="0" workbookViewId="0" topLeftCell="A1">
      <selection activeCell="M24" sqref="M24"/>
    </sheetView>
  </sheetViews>
  <sheetFormatPr defaultColWidth="8.8515625" defaultRowHeight="15"/>
  <cols>
    <col min="1" max="11" width="8.8515625" style="0" customWidth="1"/>
    <col min="12" max="12" width="17.00390625" style="0" bestFit="1" customWidth="1"/>
    <col min="13" max="13" width="27.28125" style="0" customWidth="1"/>
  </cols>
  <sheetData>
    <row r="1" ht="15.75" thickBot="1">
      <c r="L1" s="10" t="s">
        <v>30</v>
      </c>
    </row>
    <row r="2" spans="12:13" ht="15.75" thickBot="1">
      <c r="L2" s="11" t="str">
        <f>'Student_Node Assignment'!A6</f>
        <v>Node</v>
      </c>
      <c r="M2" s="11" t="str">
        <f>'Student_Node Assignment'!B6</f>
        <v>Student name</v>
      </c>
    </row>
    <row r="3" spans="12:13" ht="15.75" thickBot="1">
      <c r="L3" s="11" t="str">
        <f>'Student_Node Assignment'!A7</f>
        <v>Node 1</v>
      </c>
      <c r="M3" s="11">
        <f>'Student_Node Assignment'!B7</f>
        <v>0</v>
      </c>
    </row>
    <row r="4" spans="12:13" ht="15.75" thickBot="1">
      <c r="L4" s="11" t="str">
        <f>'Student_Node Assignment'!A8</f>
        <v>Node 2</v>
      </c>
      <c r="M4" s="11">
        <f>'Student_Node Assignment'!B8</f>
        <v>0</v>
      </c>
    </row>
    <row r="5" spans="12:13" ht="15.75" thickBot="1">
      <c r="L5" s="11" t="str">
        <f>'Student_Node Assignment'!A9</f>
        <v>Node 3</v>
      </c>
      <c r="M5" s="11">
        <f>'Student_Node Assignment'!B9</f>
        <v>0</v>
      </c>
    </row>
    <row r="6" spans="12:13" ht="15.75" thickBot="1">
      <c r="L6" s="11" t="str">
        <f>'Student_Node Assignment'!A10</f>
        <v>Node 4</v>
      </c>
      <c r="M6" s="11">
        <f>'Student_Node Assignment'!B10</f>
        <v>0</v>
      </c>
    </row>
    <row r="7" spans="12:13" ht="15.75" thickBot="1">
      <c r="L7" s="11" t="str">
        <f>'Student_Node Assignment'!A11</f>
        <v>Node 5</v>
      </c>
      <c r="M7" s="11">
        <f>'Student_Node Assignment'!B11</f>
        <v>0</v>
      </c>
    </row>
    <row r="8" spans="12:13" ht="15.75" thickBot="1">
      <c r="L8" s="11" t="str">
        <f>'Student_Node Assignment'!A12</f>
        <v>Node 6</v>
      </c>
      <c r="M8" s="11">
        <f>'Student_Node Assignment'!B12</f>
        <v>0</v>
      </c>
    </row>
    <row r="9" spans="12:13" ht="15.75" thickBot="1">
      <c r="L9" s="11" t="str">
        <f>'Student_Node Assignment'!A13</f>
        <v>Node 7</v>
      </c>
      <c r="M9" s="11">
        <f>'Student_Node Assignment'!B13</f>
        <v>0</v>
      </c>
    </row>
    <row r="10" spans="12:13" ht="15.75" thickBot="1">
      <c r="L10" s="11" t="str">
        <f>'Student_Node Assignment'!A14</f>
        <v>Node 8</v>
      </c>
      <c r="M10" s="11">
        <f>'Student_Node Assignment'!B14</f>
        <v>0</v>
      </c>
    </row>
    <row r="11" spans="12:13" ht="15.75" thickBot="1">
      <c r="L11" s="11" t="str">
        <f>'Student_Node Assignment'!A15</f>
        <v>Node 9</v>
      </c>
      <c r="M11" s="11">
        <f>'Student_Node Assignment'!B15</f>
        <v>0</v>
      </c>
    </row>
    <row r="12" spans="12:13" ht="15.75" thickBot="1">
      <c r="L12" s="11" t="str">
        <f>'Student_Node Assignment'!A16</f>
        <v>Node 10</v>
      </c>
      <c r="M12" s="11">
        <f>'Student_Node Assignment'!B16</f>
        <v>0</v>
      </c>
    </row>
    <row r="13" spans="12:13" ht="15.75" thickBot="1">
      <c r="L13" s="11" t="str">
        <f>'Student_Node Assignment'!A17</f>
        <v>Node 11</v>
      </c>
      <c r="M13" s="11">
        <f>'Student_Node Assignment'!B17</f>
        <v>0</v>
      </c>
    </row>
    <row r="14" spans="12:13" ht="15.75" thickBot="1">
      <c r="L14" s="11" t="str">
        <f>'Student_Node Assignment'!A18</f>
        <v>Node 12</v>
      </c>
      <c r="M14" s="11">
        <f>'Student_Node Assignment'!B18</f>
        <v>0</v>
      </c>
    </row>
    <row r="15" spans="12:13" ht="15.75" thickBot="1">
      <c r="L15" s="11" t="str">
        <f>'Student_Node Assignment'!A19</f>
        <v>Node 13</v>
      </c>
      <c r="M15" s="11">
        <f>'Student_Node Assignment'!B19</f>
        <v>0</v>
      </c>
    </row>
    <row r="16" spans="12:13" ht="15.75" thickBot="1">
      <c r="L16" s="11" t="str">
        <f>'Student_Node Assignment'!A20</f>
        <v>Node 14</v>
      </c>
      <c r="M16" s="11">
        <f>'Student_Node Assignment'!B20</f>
        <v>0</v>
      </c>
    </row>
    <row r="17" spans="12:13" ht="15.75" thickBot="1">
      <c r="L17" s="11" t="str">
        <f>'Student_Node Assignment'!A21</f>
        <v>Node 15</v>
      </c>
      <c r="M17" s="11">
        <f>'Student_Node Assignment'!B21</f>
        <v>0</v>
      </c>
    </row>
    <row r="18" spans="12:13" ht="15.75" thickBot="1">
      <c r="L18" s="11" t="str">
        <f>'Student_Node Assignment'!A22</f>
        <v>Node 16</v>
      </c>
      <c r="M18" s="11">
        <f>'Student_Node Assignment'!B22</f>
        <v>0</v>
      </c>
    </row>
    <row r="19" spans="12:13" ht="15.75" thickBot="1">
      <c r="L19" s="11" t="str">
        <f>'Student_Node Assignment'!A23</f>
        <v>Node 17</v>
      </c>
      <c r="M19" s="11">
        <f>'Student_Node Assignment'!B23</f>
        <v>0</v>
      </c>
    </row>
    <row r="20" spans="12:13" ht="15.75" thickBot="1">
      <c r="L20" s="11" t="str">
        <f>'Student_Node Assignment'!A24</f>
        <v>Node 18</v>
      </c>
      <c r="M20" s="11">
        <f>'Student_Node Assignment'!B24</f>
        <v>0</v>
      </c>
    </row>
    <row r="21" spans="12:13" ht="15.75" thickBot="1">
      <c r="L21" s="11" t="str">
        <f>'Student_Node Assignment'!A25</f>
        <v>Node 19</v>
      </c>
      <c r="M21" s="11">
        <f>'Student_Node Assignment'!B25</f>
        <v>0</v>
      </c>
    </row>
    <row r="22" spans="12:13" ht="15.75" thickBot="1">
      <c r="L22" s="11" t="str">
        <f>'Student_Node Assignment'!A26</f>
        <v>Node 20</v>
      </c>
      <c r="M22" s="11">
        <f>'Student_Node Assignment'!B26</f>
        <v>0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Jordan</dc:creator>
  <cp:keywords/>
  <dc:description/>
  <cp:lastModifiedBy>Janice Hall</cp:lastModifiedBy>
  <dcterms:created xsi:type="dcterms:W3CDTF">2012-04-23T12:34:12Z</dcterms:created>
  <dcterms:modified xsi:type="dcterms:W3CDTF">2012-05-02T17:28:24Z</dcterms:modified>
  <cp:category/>
  <cp:version/>
  <cp:contentType/>
  <cp:contentStatus/>
</cp:coreProperties>
</file>