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45" yWindow="5850" windowWidth="15480" windowHeight="5970" tabRatio="812"/>
  </bookViews>
  <sheets>
    <sheet name="0i" sheetId="157" r:id="rId1"/>
    <sheet name="1iii" sheetId="149" r:id="rId2"/>
    <sheet name="2i" sheetId="141" r:id="rId3"/>
    <sheet name="3ii" sheetId="153" r:id="rId4"/>
    <sheet name="4ii" sheetId="155" r:id="rId5"/>
    <sheet name="5ii" sheetId="154" r:id="rId6"/>
    <sheet name="6i" sheetId="147" r:id="rId7"/>
    <sheet name="7iii" sheetId="156" r:id="rId8"/>
    <sheet name="8ii" sheetId="159" r:id="rId9"/>
    <sheet name="9ii" sheetId="146" r:id="rId10"/>
    <sheet name="ABi" sheetId="158" r:id="rId11"/>
  </sheets>
  <externalReferences>
    <externalReference r:id="rId12"/>
    <externalReference r:id="rId13"/>
  </externalReferences>
  <definedNames>
    <definedName name="_xlnm.Print_Area" localSheetId="0">'0i'!$A$1:$BH$35</definedName>
    <definedName name="_xlnm.Print_Area" localSheetId="1">'1iii'!$A$1:$BH$122</definedName>
    <definedName name="_xlnm.Print_Area" localSheetId="2">'2i'!$A$1:$BI$40</definedName>
    <definedName name="_xlnm.Print_Area" localSheetId="3">'3ii'!$A$1:$BI$82</definedName>
    <definedName name="_xlnm.Print_Area" localSheetId="4">'4ii'!$A$1:$BI$83</definedName>
    <definedName name="_xlnm.Print_Area" localSheetId="5">'5ii'!$A$1:$BH$82</definedName>
    <definedName name="_xlnm.Print_Area" localSheetId="6">'6i'!$A$1:$BI$41</definedName>
    <definedName name="_xlnm.Print_Area" localSheetId="7">'7iii'!$A$1:$BI$123</definedName>
    <definedName name="_xlnm.Print_Area" localSheetId="8">'8ii'!$A$1:$BI$83</definedName>
    <definedName name="_xlnm.Print_Area" localSheetId="9">'9ii'!$A$1:$BI$81</definedName>
    <definedName name="_xlnm.Print_Area" localSheetId="10">ABi!$A$1:$BI$40</definedName>
  </definedNames>
  <calcPr calcId="125725" concurrentCalc="0"/>
</workbook>
</file>

<file path=xl/calcChain.xml><?xml version="1.0" encoding="utf-8"?>
<calcChain xmlns="http://schemas.openxmlformats.org/spreadsheetml/2006/main">
  <c r="P8" i="147"/>
  <c r="Q12"/>
  <c r="G12"/>
  <c r="AM31" i="157"/>
  <c r="AH31"/>
  <c r="AF31"/>
  <c r="D31"/>
  <c r="B31"/>
  <c r="D28"/>
  <c r="B28"/>
  <c r="AH26"/>
  <c r="AF26"/>
  <c r="K25"/>
  <c r="D25"/>
  <c r="B25"/>
  <c r="AM23"/>
  <c r="AM22"/>
  <c r="K22"/>
  <c r="D22"/>
  <c r="B22"/>
  <c r="AW21"/>
  <c r="AM21"/>
  <c r="AW20"/>
  <c r="AM20"/>
  <c r="AW19"/>
  <c r="AM19"/>
  <c r="M19"/>
  <c r="D19"/>
  <c r="B19"/>
  <c r="AW18"/>
  <c r="AM18"/>
  <c r="AW17"/>
  <c r="AM17"/>
  <c r="AH17"/>
  <c r="AF17"/>
  <c r="Q16"/>
  <c r="D16"/>
  <c r="B16"/>
  <c r="M13"/>
  <c r="D13"/>
  <c r="B13"/>
  <c r="AH12"/>
  <c r="AF12"/>
  <c r="J10"/>
  <c r="D10"/>
  <c r="B10"/>
  <c r="AH9"/>
  <c r="AF9"/>
  <c r="J7"/>
  <c r="D7"/>
  <c r="B7"/>
  <c r="AH3"/>
  <c r="AF3"/>
  <c r="U3"/>
  <c r="J3"/>
  <c r="D3"/>
  <c r="B3"/>
  <c r="B33" i="141"/>
  <c r="B32"/>
  <c r="B31"/>
  <c r="B30"/>
  <c r="B29"/>
  <c r="B28"/>
  <c r="B27"/>
  <c r="B26"/>
  <c r="B25"/>
  <c r="W24"/>
  <c r="B24"/>
  <c r="W23"/>
  <c r="B23"/>
  <c r="BN22"/>
  <c r="W22"/>
  <c r="B22"/>
  <c r="BN21"/>
  <c r="B21"/>
  <c r="X20"/>
  <c r="V20"/>
  <c r="B20"/>
  <c r="B19"/>
  <c r="W18"/>
  <c r="B18"/>
  <c r="BN17"/>
  <c r="BJ17"/>
  <c r="W17"/>
  <c r="BN16"/>
  <c r="BJ16"/>
  <c r="B16"/>
  <c r="X15"/>
  <c r="V15"/>
  <c r="C15"/>
  <c r="A15"/>
  <c r="W13"/>
  <c r="W12"/>
  <c r="P12"/>
  <c r="B12"/>
  <c r="BN11"/>
  <c r="B11"/>
  <c r="BN10"/>
  <c r="B10"/>
  <c r="X9"/>
  <c r="V9"/>
  <c r="B9"/>
  <c r="B8"/>
  <c r="B7"/>
  <c r="AG6"/>
  <c r="BN5"/>
  <c r="W5"/>
  <c r="B5"/>
  <c r="BN4"/>
  <c r="X3"/>
  <c r="V3"/>
  <c r="C3"/>
  <c r="A3"/>
  <c r="B70" i="153"/>
  <c r="B67"/>
  <c r="B64"/>
  <c r="B63"/>
  <c r="B62"/>
  <c r="K61"/>
  <c r="B61"/>
  <c r="K60"/>
  <c r="B60"/>
  <c r="K59"/>
  <c r="B59"/>
  <c r="W58"/>
  <c r="K58"/>
  <c r="B58"/>
  <c r="W57"/>
  <c r="B57"/>
  <c r="K56"/>
  <c r="B56"/>
  <c r="X55"/>
  <c r="V55"/>
  <c r="K55"/>
  <c r="B55"/>
  <c r="K54"/>
  <c r="B54"/>
  <c r="AK53"/>
  <c r="Y53"/>
  <c r="W53"/>
  <c r="K53"/>
  <c r="B53"/>
  <c r="AJ52"/>
  <c r="W52"/>
  <c r="K52"/>
  <c r="K51"/>
  <c r="B51"/>
  <c r="X50"/>
  <c r="V50"/>
  <c r="K50"/>
  <c r="K49"/>
  <c r="B49"/>
  <c r="W48"/>
  <c r="K48"/>
  <c r="B48"/>
  <c r="W47"/>
  <c r="K47"/>
  <c r="B47"/>
  <c r="W46"/>
  <c r="K46"/>
  <c r="B46"/>
  <c r="A45"/>
  <c r="X44"/>
  <c r="V44"/>
  <c r="C44"/>
  <c r="A44"/>
  <c r="B38"/>
  <c r="B37"/>
  <c r="J36"/>
  <c r="B36"/>
  <c r="J35"/>
  <c r="B35"/>
  <c r="J34"/>
  <c r="J33"/>
  <c r="B33"/>
  <c r="J32"/>
  <c r="J31"/>
  <c r="B31"/>
  <c r="J30"/>
  <c r="J29"/>
  <c r="B29"/>
  <c r="J28"/>
  <c r="J27"/>
  <c r="B27"/>
  <c r="AK26"/>
  <c r="W26"/>
  <c r="J26"/>
  <c r="B26"/>
  <c r="AI25"/>
  <c r="Y25"/>
  <c r="W25"/>
  <c r="J25"/>
  <c r="B25"/>
  <c r="J24"/>
  <c r="B24"/>
  <c r="X22"/>
  <c r="V22"/>
  <c r="C22"/>
  <c r="A22"/>
  <c r="AR19"/>
  <c r="W17"/>
  <c r="B17"/>
  <c r="AR15"/>
  <c r="W15"/>
  <c r="B15"/>
  <c r="AR13"/>
  <c r="W13"/>
  <c r="B13"/>
  <c r="AR11"/>
  <c r="W11"/>
  <c r="B11"/>
  <c r="AR9"/>
  <c r="W9"/>
  <c r="B9"/>
  <c r="AR7"/>
  <c r="W7"/>
  <c r="B7"/>
  <c r="AR5"/>
  <c r="W5"/>
  <c r="B5"/>
  <c r="A4"/>
  <c r="C3"/>
  <c r="A3"/>
  <c r="W79" i="155"/>
  <c r="W78"/>
  <c r="AI77"/>
  <c r="AB77"/>
  <c r="W77"/>
  <c r="W76"/>
  <c r="AI75"/>
  <c r="AB75"/>
  <c r="W75"/>
  <c r="AI74"/>
  <c r="AB74"/>
  <c r="W74"/>
  <c r="AI73"/>
  <c r="AB73"/>
  <c r="W73"/>
  <c r="AI72"/>
  <c r="AB72"/>
  <c r="W72"/>
  <c r="AI71"/>
  <c r="AB71"/>
  <c r="W71"/>
  <c r="AI70"/>
  <c r="AB70"/>
  <c r="W70"/>
  <c r="AB69"/>
  <c r="W69"/>
  <c r="AI68"/>
  <c r="AB68"/>
  <c r="W68"/>
  <c r="W67"/>
  <c r="X65"/>
  <c r="V65"/>
  <c r="W61"/>
  <c r="W60"/>
  <c r="AI59"/>
  <c r="AB59"/>
  <c r="W59"/>
  <c r="W58"/>
  <c r="AI57"/>
  <c r="AB57"/>
  <c r="W57"/>
  <c r="AI56"/>
  <c r="AB56"/>
  <c r="W56"/>
  <c r="AI55"/>
  <c r="AB55"/>
  <c r="W55"/>
  <c r="AI54"/>
  <c r="AB54"/>
  <c r="W54"/>
  <c r="AI53"/>
  <c r="AB53"/>
  <c r="W53"/>
  <c r="AI52"/>
  <c r="AB52"/>
  <c r="W52"/>
  <c r="AB51"/>
  <c r="W51"/>
  <c r="AI50"/>
  <c r="AB50"/>
  <c r="W50"/>
  <c r="W49"/>
  <c r="X46"/>
  <c r="V46"/>
  <c r="AR42"/>
  <c r="W42"/>
  <c r="B42"/>
  <c r="BB41"/>
  <c r="AG41"/>
  <c r="L41"/>
  <c r="BB40"/>
  <c r="AG40"/>
  <c r="L40"/>
  <c r="BB39"/>
  <c r="AG39"/>
  <c r="L39"/>
  <c r="BB38"/>
  <c r="AR38"/>
  <c r="AG38"/>
  <c r="W38"/>
  <c r="L38"/>
  <c r="B38"/>
  <c r="BB37"/>
  <c r="AR37"/>
  <c r="AG37"/>
  <c r="W37"/>
  <c r="L37"/>
  <c r="B37"/>
  <c r="BB36"/>
  <c r="AR36"/>
  <c r="AG36"/>
  <c r="W36"/>
  <c r="L36"/>
  <c r="B36"/>
  <c r="BB35"/>
  <c r="AR35"/>
  <c r="AG35"/>
  <c r="W35"/>
  <c r="L35"/>
  <c r="B35"/>
  <c r="BB34"/>
  <c r="AG34"/>
  <c r="L34"/>
  <c r="BB33"/>
  <c r="AR33"/>
  <c r="AG33"/>
  <c r="W33"/>
  <c r="L33"/>
  <c r="B33"/>
  <c r="AR32"/>
  <c r="W32"/>
  <c r="B32"/>
  <c r="BB31"/>
  <c r="AR31"/>
  <c r="AG31"/>
  <c r="W31"/>
  <c r="L31"/>
  <c r="B31"/>
  <c r="C30"/>
  <c r="A30"/>
  <c r="AR24"/>
  <c r="W24"/>
  <c r="B24"/>
  <c r="AW23"/>
  <c r="AR23"/>
  <c r="AB23"/>
  <c r="W23"/>
  <c r="G23"/>
  <c r="B23"/>
  <c r="AR22"/>
  <c r="W22"/>
  <c r="B22"/>
  <c r="BD21"/>
  <c r="AW21"/>
  <c r="AR21"/>
  <c r="AI21"/>
  <c r="AB21"/>
  <c r="W21"/>
  <c r="N21"/>
  <c r="G21"/>
  <c r="B21"/>
  <c r="AW20"/>
  <c r="AR20"/>
  <c r="AB20"/>
  <c r="W20"/>
  <c r="G20"/>
  <c r="B20"/>
  <c r="BD19"/>
  <c r="AW19"/>
  <c r="AR19"/>
  <c r="AI19"/>
  <c r="AB19"/>
  <c r="W19"/>
  <c r="N19"/>
  <c r="G19"/>
  <c r="B19"/>
  <c r="BD18"/>
  <c r="AR18"/>
  <c r="AI18"/>
  <c r="W18"/>
  <c r="N18"/>
  <c r="B18"/>
  <c r="AW17"/>
  <c r="AR17"/>
  <c r="AB17"/>
  <c r="W17"/>
  <c r="G17"/>
  <c r="B17"/>
  <c r="BD16"/>
  <c r="AW16"/>
  <c r="AR16"/>
  <c r="AI16"/>
  <c r="AB16"/>
  <c r="W16"/>
  <c r="N16"/>
  <c r="G16"/>
  <c r="B16"/>
  <c r="AW15"/>
  <c r="AR15"/>
  <c r="AB15"/>
  <c r="W15"/>
  <c r="G15"/>
  <c r="B15"/>
  <c r="BD14"/>
  <c r="AW14"/>
  <c r="AR14"/>
  <c r="AI14"/>
  <c r="AB14"/>
  <c r="W14"/>
  <c r="N14"/>
  <c r="G14"/>
  <c r="B14"/>
  <c r="AW13"/>
  <c r="AR13"/>
  <c r="AB13"/>
  <c r="W13"/>
  <c r="G13"/>
  <c r="B13"/>
  <c r="BD12"/>
  <c r="AW12"/>
  <c r="AR12"/>
  <c r="AI12"/>
  <c r="AB12"/>
  <c r="W12"/>
  <c r="N12"/>
  <c r="G12"/>
  <c r="B12"/>
  <c r="AR11"/>
  <c r="W11"/>
  <c r="B11"/>
  <c r="C10"/>
  <c r="A10"/>
  <c r="AR5"/>
  <c r="W5"/>
  <c r="I5"/>
  <c r="B5"/>
  <c r="A4"/>
  <c r="C3"/>
  <c r="A3"/>
  <c r="W71" i="154"/>
  <c r="B71"/>
  <c r="AR69"/>
  <c r="W69"/>
  <c r="B69"/>
  <c r="AR67"/>
  <c r="W67"/>
  <c r="B67"/>
  <c r="AR65"/>
  <c r="W65"/>
  <c r="B65"/>
  <c r="AR63"/>
  <c r="W63"/>
  <c r="A63"/>
  <c r="AR61"/>
  <c r="W61"/>
  <c r="B61"/>
  <c r="A60"/>
  <c r="C58"/>
  <c r="A58"/>
  <c r="V56"/>
  <c r="B55"/>
  <c r="AH54"/>
  <c r="V54"/>
  <c r="AF53"/>
  <c r="V53"/>
  <c r="N53"/>
  <c r="B53"/>
  <c r="AQ52"/>
  <c r="AF52"/>
  <c r="V52"/>
  <c r="L52"/>
  <c r="B52"/>
  <c r="AF51"/>
  <c r="V51"/>
  <c r="L51"/>
  <c r="B51"/>
  <c r="AQ50"/>
  <c r="AF50"/>
  <c r="V50"/>
  <c r="L50"/>
  <c r="B50"/>
  <c r="AF49"/>
  <c r="V49"/>
  <c r="L49"/>
  <c r="B49"/>
  <c r="AQ48"/>
  <c r="AF48"/>
  <c r="V48"/>
  <c r="L48"/>
  <c r="B48"/>
  <c r="AF47"/>
  <c r="V47"/>
  <c r="L47"/>
  <c r="B47"/>
  <c r="AP46"/>
  <c r="AF46"/>
  <c r="V46"/>
  <c r="L46"/>
  <c r="B46"/>
  <c r="L45"/>
  <c r="B45"/>
  <c r="AR43"/>
  <c r="AP43"/>
  <c r="W43"/>
  <c r="U43"/>
  <c r="C43"/>
  <c r="A43"/>
  <c r="AO36"/>
  <c r="AA36"/>
  <c r="Q36"/>
  <c r="AA34"/>
  <c r="Q34"/>
  <c r="AO33"/>
  <c r="AF33"/>
  <c r="N33"/>
  <c r="K33"/>
  <c r="C33"/>
  <c r="A33"/>
  <c r="AO30"/>
  <c r="AO29"/>
  <c r="U29"/>
  <c r="C29"/>
  <c r="A29"/>
  <c r="AY28"/>
  <c r="AO28"/>
  <c r="AY27"/>
  <c r="AO27"/>
  <c r="K27"/>
  <c r="AY26"/>
  <c r="AO26"/>
  <c r="T26"/>
  <c r="K26"/>
  <c r="AO25"/>
  <c r="T25"/>
  <c r="K25"/>
  <c r="AY24"/>
  <c r="AO24"/>
  <c r="T24"/>
  <c r="K24"/>
  <c r="AY23"/>
  <c r="AO23"/>
  <c r="T23"/>
  <c r="K23"/>
  <c r="AY22"/>
  <c r="AO22"/>
  <c r="AH22"/>
  <c r="AF22"/>
  <c r="T22"/>
  <c r="K22"/>
  <c r="T21"/>
  <c r="K21"/>
  <c r="T20"/>
  <c r="K20"/>
  <c r="AO19"/>
  <c r="J19"/>
  <c r="AF18"/>
  <c r="K18"/>
  <c r="C18"/>
  <c r="A18"/>
  <c r="AO15"/>
  <c r="AH15"/>
  <c r="AF15"/>
  <c r="P15"/>
  <c r="K15"/>
  <c r="C15"/>
  <c r="A15"/>
  <c r="K13"/>
  <c r="R12"/>
  <c r="K12"/>
  <c r="AO11"/>
  <c r="AF11"/>
  <c r="R11"/>
  <c r="K11"/>
  <c r="R10"/>
  <c r="K10"/>
  <c r="R9"/>
  <c r="K9"/>
  <c r="R8"/>
  <c r="K8"/>
  <c r="AO7"/>
  <c r="AH7"/>
  <c r="AF7"/>
  <c r="R7"/>
  <c r="K7"/>
  <c r="C7"/>
  <c r="A7"/>
  <c r="AU5"/>
  <c r="X5"/>
  <c r="B5"/>
  <c r="AS4"/>
  <c r="X4"/>
  <c r="S4"/>
  <c r="B4"/>
  <c r="C3"/>
  <c r="A3"/>
  <c r="W21" i="147"/>
  <c r="B21"/>
  <c r="BN20"/>
  <c r="AW20"/>
  <c r="AK20"/>
  <c r="W20"/>
  <c r="BN19"/>
  <c r="AW19"/>
  <c r="AK19"/>
  <c r="W19"/>
  <c r="B19"/>
  <c r="AW18"/>
  <c r="AK18"/>
  <c r="W18"/>
  <c r="AW17"/>
  <c r="AK17"/>
  <c r="W17"/>
  <c r="A17"/>
  <c r="AW16"/>
  <c r="AK16"/>
  <c r="W16"/>
  <c r="AW15"/>
  <c r="AK15"/>
  <c r="W15"/>
  <c r="C15"/>
  <c r="A15"/>
  <c r="AW14"/>
  <c r="AK14"/>
  <c r="W14"/>
  <c r="AW13"/>
  <c r="AK13"/>
  <c r="W13"/>
  <c r="AW12"/>
  <c r="AK12"/>
  <c r="W12"/>
  <c r="AW11"/>
  <c r="AK11"/>
  <c r="W11"/>
  <c r="AW10"/>
  <c r="AK10"/>
  <c r="W10"/>
  <c r="B10"/>
  <c r="AW9"/>
  <c r="AK9"/>
  <c r="W9"/>
  <c r="V8"/>
  <c r="B8"/>
  <c r="X7"/>
  <c r="V7"/>
  <c r="A6"/>
  <c r="BN5"/>
  <c r="BJ5"/>
  <c r="AV5"/>
  <c r="W5"/>
  <c r="BN4"/>
  <c r="BJ4"/>
  <c r="AU4"/>
  <c r="Y4"/>
  <c r="W4"/>
  <c r="X3"/>
  <c r="V3"/>
  <c r="C3"/>
  <c r="A3"/>
  <c r="BJ123" i="156"/>
  <c r="C122"/>
  <c r="A122"/>
  <c r="BJ121"/>
  <c r="C120"/>
  <c r="A120"/>
  <c r="BJ119"/>
  <c r="C118"/>
  <c r="A118"/>
  <c r="BJ117"/>
  <c r="C116"/>
  <c r="A116"/>
  <c r="C113"/>
  <c r="A113"/>
  <c r="A112"/>
  <c r="BA107"/>
  <c r="AN107"/>
  <c r="AI107"/>
  <c r="AC107"/>
  <c r="X107"/>
  <c r="S107"/>
  <c r="M107"/>
  <c r="H107"/>
  <c r="A106"/>
  <c r="BF103"/>
  <c r="AS103"/>
  <c r="AJ102"/>
  <c r="AE102"/>
  <c r="P102"/>
  <c r="C102"/>
  <c r="BF101"/>
  <c r="AS101"/>
  <c r="AJ100"/>
  <c r="AE100"/>
  <c r="P100"/>
  <c r="C100"/>
  <c r="BF99"/>
  <c r="AS99"/>
  <c r="AJ98"/>
  <c r="AE98"/>
  <c r="P98"/>
  <c r="C98"/>
  <c r="BF97"/>
  <c r="AS97"/>
  <c r="AJ96"/>
  <c r="AE96"/>
  <c r="P96"/>
  <c r="C96"/>
  <c r="BF95"/>
  <c r="AS95"/>
  <c r="AJ94"/>
  <c r="AE94"/>
  <c r="P94"/>
  <c r="C94"/>
  <c r="BF93"/>
  <c r="AS93"/>
  <c r="AJ92"/>
  <c r="AE92"/>
  <c r="P92"/>
  <c r="C92"/>
  <c r="BF91"/>
  <c r="AS91"/>
  <c r="AJ90"/>
  <c r="AE90"/>
  <c r="P90"/>
  <c r="C90"/>
  <c r="BF89"/>
  <c r="AS89"/>
  <c r="AJ88"/>
  <c r="AE88"/>
  <c r="P88"/>
  <c r="C88"/>
  <c r="BF87"/>
  <c r="AS87"/>
  <c r="BJ86"/>
  <c r="AQ86"/>
  <c r="AJ86"/>
  <c r="AE86"/>
  <c r="P86"/>
  <c r="C86"/>
  <c r="BJ85"/>
  <c r="V85"/>
  <c r="A85"/>
  <c r="AS84"/>
  <c r="AQ84"/>
  <c r="X84"/>
  <c r="V84"/>
  <c r="C84"/>
  <c r="A84"/>
  <c r="W64"/>
  <c r="M62"/>
  <c r="AR61"/>
  <c r="W61"/>
  <c r="M60"/>
  <c r="W59"/>
  <c r="AR58"/>
  <c r="M58"/>
  <c r="W57"/>
  <c r="AR56"/>
  <c r="M56"/>
  <c r="W55"/>
  <c r="AR54"/>
  <c r="M54"/>
  <c r="W53"/>
  <c r="AR52"/>
  <c r="M52"/>
  <c r="W51"/>
  <c r="AR50"/>
  <c r="M50"/>
  <c r="W49"/>
  <c r="AR48"/>
  <c r="M48"/>
  <c r="W47"/>
  <c r="AR46"/>
  <c r="M46"/>
  <c r="BJ45"/>
  <c r="V45"/>
  <c r="A45"/>
  <c r="BJ44"/>
  <c r="AQ44"/>
  <c r="BN43"/>
  <c r="AS43"/>
  <c r="AQ43"/>
  <c r="X43"/>
  <c r="V43"/>
  <c r="C43"/>
  <c r="A43"/>
  <c r="AR33"/>
  <c r="AR32"/>
  <c r="W32"/>
  <c r="P32"/>
  <c r="B32"/>
  <c r="O31"/>
  <c r="D31"/>
  <c r="B31"/>
  <c r="BN30"/>
  <c r="AS30"/>
  <c r="AQ30"/>
  <c r="BN29"/>
  <c r="W29"/>
  <c r="C29"/>
  <c r="A29"/>
  <c r="W26"/>
  <c r="W25"/>
  <c r="B25"/>
  <c r="AF24"/>
  <c r="W24"/>
  <c r="AR23"/>
  <c r="AF23"/>
  <c r="W23"/>
  <c r="AF22"/>
  <c r="W22"/>
  <c r="B22"/>
  <c r="AF21"/>
  <c r="W21"/>
  <c r="B21"/>
  <c r="V20"/>
  <c r="B20"/>
  <c r="AR19"/>
  <c r="X19"/>
  <c r="V19"/>
  <c r="B19"/>
  <c r="B18"/>
  <c r="AR17"/>
  <c r="B17"/>
  <c r="B16"/>
  <c r="AR15"/>
  <c r="W15"/>
  <c r="B15"/>
  <c r="B14"/>
  <c r="AR13"/>
  <c r="B13"/>
  <c r="W12"/>
  <c r="B12"/>
  <c r="AR11"/>
  <c r="B11"/>
  <c r="A10"/>
  <c r="AR9"/>
  <c r="W9"/>
  <c r="W8"/>
  <c r="C8"/>
  <c r="A8"/>
  <c r="AR7"/>
  <c r="AE7"/>
  <c r="W7"/>
  <c r="AE6"/>
  <c r="W6"/>
  <c r="P6"/>
  <c r="B6"/>
  <c r="BN5"/>
  <c r="BJ5"/>
  <c r="AQ5"/>
  <c r="AE5"/>
  <c r="W5"/>
  <c r="O5"/>
  <c r="D5"/>
  <c r="B5"/>
  <c r="BN4"/>
  <c r="BJ4"/>
  <c r="V4"/>
  <c r="AS3"/>
  <c r="AQ3"/>
  <c r="X3"/>
  <c r="V3"/>
  <c r="C3"/>
  <c r="A3"/>
  <c r="W79" i="159"/>
  <c r="W77"/>
  <c r="W75"/>
  <c r="W73"/>
  <c r="W71"/>
  <c r="W69"/>
  <c r="W67"/>
  <c r="W65"/>
  <c r="W63"/>
  <c r="W61"/>
  <c r="W59"/>
  <c r="AR57"/>
  <c r="W57"/>
  <c r="BB56"/>
  <c r="AR56"/>
  <c r="BB55"/>
  <c r="AR55"/>
  <c r="W55"/>
  <c r="BB54"/>
  <c r="AR54"/>
  <c r="B54"/>
  <c r="BB53"/>
  <c r="AR53"/>
  <c r="W53"/>
  <c r="BB52"/>
  <c r="AR52"/>
  <c r="B52"/>
  <c r="BB51"/>
  <c r="W51"/>
  <c r="BB50"/>
  <c r="AR50"/>
  <c r="B50"/>
  <c r="BB49"/>
  <c r="W49"/>
  <c r="BB48"/>
  <c r="AR48"/>
  <c r="B48"/>
  <c r="V47"/>
  <c r="BN46"/>
  <c r="B46"/>
  <c r="BN45"/>
  <c r="AS44"/>
  <c r="AQ44"/>
  <c r="X44"/>
  <c r="V44"/>
  <c r="C44"/>
  <c r="A44"/>
  <c r="W39"/>
  <c r="W37"/>
  <c r="W35"/>
  <c r="W34"/>
  <c r="B34"/>
  <c r="BP32"/>
  <c r="AR32"/>
  <c r="BP31"/>
  <c r="B31"/>
  <c r="AR30"/>
  <c r="X30"/>
  <c r="V30"/>
  <c r="BJ28"/>
  <c r="AR28"/>
  <c r="B28"/>
  <c r="AR26"/>
  <c r="A26"/>
  <c r="BJ25"/>
  <c r="W25"/>
  <c r="AQ24"/>
  <c r="BP23"/>
  <c r="W23"/>
  <c r="AS22"/>
  <c r="AQ22"/>
  <c r="C22"/>
  <c r="A22"/>
  <c r="V21"/>
  <c r="BP20"/>
  <c r="AR20"/>
  <c r="B20"/>
  <c r="AR19"/>
  <c r="X19"/>
  <c r="V19"/>
  <c r="B19"/>
  <c r="AR18"/>
  <c r="B18"/>
  <c r="AR17"/>
  <c r="BN16"/>
  <c r="BJ16"/>
  <c r="W16"/>
  <c r="BN15"/>
  <c r="BJ15"/>
  <c r="AS14"/>
  <c r="AQ14"/>
  <c r="W14"/>
  <c r="C14"/>
  <c r="A14"/>
  <c r="W13"/>
  <c r="W12"/>
  <c r="B12"/>
  <c r="BN11"/>
  <c r="B11"/>
  <c r="BN10"/>
  <c r="W10"/>
  <c r="AR9"/>
  <c r="C9"/>
  <c r="A9"/>
  <c r="W8"/>
  <c r="BJ7"/>
  <c r="AR7"/>
  <c r="W7"/>
  <c r="B7"/>
  <c r="B6"/>
  <c r="BP5"/>
  <c r="BN5"/>
  <c r="AQ5"/>
  <c r="B5"/>
  <c r="BP4"/>
  <c r="BN4"/>
  <c r="BJ4"/>
  <c r="AS3"/>
  <c r="AQ3"/>
  <c r="X3"/>
  <c r="V3"/>
  <c r="C3"/>
  <c r="A3"/>
  <c r="V75" i="146"/>
  <c r="W70"/>
  <c r="W68"/>
  <c r="W66"/>
  <c r="W64"/>
  <c r="V63"/>
  <c r="X62"/>
  <c r="V62"/>
  <c r="W57"/>
  <c r="W55"/>
  <c r="BJ53"/>
  <c r="W53"/>
  <c r="BJ52"/>
  <c r="W51"/>
  <c r="W49"/>
  <c r="V47"/>
  <c r="BN46"/>
  <c r="BN45"/>
  <c r="X44"/>
  <c r="V44"/>
  <c r="B38"/>
  <c r="W36"/>
  <c r="B36"/>
  <c r="BN35"/>
  <c r="BN34"/>
  <c r="W34"/>
  <c r="A34"/>
  <c r="W32"/>
  <c r="V30"/>
  <c r="C29"/>
  <c r="A29"/>
  <c r="X27"/>
  <c r="V27"/>
  <c r="AR25"/>
  <c r="B24"/>
  <c r="AR23"/>
  <c r="W22"/>
  <c r="B22"/>
  <c r="AR21"/>
  <c r="W20"/>
  <c r="A20"/>
  <c r="AQ19"/>
  <c r="W18"/>
  <c r="AS16"/>
  <c r="AQ16"/>
  <c r="V16"/>
  <c r="C16"/>
  <c r="A16"/>
  <c r="X13"/>
  <c r="V13"/>
  <c r="BN12"/>
  <c r="BN11"/>
  <c r="AR11"/>
  <c r="B11"/>
  <c r="AR9"/>
  <c r="B9"/>
  <c r="W8"/>
  <c r="AR7"/>
  <c r="A7"/>
  <c r="W6"/>
  <c r="BN5"/>
  <c r="AQ5"/>
  <c r="BN4"/>
  <c r="V4"/>
  <c r="AS3"/>
  <c r="AQ3"/>
  <c r="X3"/>
  <c r="V3"/>
  <c r="C3"/>
  <c r="A3"/>
  <c r="BJ24" i="158"/>
  <c r="BJ23"/>
  <c r="C22"/>
  <c r="A22"/>
  <c r="B20"/>
  <c r="B19"/>
  <c r="L18"/>
  <c r="B18"/>
  <c r="BJ17"/>
  <c r="BJ16"/>
  <c r="C15"/>
  <c r="A15"/>
  <c r="W13"/>
  <c r="W12"/>
  <c r="X10"/>
  <c r="V10"/>
  <c r="BJ9"/>
  <c r="BJ8"/>
  <c r="W8"/>
  <c r="W7"/>
  <c r="C7"/>
  <c r="A7"/>
  <c r="BJ5"/>
  <c r="X5"/>
  <c r="V5"/>
  <c r="B5"/>
  <c r="BJ4"/>
  <c r="D4"/>
  <c r="B4"/>
  <c r="V3"/>
  <c r="C3"/>
  <c r="A3"/>
  <c r="AO121" i="149"/>
  <c r="AG121"/>
  <c r="Y121"/>
  <c r="Q121"/>
  <c r="AO119"/>
  <c r="AG119"/>
  <c r="Y119"/>
  <c r="R119"/>
  <c r="C119"/>
  <c r="AO117"/>
  <c r="AG117"/>
  <c r="Y117"/>
  <c r="Q117"/>
  <c r="AO115"/>
  <c r="AG115"/>
  <c r="Y115"/>
  <c r="R115"/>
  <c r="C115"/>
  <c r="AO113"/>
  <c r="AG113"/>
  <c r="Y113"/>
  <c r="Q113"/>
  <c r="AO111"/>
  <c r="AG111"/>
  <c r="Y111"/>
  <c r="R111"/>
  <c r="C111"/>
  <c r="AO109"/>
  <c r="AG109"/>
  <c r="Y109"/>
  <c r="Q109"/>
  <c r="AO107"/>
  <c r="AG107"/>
  <c r="Y107"/>
  <c r="R107"/>
  <c r="C107"/>
  <c r="AO105"/>
  <c r="AG105"/>
  <c r="Y105"/>
  <c r="Q105"/>
  <c r="AO103"/>
  <c r="AG103"/>
  <c r="Y103"/>
  <c r="R103"/>
  <c r="C103"/>
  <c r="AO101"/>
  <c r="AG101"/>
  <c r="Y101"/>
  <c r="Q101"/>
  <c r="AO99"/>
  <c r="AG99"/>
  <c r="Y99"/>
  <c r="R99"/>
  <c r="C99"/>
  <c r="AO97"/>
  <c r="AG97"/>
  <c r="Y97"/>
  <c r="Q97"/>
  <c r="AO95"/>
  <c r="AG95"/>
  <c r="Y95"/>
  <c r="R95"/>
  <c r="C95"/>
  <c r="AO93"/>
  <c r="AG93"/>
  <c r="Y93"/>
  <c r="Q93"/>
  <c r="AO91"/>
  <c r="AG91"/>
  <c r="Y91"/>
  <c r="R91"/>
  <c r="C91"/>
  <c r="AO89"/>
  <c r="AG89"/>
  <c r="Y89"/>
  <c r="Q89"/>
  <c r="AO87"/>
  <c r="AG87"/>
  <c r="Y87"/>
  <c r="R87"/>
  <c r="C87"/>
  <c r="R86"/>
  <c r="B86"/>
  <c r="R85"/>
  <c r="Q85"/>
  <c r="B85"/>
  <c r="A85"/>
  <c r="T81"/>
  <c r="K81"/>
  <c r="C81"/>
  <c r="AW80"/>
  <c r="AL80"/>
  <c r="T80"/>
  <c r="K80"/>
  <c r="C80"/>
  <c r="AC79"/>
  <c r="T79"/>
  <c r="K79"/>
  <c r="AW78"/>
  <c r="AL78"/>
  <c r="AC78"/>
  <c r="T78"/>
  <c r="K78"/>
  <c r="C78"/>
  <c r="T77"/>
  <c r="K77"/>
  <c r="C77"/>
  <c r="AW76"/>
  <c r="AL76"/>
  <c r="T76"/>
  <c r="K76"/>
  <c r="C76"/>
  <c r="AC75"/>
  <c r="T75"/>
  <c r="K75"/>
  <c r="AW74"/>
  <c r="AL74"/>
  <c r="AC74"/>
  <c r="T74"/>
  <c r="K74"/>
  <c r="C74"/>
  <c r="T73"/>
  <c r="K73"/>
  <c r="C73"/>
  <c r="AW72"/>
  <c r="AL72"/>
  <c r="T72"/>
  <c r="K72"/>
  <c r="C72"/>
  <c r="AC71"/>
  <c r="T71"/>
  <c r="K71"/>
  <c r="AW70"/>
  <c r="AL70"/>
  <c r="AC70"/>
  <c r="T70"/>
  <c r="K70"/>
  <c r="C70"/>
  <c r="T69"/>
  <c r="K69"/>
  <c r="C69"/>
  <c r="AW68"/>
  <c r="AL68"/>
  <c r="T68"/>
  <c r="K68"/>
  <c r="C68"/>
  <c r="AC67"/>
  <c r="T67"/>
  <c r="K67"/>
  <c r="AW66"/>
  <c r="AL66"/>
  <c r="AC66"/>
  <c r="T66"/>
  <c r="K66"/>
  <c r="C66"/>
  <c r="T65"/>
  <c r="K65"/>
  <c r="C65"/>
  <c r="AW64"/>
  <c r="AL64"/>
  <c r="T64"/>
  <c r="K64"/>
  <c r="C64"/>
  <c r="AC63"/>
  <c r="T63"/>
  <c r="K63"/>
  <c r="AW62"/>
  <c r="AL62"/>
  <c r="AC62"/>
  <c r="T62"/>
  <c r="K62"/>
  <c r="C62"/>
  <c r="T61"/>
  <c r="K61"/>
  <c r="C61"/>
  <c r="AW60"/>
  <c r="AL60"/>
  <c r="T60"/>
  <c r="K60"/>
  <c r="C60"/>
  <c r="AC59"/>
  <c r="T59"/>
  <c r="K59"/>
  <c r="AW58"/>
  <c r="AL58"/>
  <c r="AC58"/>
  <c r="T58"/>
  <c r="K58"/>
  <c r="C58"/>
  <c r="T57"/>
  <c r="K57"/>
  <c r="C57"/>
  <c r="AW56"/>
  <c r="AL56"/>
  <c r="T56"/>
  <c r="K56"/>
  <c r="C56"/>
  <c r="AC55"/>
  <c r="T55"/>
  <c r="K55"/>
  <c r="AW54"/>
  <c r="AL54"/>
  <c r="AC54"/>
  <c r="T54"/>
  <c r="K54"/>
  <c r="C54"/>
  <c r="T53"/>
  <c r="K53"/>
  <c r="C53"/>
  <c r="AW52"/>
  <c r="AL52"/>
  <c r="T52"/>
  <c r="K52"/>
  <c r="C52"/>
  <c r="AC51"/>
  <c r="T51"/>
  <c r="K51"/>
  <c r="AW50"/>
  <c r="AL50"/>
  <c r="AC50"/>
  <c r="T50"/>
  <c r="K50"/>
  <c r="C50"/>
  <c r="T49"/>
  <c r="K49"/>
  <c r="C49"/>
  <c r="AW48"/>
  <c r="AL48"/>
  <c r="T48"/>
  <c r="K48"/>
  <c r="C48"/>
  <c r="AC47"/>
  <c r="T47"/>
  <c r="K47"/>
  <c r="AW46"/>
  <c r="AL46"/>
  <c r="AC46"/>
  <c r="T46"/>
  <c r="K46"/>
  <c r="C46"/>
  <c r="AL44"/>
  <c r="AK44"/>
  <c r="B44"/>
  <c r="A44"/>
  <c r="AW41"/>
  <c r="AT41"/>
  <c r="AL41"/>
  <c r="Y41"/>
  <c r="O41"/>
  <c r="Y40"/>
  <c r="O40"/>
  <c r="B40"/>
  <c r="Y39"/>
  <c r="AI38"/>
  <c r="Y38"/>
  <c r="U38"/>
  <c r="O38"/>
  <c r="AW37"/>
  <c r="AT37"/>
  <c r="AL37"/>
  <c r="Y37"/>
  <c r="O37"/>
  <c r="Y36"/>
  <c r="O36"/>
  <c r="B36"/>
  <c r="Y35"/>
  <c r="AI34"/>
  <c r="Y34"/>
  <c r="U34"/>
  <c r="O34"/>
  <c r="AW33"/>
  <c r="AT33"/>
  <c r="AL33"/>
  <c r="Y33"/>
  <c r="O33"/>
  <c r="Y32"/>
  <c r="O32"/>
  <c r="B32"/>
  <c r="Y31"/>
  <c r="AI30"/>
  <c r="Y30"/>
  <c r="U30"/>
  <c r="O30"/>
  <c r="AW29"/>
  <c r="AT29"/>
  <c r="AL29"/>
  <c r="Y29"/>
  <c r="O29"/>
  <c r="Y28"/>
  <c r="O28"/>
  <c r="B28"/>
  <c r="Y27"/>
  <c r="AI26"/>
  <c r="Y26"/>
  <c r="U26"/>
  <c r="O26"/>
  <c r="AW25"/>
  <c r="AT25"/>
  <c r="AL25"/>
  <c r="Y25"/>
  <c r="O25"/>
  <c r="Y24"/>
  <c r="O24"/>
  <c r="B24"/>
  <c r="Y23"/>
  <c r="AI22"/>
  <c r="Y22"/>
  <c r="U22"/>
  <c r="O22"/>
  <c r="AW21"/>
  <c r="AT21"/>
  <c r="AL21"/>
  <c r="Y21"/>
  <c r="O21"/>
  <c r="Y20"/>
  <c r="O20"/>
  <c r="B20"/>
  <c r="Y19"/>
  <c r="AI18"/>
  <c r="Y18"/>
  <c r="U18"/>
  <c r="O18"/>
  <c r="AW17"/>
  <c r="AT17"/>
  <c r="AL17"/>
  <c r="Y17"/>
  <c r="O17"/>
  <c r="Y16"/>
  <c r="O16"/>
  <c r="B16"/>
  <c r="Y15"/>
  <c r="AI14"/>
  <c r="Y14"/>
  <c r="U14"/>
  <c r="O14"/>
  <c r="AW13"/>
  <c r="AT13"/>
  <c r="AL13"/>
  <c r="Y13"/>
  <c r="O13"/>
  <c r="Y12"/>
  <c r="O12"/>
  <c r="B12"/>
  <c r="Y11"/>
  <c r="AI10"/>
  <c r="Y10"/>
  <c r="U10"/>
  <c r="O10"/>
  <c r="AW9"/>
  <c r="AT9"/>
  <c r="AL9"/>
  <c r="Y9"/>
  <c r="O9"/>
  <c r="Y8"/>
  <c r="O8"/>
  <c r="B8"/>
  <c r="Y7"/>
  <c r="AI6"/>
  <c r="Y6"/>
  <c r="U6"/>
  <c r="O6"/>
  <c r="B4"/>
  <c r="AX3"/>
  <c r="AW3"/>
  <c r="O3"/>
  <c r="N3"/>
  <c r="B3"/>
  <c r="A3"/>
  <c r="A1" i="157"/>
  <c r="A1" i="149"/>
  <c r="A1" i="158"/>
  <c r="A1" i="146"/>
  <c r="A1" i="159"/>
  <c r="A1" i="156"/>
  <c r="A1" i="147"/>
  <c r="A1" i="154"/>
  <c r="A1" i="155"/>
  <c r="A1" i="153"/>
  <c r="A1" i="141"/>
  <c r="A42" i="153"/>
  <c r="A44" i="155"/>
  <c r="A41" i="154"/>
  <c r="A82" i="156"/>
  <c r="A41"/>
  <c r="A42" i="159"/>
  <c r="A42" i="146"/>
  <c r="A83" i="149"/>
  <c r="A42"/>
  <c r="BI5" i="154"/>
  <c r="BI4"/>
</calcChain>
</file>

<file path=xl/sharedStrings.xml><?xml version="1.0" encoding="utf-8"?>
<sst xmlns="http://schemas.openxmlformats.org/spreadsheetml/2006/main" count="992" uniqueCount="50">
  <si>
    <t>A</t>
  </si>
  <si>
    <t>B</t>
  </si>
  <si>
    <t>|___|___|___|</t>
  </si>
  <si>
    <t>|___|___|</t>
  </si>
  <si>
    <t>T</t>
  </si>
  <si>
    <t>|__|__|</t>
  </si>
  <si>
    <t>N</t>
  </si>
  <si>
    <t>|___|</t>
  </si>
  <si>
    <t>|__|</t>
  </si>
  <si>
    <t>S</t>
  </si>
  <si>
    <t>:</t>
  </si>
  <si>
    <t>M</t>
  </si>
  <si>
    <t>|___|___|___|___|___|___|___|___|</t>
  </si>
  <si>
    <t>|___|___|:|___|___|</t>
  </si>
  <si>
    <t>A.03</t>
  </si>
  <si>
    <t>B.02</t>
  </si>
  <si>
    <t>A.04</t>
  </si>
  <si>
    <t>B.03</t>
  </si>
  <si>
    <t>A.05</t>
  </si>
  <si>
    <t>A.06</t>
  </si>
  <si>
    <t>N.103</t>
  </si>
  <si>
    <t>N.19</t>
  </si>
  <si>
    <t>N.78</t>
  </si>
  <si>
    <t>N.20</t>
  </si>
  <si>
    <t>N.101</t>
  </si>
  <si>
    <t>N.65</t>
  </si>
  <si>
    <t>N.102</t>
  </si>
  <si>
    <t>s</t>
  </si>
  <si>
    <t>N.58</t>
  </si>
  <si>
    <t>N.57</t>
  </si>
  <si>
    <t>N.69</t>
  </si>
  <si>
    <t>N.60</t>
  </si>
  <si>
    <t>N.61</t>
  </si>
  <si>
    <t>N.04</t>
  </si>
  <si>
    <t>N.104</t>
  </si>
  <si>
    <t>Don't Know</t>
  </si>
  <si>
    <t>Refuse to Answer</t>
  </si>
  <si>
    <t>Balkh</t>
  </si>
  <si>
    <t>Herat</t>
  </si>
  <si>
    <t>Baghlan</t>
  </si>
  <si>
    <t>Ghor</t>
  </si>
  <si>
    <t>Daykundi</t>
  </si>
  <si>
    <t>Daulina</t>
  </si>
  <si>
    <t>Sang Takht</t>
  </si>
  <si>
    <t>Gulran</t>
  </si>
  <si>
    <t>Khost Wa Firing</t>
  </si>
  <si>
    <t>Fersi</t>
  </si>
  <si>
    <t>Adraskan</t>
  </si>
  <si>
    <t xml:space="preserve">Note: All the Question of Section 0 except question number 0.05, 0.06, 0.08 must completed before starting of interview with the group </t>
  </si>
  <si>
    <t>[ONLY ASK QUESTION 4.03 IF ANSWER TO 4.02 IS "N", "A", OR "B"]</t>
  </si>
</sst>
</file>

<file path=xl/styles.xml><?xml version="1.0" encoding="utf-8"?>
<styleSheet xmlns="http://schemas.openxmlformats.org/spreadsheetml/2006/main">
  <numFmts count="1">
    <numFmt numFmtId="43" formatCode="_(* #,##0.00_);_(* \(#,##0.00\);_(* &quot;-&quot;??_);_(@_)"/>
  </numFmts>
  <fonts count="3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1"/>
      <color theme="1"/>
      <name val="Calibri"/>
      <family val="2"/>
      <scheme val="minor"/>
    </font>
    <font>
      <b/>
      <sz val="8"/>
      <color indexed="9"/>
      <name val="Arial"/>
      <family val="2"/>
    </font>
    <font>
      <b/>
      <sz val="8"/>
      <color theme="0"/>
      <name val="Arial"/>
      <family val="2"/>
    </font>
    <font>
      <b/>
      <sz val="8"/>
      <color theme="0" tint="-0.249977111117893"/>
      <name val="Arial"/>
      <family val="2"/>
    </font>
    <font>
      <sz val="8"/>
      <color theme="0" tint="-0.499984740745262"/>
      <name val="Arial"/>
      <family val="2"/>
    </font>
    <font>
      <sz val="8"/>
      <color theme="1"/>
      <name val="Arial"/>
      <family val="2"/>
    </font>
    <font>
      <b/>
      <sz val="8"/>
      <name val="Arial"/>
      <family val="2"/>
    </font>
    <font>
      <sz val="8"/>
      <color theme="0"/>
      <name val="Arial"/>
      <family val="2"/>
    </font>
    <font>
      <sz val="8"/>
      <color indexed="8"/>
      <name val="Arial"/>
      <family val="2"/>
    </font>
    <font>
      <b/>
      <sz val="8"/>
      <color theme="1"/>
      <name val="Arial"/>
      <family val="2"/>
    </font>
    <font>
      <sz val="8"/>
      <color indexed="9"/>
      <name val="Arial"/>
      <family val="2"/>
    </font>
    <font>
      <sz val="8"/>
      <color rgb="FFFF0000"/>
      <name val="Arial"/>
      <family val="2"/>
    </font>
    <font>
      <sz val="8"/>
      <color indexed="23"/>
      <name val="Arial"/>
      <family val="2"/>
    </font>
    <font>
      <b/>
      <sz val="8"/>
      <color indexed="10"/>
      <name val="Arial"/>
      <family val="2"/>
    </font>
    <font>
      <b/>
      <sz val="8"/>
      <color indexed="8"/>
      <name val="Arial"/>
      <family val="2"/>
    </font>
  </fonts>
  <fills count="1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indexed="64"/>
      </patternFill>
    </fill>
    <fill>
      <patternFill patternType="solid">
        <fgColor indexed="8"/>
        <bgColor indexed="64"/>
      </patternFill>
    </fill>
    <fill>
      <patternFill patternType="solid">
        <fgColor indexed="13"/>
        <bgColor indexed="64"/>
      </patternFill>
    </fill>
    <fill>
      <patternFill patternType="solid">
        <fgColor indexed="55"/>
        <bgColor indexed="64"/>
      </patternFill>
    </fill>
    <fill>
      <patternFill patternType="solid">
        <fgColor theme="0" tint="-0.34998626667073579"/>
        <bgColor indexed="64"/>
      </patternFill>
    </fill>
    <fill>
      <gradientFill degree="45">
        <stop position="0">
          <color theme="1"/>
        </stop>
        <stop position="1">
          <color theme="0"/>
        </stop>
      </gradientFill>
    </fill>
    <fill>
      <patternFill patternType="solid">
        <fgColor theme="1" tint="0.499984740745262"/>
        <bgColor indexed="64"/>
      </patternFill>
    </fill>
  </fills>
  <borders count="25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
      <left style="medium">
        <color indexed="64"/>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style="medium">
        <color indexed="64"/>
      </right>
      <top style="thin">
        <color indexed="64"/>
      </top>
      <bottom style="medium">
        <color indexed="64"/>
      </bottom>
      <diagonal/>
    </border>
    <border>
      <left/>
      <right/>
      <top style="thin">
        <color theme="0"/>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n">
        <color indexed="64"/>
      </bottom>
      <diagonal/>
    </border>
    <border>
      <left style="medium">
        <color indexed="64"/>
      </left>
      <right style="medium">
        <color indexed="64"/>
      </right>
      <top/>
      <bottom style="medium">
        <color indexed="64"/>
      </bottom>
      <diagonal/>
    </border>
    <border>
      <left/>
      <right style="thick">
        <color indexed="64"/>
      </right>
      <top/>
      <bottom/>
      <diagonal/>
    </border>
    <border>
      <left style="medium">
        <color indexed="64"/>
      </left>
      <right/>
      <top style="thick">
        <color indexed="64"/>
      </top>
      <bottom/>
      <diagonal/>
    </border>
    <border>
      <left/>
      <right style="medium">
        <color indexed="64"/>
      </right>
      <top style="thick">
        <color indexed="64"/>
      </top>
      <bottom/>
      <diagonal/>
    </border>
    <border>
      <left style="thin">
        <color indexed="64"/>
      </left>
      <right style="thin">
        <color indexed="64"/>
      </right>
      <top style="thin">
        <color theme="0"/>
      </top>
      <bottom style="thin">
        <color theme="0"/>
      </bottom>
      <diagonal/>
    </border>
    <border>
      <left/>
      <right style="thin">
        <color indexed="64"/>
      </right>
      <top style="thin">
        <color theme="0"/>
      </top>
      <bottom style="thin">
        <color theme="0"/>
      </bottom>
      <diagonal/>
    </border>
    <border>
      <left style="medium">
        <color indexed="64"/>
      </left>
      <right style="thin">
        <color indexed="64"/>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ck">
        <color auto="1"/>
      </top>
      <bottom/>
      <diagonal/>
    </border>
    <border>
      <left style="medium">
        <color indexed="64"/>
      </left>
      <right style="thin">
        <color indexed="64"/>
      </right>
      <top/>
      <bottom style="thick">
        <color indexed="64"/>
      </bottom>
      <diagonal/>
    </border>
    <border>
      <left style="thin">
        <color theme="0"/>
      </left>
      <right/>
      <top/>
      <bottom/>
      <diagonal/>
    </border>
    <border>
      <left style="thin">
        <color theme="0"/>
      </left>
      <right/>
      <top/>
      <bottom style="thick">
        <color auto="1"/>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n">
        <color indexed="64"/>
      </bottom>
      <diagonal/>
    </border>
    <border>
      <left/>
      <right style="medium">
        <color indexed="64"/>
      </right>
      <top/>
      <bottom style="thick">
        <color indexed="64"/>
      </bottom>
      <diagonal/>
    </border>
    <border>
      <left/>
      <right/>
      <top style="thin">
        <color theme="0"/>
      </top>
      <bottom style="thin">
        <color theme="0"/>
      </bottom>
      <diagonal/>
    </border>
    <border>
      <left style="thick">
        <color indexed="64"/>
      </left>
      <right/>
      <top/>
      <bottom/>
      <diagonal/>
    </border>
    <border>
      <left/>
      <right/>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bottom style="thin">
        <color theme="0"/>
      </bottom>
      <diagonal/>
    </border>
    <border>
      <left style="thin">
        <color indexed="64"/>
      </left>
      <right style="thin">
        <color theme="0"/>
      </right>
      <top/>
      <bottom style="thin">
        <color indexed="64"/>
      </bottom>
      <diagonal/>
    </border>
    <border>
      <left style="thin">
        <color indexed="64"/>
      </left>
      <right style="thin">
        <color theme="0"/>
      </right>
      <top style="thin">
        <color indexed="64"/>
      </top>
      <bottom/>
      <diagonal/>
    </border>
    <border>
      <left/>
      <right style="thin">
        <color indexed="64"/>
      </right>
      <top style="thin">
        <color indexed="64"/>
      </top>
      <bottom style="thin">
        <color theme="0"/>
      </bottom>
      <diagonal/>
    </border>
    <border>
      <left style="medium">
        <color indexed="64"/>
      </left>
      <right/>
      <top style="medium">
        <color indexed="64"/>
      </top>
      <bottom style="thin">
        <color theme="0"/>
      </bottom>
      <diagonal/>
    </border>
    <border>
      <left/>
      <right style="medium">
        <color indexed="64"/>
      </right>
      <top style="medium">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diagonal/>
    </border>
    <border>
      <left style="thin">
        <color indexed="64"/>
      </left>
      <right/>
      <top/>
      <bottom style="thin">
        <color theme="0"/>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style="medium">
        <color indexed="64"/>
      </left>
      <right/>
      <top style="thin">
        <color indexed="64"/>
      </top>
      <bottom/>
      <diagonal/>
    </border>
    <border>
      <left style="thin">
        <color theme="0"/>
      </left>
      <right style="medium">
        <color indexed="64"/>
      </right>
      <top/>
      <bottom/>
      <diagonal/>
    </border>
    <border>
      <left/>
      <right/>
      <top style="medium">
        <color indexed="64"/>
      </top>
      <bottom style="thin">
        <color theme="0"/>
      </bottom>
      <diagonal/>
    </border>
    <border>
      <left/>
      <right/>
      <top style="medium">
        <color indexed="64"/>
      </top>
      <bottom style="medium">
        <color indexed="64"/>
      </bottom>
      <diagonal/>
    </border>
    <border>
      <left/>
      <right style="medium">
        <color indexed="64"/>
      </right>
      <top style="thin">
        <color theme="0"/>
      </top>
      <bottom style="medium">
        <color indexed="64"/>
      </bottom>
      <diagonal/>
    </border>
    <border>
      <left/>
      <right style="thick">
        <color indexed="64"/>
      </right>
      <top style="thin">
        <color indexed="64"/>
      </top>
      <bottom/>
      <diagonal/>
    </border>
    <border>
      <left/>
      <right style="thick">
        <color indexed="64"/>
      </right>
      <top/>
      <bottom style="thick">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theme="0"/>
      </bottom>
      <diagonal/>
    </border>
    <border>
      <left/>
      <right style="thin">
        <color indexed="64"/>
      </right>
      <top style="thin">
        <color theme="0"/>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bottom/>
      <diagonal/>
    </border>
    <border>
      <left/>
      <right style="dotted">
        <color indexed="64"/>
      </right>
      <top/>
      <bottom style="thick">
        <color indexed="64"/>
      </bottom>
      <diagonal/>
    </border>
    <border>
      <left/>
      <right style="dotted">
        <color indexed="64"/>
      </right>
      <top/>
      <bottom/>
      <diagonal/>
    </border>
    <border>
      <left style="dotted">
        <color indexed="64"/>
      </left>
      <right style="dotted">
        <color indexed="64"/>
      </right>
      <top style="thick">
        <color indexed="64"/>
      </top>
      <bottom/>
      <diagonal/>
    </border>
    <border>
      <left style="dotted">
        <color indexed="64"/>
      </left>
      <right style="dotted">
        <color indexed="64"/>
      </right>
      <top/>
      <bottom/>
      <diagonal/>
    </border>
    <border>
      <left style="dotted">
        <color indexed="64"/>
      </left>
      <right style="dotted">
        <color indexed="64"/>
      </right>
      <top/>
      <bottom style="thick">
        <color indexed="64"/>
      </bottom>
      <diagonal/>
    </border>
    <border>
      <left style="dashed">
        <color indexed="64"/>
      </left>
      <right/>
      <top/>
      <bottom style="thin">
        <color indexed="64"/>
      </bottom>
      <diagonal/>
    </border>
    <border>
      <left style="dashed">
        <color indexed="64"/>
      </left>
      <right/>
      <top/>
      <bottom/>
      <diagonal/>
    </border>
    <border>
      <left style="dashed">
        <color indexed="64"/>
      </left>
      <right/>
      <top/>
      <bottom style="thick">
        <color indexed="64"/>
      </bottom>
      <diagonal/>
    </border>
    <border>
      <left style="dashed">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thin">
        <color indexed="64"/>
      </top>
      <bottom style="thick">
        <color indexed="64"/>
      </bottom>
      <diagonal/>
    </border>
    <border>
      <left/>
      <right style="thin">
        <color indexed="64"/>
      </right>
      <top style="dashed">
        <color indexed="64"/>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theme="0"/>
      </top>
      <bottom/>
      <diagonal/>
    </border>
    <border>
      <left style="dashed">
        <color indexed="64"/>
      </left>
      <right style="thin">
        <color indexed="64"/>
      </right>
      <top style="thin">
        <color indexed="64"/>
      </top>
      <bottom style="thin">
        <color indexed="64"/>
      </bottom>
      <diagonal/>
    </border>
    <border>
      <left/>
      <right style="dashed">
        <color indexed="64"/>
      </right>
      <top/>
      <bottom style="thick">
        <color indexed="64"/>
      </bottom>
      <diagonal/>
    </border>
    <border>
      <left style="dashed">
        <color indexed="64"/>
      </left>
      <right style="thin">
        <color indexed="64"/>
      </right>
      <top style="thin">
        <color indexed="64"/>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ck">
        <color indexed="64"/>
      </right>
      <top style="medium">
        <color indexed="64"/>
      </top>
      <bottom/>
      <diagonal/>
    </border>
    <border>
      <left/>
      <right style="thick">
        <color indexed="64"/>
      </right>
      <top/>
      <bottom style="medium">
        <color indexed="64"/>
      </bottom>
      <diagonal/>
    </border>
    <border>
      <left/>
      <right style="thin">
        <color theme="0"/>
      </right>
      <top style="thin">
        <color theme="0"/>
      </top>
      <bottom/>
      <diagonal/>
    </border>
    <border>
      <left/>
      <right style="thin">
        <color theme="0"/>
      </right>
      <top/>
      <bottom/>
      <diagonal/>
    </border>
    <border>
      <left/>
      <right style="dashed">
        <color indexed="64"/>
      </right>
      <top style="thin">
        <color indexed="64"/>
      </top>
      <bottom style="thin">
        <color indexed="64"/>
      </bottom>
      <diagonal/>
    </border>
    <border>
      <left/>
      <right style="thin">
        <color theme="0"/>
      </right>
      <top/>
      <bottom style="thin">
        <color indexed="64"/>
      </bottom>
      <diagonal/>
    </border>
    <border>
      <left/>
      <right style="dashed">
        <color indexed="64"/>
      </right>
      <top style="thin">
        <color indexed="64"/>
      </top>
      <bottom style="thin">
        <color theme="0"/>
      </bottom>
      <diagonal/>
    </border>
    <border>
      <left/>
      <right style="dashed">
        <color indexed="64"/>
      </right>
      <top style="medium">
        <color indexed="64"/>
      </top>
      <bottom style="medium">
        <color indexed="64"/>
      </bottom>
      <diagonal/>
    </border>
    <border>
      <left style="thin">
        <color theme="0"/>
      </left>
      <right/>
      <top style="thin">
        <color theme="0"/>
      </top>
      <bottom/>
      <diagonal/>
    </border>
    <border>
      <left style="thin">
        <color theme="0"/>
      </left>
      <right style="thin">
        <color indexed="64"/>
      </right>
      <top style="thin">
        <color theme="0"/>
      </top>
      <bottom/>
      <diagonal/>
    </border>
    <border>
      <left/>
      <right style="thick">
        <color indexed="64"/>
      </right>
      <top style="dashed">
        <color indexed="64"/>
      </top>
      <bottom/>
      <diagonal/>
    </border>
    <border>
      <left/>
      <right style="thick">
        <color indexed="64"/>
      </right>
      <top/>
      <bottom style="dashed">
        <color indexed="64"/>
      </bottom>
      <diagonal/>
    </border>
    <border>
      <left/>
      <right style="medium">
        <color indexed="64"/>
      </right>
      <top style="thin">
        <color theme="0"/>
      </top>
      <bottom/>
      <diagonal/>
    </border>
    <border>
      <left/>
      <right style="dashed">
        <color indexed="64"/>
      </right>
      <top style="thick">
        <color auto="1"/>
      </top>
      <bottom/>
      <diagonal/>
    </border>
    <border>
      <left style="medium">
        <color indexed="64"/>
      </left>
      <right style="thin">
        <color indexed="64"/>
      </right>
      <top style="medium">
        <color indexed="64"/>
      </top>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n">
        <color theme="0"/>
      </top>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right/>
      <top style="thick">
        <color indexed="64"/>
      </top>
      <bottom style="thick">
        <color indexed="64"/>
      </bottom>
      <diagonal/>
    </border>
    <border>
      <left style="medium">
        <color indexed="64"/>
      </left>
      <right style="thick">
        <color indexed="64"/>
      </right>
      <top/>
      <bottom/>
      <diagonal/>
    </border>
    <border>
      <left style="thin">
        <color theme="0"/>
      </left>
      <right style="medium">
        <color indexed="64"/>
      </right>
      <top style="thick">
        <color indexed="64"/>
      </top>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theme="0"/>
      </left>
      <right style="thin">
        <color indexed="64"/>
      </right>
      <top/>
      <bottom/>
      <diagonal/>
    </border>
    <border>
      <left/>
      <right style="dotted">
        <color indexed="64"/>
      </right>
      <top style="thin">
        <color indexed="64"/>
      </top>
      <bottom/>
      <diagonal/>
    </border>
    <border>
      <left/>
      <right style="dotted">
        <color indexed="64"/>
      </right>
      <top/>
      <bottom style="medium">
        <color indexed="64"/>
      </bottom>
      <diagonal/>
    </border>
    <border>
      <left/>
      <right style="thin">
        <color theme="0"/>
      </right>
      <top/>
      <bottom style="thin">
        <color theme="0"/>
      </bottom>
      <diagonal/>
    </border>
    <border>
      <left/>
      <right style="dotted">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theme="0"/>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medium">
        <color indexed="64"/>
      </right>
      <top style="thin">
        <color theme="0"/>
      </top>
      <bottom style="thin">
        <color theme="0"/>
      </bottom>
      <diagonal/>
    </border>
    <border>
      <left style="thick">
        <color indexed="64"/>
      </left>
      <right style="thin">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theme="0"/>
      </top>
      <bottom style="medium">
        <color indexed="64"/>
      </bottom>
      <diagonal/>
    </border>
    <border>
      <left style="thick">
        <color indexed="64"/>
      </left>
      <right style="medium">
        <color indexed="64"/>
      </right>
      <top/>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medium">
        <color indexed="64"/>
      </bottom>
      <diagonal/>
    </border>
    <border>
      <left style="thin">
        <color indexed="64"/>
      </left>
      <right style="medium">
        <color indexed="64"/>
      </right>
      <top style="thick">
        <color theme="0"/>
      </top>
      <bottom style="thick">
        <color theme="0"/>
      </bottom>
      <diagonal/>
    </border>
    <border>
      <left style="thin">
        <color indexed="64"/>
      </left>
      <right style="medium">
        <color indexed="64"/>
      </right>
      <top style="thick">
        <color theme="0"/>
      </top>
      <bottom style="thin">
        <color theme="0"/>
      </bottom>
      <diagonal/>
    </border>
    <border>
      <left/>
      <right style="thin">
        <color indexed="64"/>
      </right>
      <top style="thick">
        <color indexed="64"/>
      </top>
      <bottom style="thick">
        <color indexed="64"/>
      </bottom>
      <diagonal/>
    </border>
    <border>
      <left style="thin">
        <color indexed="64"/>
      </left>
      <right/>
      <top/>
      <bottom style="thick">
        <color theme="0"/>
      </bottom>
      <diagonal/>
    </border>
    <border>
      <left style="thin">
        <color indexed="64"/>
      </left>
      <right/>
      <top style="thick">
        <color theme="0"/>
      </top>
      <bottom style="thick">
        <color theme="0"/>
      </bottom>
      <diagonal/>
    </border>
    <border>
      <left style="thin">
        <color indexed="64"/>
      </left>
      <right style="medium">
        <color indexed="64"/>
      </right>
      <top style="thin">
        <color theme="0"/>
      </top>
      <bottom style="thick">
        <color indexed="64"/>
      </bottom>
      <diagonal/>
    </border>
    <border>
      <left style="thin">
        <color theme="0"/>
      </left>
      <right/>
      <top style="thick">
        <color indexed="64"/>
      </top>
      <bottom/>
      <diagonal/>
    </border>
    <border>
      <left style="dotted">
        <color indexed="64"/>
      </left>
      <right style="dotted">
        <color indexed="64"/>
      </right>
      <top style="thin">
        <color indexed="64"/>
      </top>
      <bottom/>
      <diagonal/>
    </border>
    <border>
      <left/>
      <right style="thin">
        <color theme="0"/>
      </right>
      <top style="thick">
        <color indexed="64"/>
      </top>
      <bottom/>
      <diagonal/>
    </border>
    <border>
      <left style="thin">
        <color indexed="64"/>
      </left>
      <right/>
      <top style="thick">
        <color theme="0"/>
      </top>
      <bottom style="thick">
        <color indexed="64"/>
      </bottom>
      <diagonal/>
    </border>
    <border>
      <left style="thin">
        <color indexed="64"/>
      </left>
      <right style="medium">
        <color indexed="64"/>
      </right>
      <top/>
      <bottom style="thin">
        <color theme="0"/>
      </bottom>
      <diagonal/>
    </border>
    <border>
      <left style="thin">
        <color indexed="64"/>
      </left>
      <right style="medium">
        <color indexed="64"/>
      </right>
      <top style="thick">
        <color indexed="64"/>
      </top>
      <bottom/>
      <diagonal/>
    </border>
    <border>
      <left style="thin">
        <color indexed="64"/>
      </left>
      <right style="medium">
        <color indexed="64"/>
      </right>
      <top/>
      <bottom style="thick">
        <color theme="0"/>
      </bottom>
      <diagonal/>
    </border>
    <border>
      <left style="thin">
        <color indexed="64"/>
      </left>
      <right style="thin">
        <color indexed="64"/>
      </right>
      <top style="dashed">
        <color indexed="64"/>
      </top>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right style="thin">
        <color indexed="64"/>
      </right>
      <top style="thick">
        <color indexed="64"/>
      </top>
      <bottom style="thin">
        <color indexed="64"/>
      </bottom>
      <diagonal/>
    </border>
    <border>
      <left style="thin">
        <color theme="0"/>
      </left>
      <right style="thin">
        <color indexed="64"/>
      </right>
      <top style="thick">
        <color auto="1"/>
      </top>
      <bottom style="thin">
        <color theme="0"/>
      </bottom>
      <diagonal/>
    </border>
    <border>
      <left style="thin">
        <color indexed="64"/>
      </left>
      <right style="thin">
        <color theme="0"/>
      </right>
      <top style="thick">
        <color auto="1"/>
      </top>
      <bottom/>
      <diagonal/>
    </border>
    <border>
      <left style="thin">
        <color theme="0"/>
      </left>
      <right/>
      <top/>
      <bottom style="thin">
        <color theme="0"/>
      </bottom>
      <diagonal/>
    </border>
    <border>
      <left style="thin">
        <color theme="0"/>
      </left>
      <right style="thin">
        <color auto="1"/>
      </right>
      <top/>
      <bottom style="thick">
        <color auto="1"/>
      </bottom>
      <diagonal/>
    </border>
    <border>
      <left/>
      <right style="dashed">
        <color indexed="64"/>
      </right>
      <top style="medium">
        <color indexed="64"/>
      </top>
      <bottom/>
      <diagonal/>
    </border>
    <border>
      <left style="dashed">
        <color indexed="64"/>
      </left>
      <right style="thin">
        <color indexed="64"/>
      </right>
      <top style="medium">
        <color indexed="64"/>
      </top>
      <bottom style="thin">
        <color indexed="64"/>
      </bottom>
      <diagonal/>
    </border>
    <border>
      <left/>
      <right style="dashed">
        <color indexed="64"/>
      </right>
      <top/>
      <bottom style="medium">
        <color indexed="64"/>
      </bottom>
      <diagonal/>
    </border>
    <border>
      <left style="thick">
        <color indexed="64"/>
      </left>
      <right style="thick">
        <color indexed="64"/>
      </right>
      <top style="thin">
        <color theme="0"/>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bottom style="thin">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theme="0"/>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thin">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medium">
        <color indexed="64"/>
      </top>
      <bottom/>
      <diagonal/>
    </border>
    <border>
      <left style="medium">
        <color indexed="64"/>
      </left>
      <right style="thick">
        <color indexed="64"/>
      </right>
      <top style="thin">
        <color theme="0"/>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diagonal/>
    </border>
    <border>
      <left/>
      <right style="thick">
        <color indexed="64"/>
      </right>
      <top style="thin">
        <color theme="0"/>
      </top>
      <bottom/>
      <diagonal/>
    </border>
    <border>
      <left/>
      <right style="thick">
        <color indexed="64"/>
      </right>
      <top style="medium">
        <color indexed="64"/>
      </top>
      <bottom style="medium">
        <color indexed="64"/>
      </bottom>
      <diagonal/>
    </border>
    <border>
      <left style="medium">
        <color indexed="64"/>
      </left>
      <right style="thin">
        <color indexed="64"/>
      </right>
      <top/>
      <bottom style="thin">
        <color theme="0"/>
      </bottom>
      <diagonal/>
    </border>
    <border>
      <left style="thick">
        <color indexed="64"/>
      </left>
      <right style="thin">
        <color indexed="64"/>
      </right>
      <top style="thin">
        <color theme="0"/>
      </top>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medium">
        <color indexed="64"/>
      </bottom>
      <diagonal/>
    </border>
    <border>
      <left style="medium">
        <color indexed="64"/>
      </left>
      <right style="thick">
        <color indexed="64"/>
      </right>
      <top/>
      <bottom style="thin">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diagonal/>
    </border>
    <border>
      <left style="dashed">
        <color indexed="64"/>
      </left>
      <right style="thin">
        <color indexed="64"/>
      </right>
      <top style="dashed">
        <color indexed="64"/>
      </top>
      <bottom style="thick">
        <color indexed="64"/>
      </bottom>
      <diagonal/>
    </border>
    <border>
      <left style="thin">
        <color indexed="64"/>
      </left>
      <right style="thin">
        <color indexed="64"/>
      </right>
      <top style="dashed">
        <color indexed="64"/>
      </top>
      <bottom style="thick">
        <color indexed="64"/>
      </bottom>
      <diagonal/>
    </border>
    <border>
      <left/>
      <right style="dotted">
        <color indexed="64"/>
      </right>
      <top style="thin">
        <color indexed="64"/>
      </top>
      <bottom style="thin">
        <color indexed="64"/>
      </bottom>
      <diagonal/>
    </border>
    <border>
      <left/>
      <right style="dotted">
        <color indexed="64"/>
      </right>
      <top style="thick">
        <color indexed="64"/>
      </top>
      <bottom/>
      <diagonal/>
    </border>
    <border>
      <left style="thin">
        <color indexed="64"/>
      </left>
      <right style="medium">
        <color indexed="64"/>
      </right>
      <top style="thick">
        <color indexed="64"/>
      </top>
      <bottom style="thin">
        <color indexed="64"/>
      </bottom>
      <diagonal/>
    </border>
    <border>
      <left style="thin">
        <color indexed="64"/>
      </left>
      <right/>
      <top style="medium">
        <color indexed="64"/>
      </top>
      <bottom style="thin">
        <color indexed="64"/>
      </bottom>
      <diagonal/>
    </border>
  </borders>
  <cellStyleXfs count="31">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2" fillId="0" borderId="0"/>
    <xf numFmtId="0" fontId="12" fillId="0" borderId="0"/>
    <xf numFmtId="0" fontId="12" fillId="0" borderId="0"/>
    <xf numFmtId="0" fontId="11" fillId="0" borderId="0"/>
    <xf numFmtId="43" fontId="14" fillId="0" borderId="0" applyFont="0" applyFill="0" applyBorder="0" applyAlignment="0" applyProtection="0"/>
    <xf numFmtId="0" fontId="10" fillId="0" borderId="0"/>
    <xf numFmtId="0" fontId="9" fillId="0" borderId="0"/>
    <xf numFmtId="0" fontId="8" fillId="0" borderId="0"/>
    <xf numFmtId="0" fontId="7" fillId="0" borderId="0"/>
    <xf numFmtId="0" fontId="7" fillId="0" borderId="0"/>
    <xf numFmtId="0" fontId="7" fillId="0" borderId="0"/>
    <xf numFmtId="0" fontId="6" fillId="0" borderId="0"/>
    <xf numFmtId="0" fontId="6" fillId="0" borderId="0"/>
    <xf numFmtId="0" fontId="6"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1" fillId="0" borderId="0"/>
  </cellStyleXfs>
  <cellXfs count="1696">
    <xf numFmtId="0" fontId="0" fillId="0" borderId="0" xfId="0"/>
    <xf numFmtId="0" fontId="21" fillId="0" borderId="0" xfId="2" applyFont="1" applyFill="1" applyBorder="1" applyAlignment="1">
      <alignment horizontal="left" vertical="center" readingOrder="1"/>
    </xf>
    <xf numFmtId="0" fontId="13" fillId="0" borderId="0" xfId="2" applyFont="1" applyBorder="1" applyAlignment="1">
      <alignment horizontal="left" vertical="center" readingOrder="1"/>
    </xf>
    <xf numFmtId="0" fontId="13" fillId="0" borderId="0" xfId="2" applyFont="1" applyAlignment="1">
      <alignment horizontal="left" vertical="center" readingOrder="1"/>
    </xf>
    <xf numFmtId="0" fontId="21" fillId="0" borderId="0" xfId="2" applyFont="1" applyFill="1" applyBorder="1" applyAlignment="1">
      <alignment horizontal="left" vertical="center" readingOrder="1"/>
    </xf>
    <xf numFmtId="0" fontId="17" fillId="4" borderId="5" xfId="2" applyFont="1" applyFill="1" applyBorder="1" applyAlignment="1">
      <alignment horizontal="left" vertical="center" readingOrder="1"/>
    </xf>
    <xf numFmtId="0" fontId="17" fillId="4" borderId="2" xfId="2" applyFont="1" applyFill="1" applyBorder="1" applyAlignment="1">
      <alignment horizontal="left" vertical="center" readingOrder="1"/>
    </xf>
    <xf numFmtId="0" fontId="21" fillId="13" borderId="12" xfId="1" applyFont="1" applyFill="1" applyBorder="1" applyAlignment="1">
      <alignment horizontal="left" vertical="center" wrapText="1" readingOrder="1"/>
    </xf>
    <xf numFmtId="0" fontId="21" fillId="13" borderId="11" xfId="1" applyFont="1" applyFill="1" applyBorder="1" applyAlignment="1">
      <alignment horizontal="left" vertical="center" wrapText="1" readingOrder="1"/>
    </xf>
    <xf numFmtId="0" fontId="13" fillId="0" borderId="27" xfId="2" applyFont="1" applyBorder="1" applyAlignment="1">
      <alignment horizontal="left" vertical="center" readingOrder="1"/>
    </xf>
    <xf numFmtId="2" fontId="22" fillId="4" borderId="0" xfId="2" applyNumberFormat="1" applyFont="1" applyFill="1" applyBorder="1" applyAlignment="1">
      <alignment horizontal="left" vertical="center" readingOrder="1"/>
    </xf>
    <xf numFmtId="2" fontId="22" fillId="4" borderId="4" xfId="2" applyNumberFormat="1" applyFont="1" applyFill="1" applyBorder="1" applyAlignment="1">
      <alignment horizontal="left" vertical="center" readingOrder="1"/>
    </xf>
    <xf numFmtId="2" fontId="19" fillId="0" borderId="0" xfId="1" applyNumberFormat="1" applyFont="1" applyFill="1" applyBorder="1" applyAlignment="1">
      <alignment horizontal="left" vertical="center" readingOrder="1"/>
    </xf>
    <xf numFmtId="0" fontId="13" fillId="5" borderId="9" xfId="1" applyNumberFormat="1" applyFont="1" applyFill="1" applyBorder="1" applyAlignment="1">
      <alignment horizontal="left" vertical="center" readingOrder="1"/>
    </xf>
    <xf numFmtId="0" fontId="20" fillId="0" borderId="2" xfId="29" applyFont="1" applyBorder="1" applyAlignment="1">
      <alignment horizontal="left" vertical="center" readingOrder="1"/>
    </xf>
    <xf numFmtId="0" fontId="21" fillId="0" borderId="2" xfId="1" applyFont="1" applyFill="1" applyBorder="1" applyAlignment="1">
      <alignment horizontal="left" vertical="center" readingOrder="1"/>
    </xf>
    <xf numFmtId="0" fontId="13" fillId="0" borderId="0" xfId="1" applyNumberFormat="1" applyFont="1" applyFill="1" applyBorder="1" applyAlignment="1">
      <alignment horizontal="left" vertical="center" readingOrder="1"/>
    </xf>
    <xf numFmtId="0" fontId="20" fillId="0" borderId="0" xfId="29" applyNumberFormat="1" applyFont="1" applyFill="1" applyBorder="1" applyAlignment="1">
      <alignment horizontal="left" vertical="center" readingOrder="1"/>
    </xf>
    <xf numFmtId="2" fontId="17" fillId="0" borderId="0" xfId="1" applyNumberFormat="1" applyFont="1" applyFill="1" applyBorder="1" applyAlignment="1">
      <alignment horizontal="left" vertical="center" readingOrder="1"/>
    </xf>
    <xf numFmtId="0" fontId="13" fillId="0" borderId="0" xfId="2" applyFont="1" applyFill="1" applyBorder="1" applyAlignment="1">
      <alignment horizontal="left" vertical="center" readingOrder="1"/>
    </xf>
    <xf numFmtId="0" fontId="21" fillId="0" borderId="4" xfId="2" applyFont="1" applyFill="1" applyBorder="1" applyAlignment="1">
      <alignment horizontal="left" vertical="center" readingOrder="1"/>
    </xf>
    <xf numFmtId="0" fontId="19" fillId="0" borderId="6" xfId="2" applyFont="1" applyFill="1" applyBorder="1" applyAlignment="1">
      <alignment horizontal="left" vertical="center" readingOrder="1"/>
    </xf>
    <xf numFmtId="0" fontId="19" fillId="0" borderId="0" xfId="2" applyFont="1" applyFill="1" applyBorder="1" applyAlignment="1">
      <alignment horizontal="left" vertical="center" readingOrder="1"/>
    </xf>
    <xf numFmtId="0" fontId="20" fillId="0" borderId="1" xfId="29" applyFont="1" applyBorder="1" applyAlignment="1">
      <alignment horizontal="left" vertical="center" readingOrder="1"/>
    </xf>
    <xf numFmtId="0" fontId="21" fillId="0" borderId="1" xfId="1" applyFont="1" applyFill="1" applyBorder="1" applyAlignment="1">
      <alignment horizontal="left" vertical="center" wrapText="1" readingOrder="1"/>
    </xf>
    <xf numFmtId="0" fontId="13" fillId="0" borderId="1" xfId="1" applyNumberFormat="1" applyFont="1" applyFill="1" applyBorder="1" applyAlignment="1">
      <alignment horizontal="left" vertical="center" readingOrder="1"/>
    </xf>
    <xf numFmtId="0" fontId="20" fillId="0" borderId="1" xfId="29" applyNumberFormat="1" applyFont="1" applyFill="1" applyBorder="1" applyAlignment="1">
      <alignment horizontal="left" vertical="center" readingOrder="1"/>
    </xf>
    <xf numFmtId="2" fontId="17" fillId="0" borderId="1" xfId="1" applyNumberFormat="1" applyFont="1" applyFill="1" applyBorder="1" applyAlignment="1">
      <alignment horizontal="left" vertical="center" readingOrder="1"/>
    </xf>
    <xf numFmtId="0" fontId="13" fillId="0" borderId="1" xfId="2" applyFont="1" applyFill="1" applyBorder="1" applyAlignment="1">
      <alignment horizontal="left" vertical="center" readingOrder="1"/>
    </xf>
    <xf numFmtId="0" fontId="13" fillId="0" borderId="1" xfId="2" applyFont="1" applyBorder="1" applyAlignment="1">
      <alignment horizontal="left" vertical="center" readingOrder="1"/>
    </xf>
    <xf numFmtId="0" fontId="21" fillId="0" borderId="1" xfId="2" applyFont="1" applyFill="1" applyBorder="1" applyAlignment="1">
      <alignment horizontal="left" vertical="center" readingOrder="1"/>
    </xf>
    <xf numFmtId="0" fontId="21" fillId="0" borderId="8" xfId="2" applyFont="1" applyFill="1" applyBorder="1" applyAlignment="1">
      <alignment horizontal="left" vertical="center" readingOrder="1"/>
    </xf>
    <xf numFmtId="2" fontId="17" fillId="4" borderId="5" xfId="2" applyNumberFormat="1" applyFont="1" applyFill="1" applyBorder="1" applyAlignment="1">
      <alignment horizontal="left" vertical="center" readingOrder="1"/>
    </xf>
    <xf numFmtId="2" fontId="17" fillId="4" borderId="2" xfId="2" applyNumberFormat="1" applyFont="1" applyFill="1" applyBorder="1" applyAlignment="1">
      <alignment horizontal="left" vertical="center" readingOrder="1"/>
    </xf>
    <xf numFmtId="0" fontId="21" fillId="13" borderId="2" xfId="1" applyFont="1" applyFill="1" applyBorder="1" applyAlignment="1">
      <alignment horizontal="left" vertical="center" wrapText="1" readingOrder="1"/>
    </xf>
    <xf numFmtId="0" fontId="21" fillId="13" borderId="3" xfId="1" applyFont="1" applyFill="1" applyBorder="1" applyAlignment="1">
      <alignment horizontal="left" vertical="center" wrapText="1" readingOrder="1"/>
    </xf>
    <xf numFmtId="2" fontId="19" fillId="0" borderId="0" xfId="2" applyNumberFormat="1" applyFont="1" applyFill="1" applyBorder="1" applyAlignment="1">
      <alignment horizontal="left" vertical="center" readingOrder="1"/>
    </xf>
    <xf numFmtId="0" fontId="20" fillId="0" borderId="0" xfId="29" applyFont="1" applyFill="1" applyBorder="1" applyAlignment="1">
      <alignment horizontal="left" vertical="center" readingOrder="1"/>
    </xf>
    <xf numFmtId="0" fontId="21" fillId="0" borderId="0" xfId="2" applyFont="1" applyFill="1" applyBorder="1" applyAlignment="1">
      <alignment horizontal="left" vertical="center" wrapText="1" readingOrder="1"/>
    </xf>
    <xf numFmtId="0" fontId="13" fillId="0" borderId="0" xfId="2" applyFont="1" applyFill="1" applyBorder="1" applyAlignment="1">
      <alignment horizontal="left" vertical="center" wrapText="1" readingOrder="1"/>
    </xf>
    <xf numFmtId="0" fontId="21" fillId="0" borderId="0" xfId="1" applyFont="1" applyFill="1" applyBorder="1" applyAlignment="1">
      <alignment horizontal="left" vertical="center" wrapText="1" readingOrder="1"/>
    </xf>
    <xf numFmtId="2" fontId="17" fillId="4" borderId="7" xfId="2" applyNumberFormat="1" applyFont="1" applyFill="1" applyBorder="1" applyAlignment="1">
      <alignment horizontal="left" vertical="center" readingOrder="1"/>
    </xf>
    <xf numFmtId="2" fontId="17" fillId="4" borderId="1" xfId="2" applyNumberFormat="1" applyFont="1" applyFill="1" applyBorder="1" applyAlignment="1">
      <alignment horizontal="left" vertical="center" readingOrder="1"/>
    </xf>
    <xf numFmtId="0" fontId="21" fillId="13" borderId="1" xfId="1" applyFont="1" applyFill="1" applyBorder="1" applyAlignment="1">
      <alignment horizontal="left" vertical="center" wrapText="1" readingOrder="1"/>
    </xf>
    <xf numFmtId="0" fontId="21" fillId="13" borderId="8" xfId="1" applyFont="1" applyFill="1" applyBorder="1" applyAlignment="1">
      <alignment horizontal="left" vertical="center" wrapText="1" readingOrder="1"/>
    </xf>
    <xf numFmtId="0" fontId="21" fillId="0" borderId="27" xfId="2" applyFont="1" applyFill="1" applyBorder="1" applyAlignment="1">
      <alignment horizontal="left" vertical="center" wrapText="1" readingOrder="1"/>
    </xf>
    <xf numFmtId="0" fontId="19" fillId="0" borderId="0" xfId="2" applyFont="1" applyFill="1" applyBorder="1" applyAlignment="1">
      <alignment horizontal="left" vertical="center" readingOrder="1"/>
    </xf>
    <xf numFmtId="0" fontId="13" fillId="7" borderId="13" xfId="1" applyNumberFormat="1" applyFont="1" applyFill="1" applyBorder="1" applyAlignment="1">
      <alignment horizontal="left" vertical="center" readingOrder="1"/>
    </xf>
    <xf numFmtId="0" fontId="20" fillId="0" borderId="5" xfId="29" applyFont="1" applyBorder="1" applyAlignment="1">
      <alignment horizontal="left" vertical="center" readingOrder="1"/>
    </xf>
    <xf numFmtId="0" fontId="13" fillId="0" borderId="2" xfId="2" applyFont="1" applyBorder="1" applyAlignment="1">
      <alignment horizontal="left" vertical="center" readingOrder="1"/>
    </xf>
    <xf numFmtId="0" fontId="13" fillId="0" borderId="2" xfId="1" applyFont="1" applyFill="1" applyBorder="1" applyAlignment="1">
      <alignment horizontal="left" vertical="center" readingOrder="1"/>
    </xf>
    <xf numFmtId="0" fontId="13" fillId="0" borderId="2" xfId="1" applyNumberFormat="1" applyFont="1" applyFill="1" applyBorder="1" applyAlignment="1">
      <alignment horizontal="left" vertical="center" readingOrder="1"/>
    </xf>
    <xf numFmtId="0" fontId="20" fillId="0" borderId="2" xfId="29" applyNumberFormat="1" applyFont="1" applyBorder="1" applyAlignment="1">
      <alignment horizontal="left" vertical="center" readingOrder="1"/>
    </xf>
    <xf numFmtId="0" fontId="21" fillId="0" borderId="2" xfId="2" applyFont="1" applyFill="1" applyBorder="1" applyAlignment="1">
      <alignment horizontal="left" vertical="center" readingOrder="1"/>
    </xf>
    <xf numFmtId="2" fontId="17" fillId="0" borderId="2" xfId="1" applyNumberFormat="1" applyFont="1" applyFill="1" applyBorder="1" applyAlignment="1">
      <alignment horizontal="left" vertical="center" readingOrder="1"/>
    </xf>
    <xf numFmtId="0" fontId="21" fillId="0" borderId="3" xfId="2" applyFont="1" applyFill="1" applyBorder="1" applyAlignment="1">
      <alignment horizontal="left" vertical="center" readingOrder="1"/>
    </xf>
    <xf numFmtId="2" fontId="19" fillId="0" borderId="0" xfId="2" applyNumberFormat="1" applyFont="1" applyFill="1" applyBorder="1" applyAlignment="1">
      <alignment horizontal="left" vertical="center" readingOrder="1"/>
    </xf>
    <xf numFmtId="0" fontId="13" fillId="5" borderId="5" xfId="1" applyNumberFormat="1" applyFont="1" applyFill="1" applyBorder="1" applyAlignment="1">
      <alignment horizontal="left" vertical="center" readingOrder="1"/>
    </xf>
    <xf numFmtId="0" fontId="13" fillId="5" borderId="2" xfId="1" applyNumberFormat="1" applyFont="1" applyFill="1" applyBorder="1" applyAlignment="1">
      <alignment horizontal="left" vertical="center" readingOrder="1"/>
    </xf>
    <xf numFmtId="0" fontId="13" fillId="5" borderId="3" xfId="1" applyNumberFormat="1" applyFont="1" applyFill="1" applyBorder="1" applyAlignment="1">
      <alignment horizontal="left" vertical="center" readingOrder="1"/>
    </xf>
    <xf numFmtId="0" fontId="13" fillId="7" borderId="9" xfId="1" applyNumberFormat="1" applyFont="1" applyFill="1" applyBorder="1" applyAlignment="1">
      <alignment horizontal="left" vertical="center" readingOrder="1"/>
    </xf>
    <xf numFmtId="0" fontId="20" fillId="0" borderId="7" xfId="29" applyFont="1" applyBorder="1" applyAlignment="1">
      <alignment horizontal="left" vertical="center" readingOrder="1"/>
    </xf>
    <xf numFmtId="0" fontId="20" fillId="0" borderId="1" xfId="29" applyNumberFormat="1" applyFont="1" applyBorder="1" applyAlignment="1">
      <alignment horizontal="left" vertical="center" readingOrder="1"/>
    </xf>
    <xf numFmtId="0" fontId="21" fillId="0" borderId="1" xfId="1" applyFont="1" applyFill="1" applyBorder="1" applyAlignment="1">
      <alignment horizontal="left" vertical="center" readingOrder="1"/>
    </xf>
    <xf numFmtId="0" fontId="13" fillId="5" borderId="6" xfId="1" applyNumberFormat="1" applyFont="1" applyFill="1" applyBorder="1" applyAlignment="1">
      <alignment horizontal="left" vertical="center" readingOrder="1"/>
    </xf>
    <xf numFmtId="0" fontId="13" fillId="5" borderId="0" xfId="1" applyNumberFormat="1" applyFont="1" applyFill="1" applyBorder="1" applyAlignment="1">
      <alignment horizontal="left" vertical="center" readingOrder="1"/>
    </xf>
    <xf numFmtId="0" fontId="13" fillId="5" borderId="4" xfId="1" applyNumberFormat="1" applyFont="1" applyFill="1" applyBorder="1" applyAlignment="1">
      <alignment horizontal="left" vertical="center" readingOrder="1"/>
    </xf>
    <xf numFmtId="0" fontId="19" fillId="0" borderId="6" xfId="2" applyFont="1" applyFill="1" applyBorder="1" applyAlignment="1">
      <alignment horizontal="left" vertical="center" readingOrder="1"/>
    </xf>
    <xf numFmtId="2" fontId="19" fillId="0" borderId="6" xfId="2" applyNumberFormat="1" applyFont="1" applyFill="1" applyBorder="1" applyAlignment="1">
      <alignment horizontal="left" vertical="center" readingOrder="1"/>
    </xf>
    <xf numFmtId="0" fontId="13" fillId="5" borderId="7" xfId="1" applyNumberFormat="1" applyFont="1" applyFill="1" applyBorder="1" applyAlignment="1">
      <alignment horizontal="left" vertical="center" readingOrder="1"/>
    </xf>
    <xf numFmtId="0" fontId="13" fillId="5" borderId="1" xfId="1" applyNumberFormat="1" applyFont="1" applyFill="1" applyBorder="1" applyAlignment="1">
      <alignment horizontal="left" vertical="center" readingOrder="1"/>
    </xf>
    <xf numFmtId="0" fontId="13" fillId="5" borderId="8" xfId="1" applyNumberFormat="1" applyFont="1" applyFill="1" applyBorder="1" applyAlignment="1">
      <alignment horizontal="left" vertical="center" readingOrder="1"/>
    </xf>
    <xf numFmtId="2" fontId="17" fillId="0" borderId="27" xfId="1" applyNumberFormat="1" applyFont="1" applyFill="1" applyBorder="1" applyAlignment="1">
      <alignment horizontal="left" vertical="center" readingOrder="1"/>
    </xf>
    <xf numFmtId="2" fontId="17" fillId="0" borderId="0" xfId="2" applyNumberFormat="1" applyFont="1" applyFill="1" applyBorder="1" applyAlignment="1">
      <alignment horizontal="left" vertical="center" readingOrder="1"/>
    </xf>
    <xf numFmtId="0" fontId="21" fillId="0" borderId="0" xfId="1" applyFont="1" applyFill="1" applyBorder="1" applyAlignment="1">
      <alignment horizontal="left" vertical="center" readingOrder="1"/>
    </xf>
    <xf numFmtId="0" fontId="13" fillId="0" borderId="0" xfId="1" applyFont="1" applyFill="1" applyBorder="1" applyAlignment="1">
      <alignment horizontal="left" vertical="center" readingOrder="1"/>
    </xf>
    <xf numFmtId="0" fontId="17" fillId="4" borderId="6" xfId="2" applyFont="1" applyFill="1" applyBorder="1" applyAlignment="1">
      <alignment horizontal="left" vertical="center" readingOrder="1"/>
    </xf>
    <xf numFmtId="0" fontId="17" fillId="4" borderId="0" xfId="2" applyFont="1" applyFill="1" applyBorder="1" applyAlignment="1">
      <alignment horizontal="left" vertical="center" readingOrder="1"/>
    </xf>
    <xf numFmtId="0" fontId="21" fillId="13" borderId="0" xfId="1" applyFont="1" applyFill="1" applyBorder="1" applyAlignment="1">
      <alignment horizontal="left" vertical="center" wrapText="1" readingOrder="1"/>
    </xf>
    <xf numFmtId="0" fontId="21" fillId="13" borderId="4" xfId="1" applyFont="1" applyFill="1" applyBorder="1" applyAlignment="1">
      <alignment horizontal="left" vertical="center" wrapText="1" readingOrder="1"/>
    </xf>
    <xf numFmtId="0" fontId="17" fillId="4" borderId="7" xfId="2" applyFont="1" applyFill="1" applyBorder="1" applyAlignment="1">
      <alignment horizontal="left" vertical="center" readingOrder="1"/>
    </xf>
    <xf numFmtId="0" fontId="17" fillId="4" borderId="1" xfId="2" applyFont="1" applyFill="1" applyBorder="1" applyAlignment="1">
      <alignment horizontal="left" vertical="center" readingOrder="1"/>
    </xf>
    <xf numFmtId="0" fontId="13" fillId="7" borderId="14" xfId="1" applyNumberFormat="1" applyFont="1" applyFill="1" applyBorder="1" applyAlignment="1">
      <alignment horizontal="left" vertical="center" readingOrder="1"/>
    </xf>
    <xf numFmtId="0" fontId="20" fillId="0" borderId="0" xfId="29" applyFont="1" applyBorder="1" applyAlignment="1">
      <alignment horizontal="left" vertical="center" readingOrder="1"/>
    </xf>
    <xf numFmtId="2" fontId="19" fillId="0" borderId="0" xfId="1" applyNumberFormat="1" applyFont="1" applyFill="1" applyBorder="1" applyAlignment="1">
      <alignment horizontal="left" vertical="center" readingOrder="1"/>
    </xf>
    <xf numFmtId="0" fontId="20" fillId="0" borderId="4" xfId="29" applyFont="1" applyFill="1" applyBorder="1" applyAlignment="1">
      <alignment horizontal="left" vertical="center" readingOrder="1"/>
    </xf>
    <xf numFmtId="0" fontId="20" fillId="0" borderId="1" xfId="29" applyFont="1" applyFill="1" applyBorder="1" applyAlignment="1">
      <alignment horizontal="left" vertical="center" readingOrder="1"/>
    </xf>
    <xf numFmtId="0" fontId="20" fillId="0" borderId="8" xfId="29" applyFont="1" applyFill="1" applyBorder="1" applyAlignment="1">
      <alignment horizontal="left" vertical="center" readingOrder="1"/>
    </xf>
    <xf numFmtId="0" fontId="19" fillId="0" borderId="0" xfId="29" applyFont="1" applyFill="1" applyBorder="1" applyAlignment="1">
      <alignment horizontal="left" vertical="center" readingOrder="1"/>
    </xf>
    <xf numFmtId="0" fontId="19" fillId="0" borderId="0" xfId="29" applyFont="1" applyFill="1" applyBorder="1" applyAlignment="1">
      <alignment horizontal="left" vertical="center" wrapText="1" readingOrder="1"/>
    </xf>
    <xf numFmtId="0" fontId="13" fillId="0" borderId="0" xfId="2" applyFont="1" applyBorder="1" applyAlignment="1">
      <alignment horizontal="left" readingOrder="1"/>
    </xf>
    <xf numFmtId="0" fontId="13" fillId="0" borderId="0" xfId="2" applyFont="1" applyAlignment="1">
      <alignment horizontal="left" readingOrder="1"/>
    </xf>
    <xf numFmtId="0" fontId="13" fillId="0" borderId="0" xfId="2" applyFont="1" applyFill="1" applyBorder="1" applyAlignment="1">
      <alignment horizontal="left" readingOrder="1"/>
    </xf>
    <xf numFmtId="0" fontId="17" fillId="0" borderId="0" xfId="1" applyFont="1" applyFill="1" applyBorder="1" applyAlignment="1">
      <alignment horizontal="left" vertical="center" wrapText="1" readingOrder="1"/>
    </xf>
    <xf numFmtId="0" fontId="20" fillId="0" borderId="0" xfId="29" applyFont="1" applyFill="1" applyBorder="1" applyAlignment="1">
      <alignment horizontal="left" vertical="center" wrapText="1" readingOrder="1"/>
    </xf>
    <xf numFmtId="0" fontId="13" fillId="0" borderId="0" xfId="2" applyFont="1" applyFill="1" applyAlignment="1">
      <alignment horizontal="left" readingOrder="1"/>
    </xf>
    <xf numFmtId="2" fontId="18" fillId="0" borderId="0" xfId="2" applyNumberFormat="1" applyFont="1" applyFill="1" applyBorder="1" applyAlignment="1">
      <alignment horizontal="left" vertical="center" readingOrder="1"/>
    </xf>
    <xf numFmtId="2" fontId="17" fillId="4" borderId="3" xfId="2" applyNumberFormat="1" applyFont="1" applyFill="1" applyBorder="1" applyAlignment="1">
      <alignment horizontal="left" vertical="center" readingOrder="1"/>
    </xf>
    <xf numFmtId="0" fontId="21" fillId="13" borderId="9" xfId="0" applyFont="1" applyFill="1" applyBorder="1" applyAlignment="1">
      <alignment horizontal="left" vertical="center" wrapText="1" readingOrder="1"/>
    </xf>
    <xf numFmtId="0" fontId="21" fillId="13" borderId="2" xfId="0" applyFont="1" applyFill="1" applyBorder="1" applyAlignment="1">
      <alignment horizontal="left" vertical="center" wrapText="1" readingOrder="1"/>
    </xf>
    <xf numFmtId="0" fontId="21" fillId="13" borderId="3" xfId="0" applyFont="1" applyFill="1" applyBorder="1" applyAlignment="1">
      <alignment horizontal="left" vertical="center" wrapText="1" readingOrder="1"/>
    </xf>
    <xf numFmtId="0" fontId="21" fillId="0" borderId="27" xfId="1" applyFont="1" applyFill="1" applyBorder="1" applyAlignment="1">
      <alignment horizontal="left" vertical="center" wrapText="1" readingOrder="1"/>
    </xf>
    <xf numFmtId="0" fontId="21" fillId="7" borderId="0" xfId="1" applyFont="1" applyFill="1" applyBorder="1" applyAlignment="1">
      <alignment horizontal="left" vertical="center" wrapText="1" readingOrder="1"/>
    </xf>
    <xf numFmtId="2" fontId="19" fillId="0" borderId="0" xfId="0" applyNumberFormat="1" applyFont="1" applyFill="1" applyBorder="1" applyAlignment="1">
      <alignment horizontal="left" vertical="center" readingOrder="1"/>
    </xf>
    <xf numFmtId="2" fontId="17" fillId="4" borderId="6" xfId="2" applyNumberFormat="1" applyFont="1" applyFill="1" applyBorder="1" applyAlignment="1">
      <alignment horizontal="left" vertical="center" readingOrder="1"/>
    </xf>
    <xf numFmtId="2" fontId="17" fillId="4" borderId="4" xfId="2" applyNumberFormat="1" applyFont="1" applyFill="1" applyBorder="1" applyAlignment="1">
      <alignment horizontal="left" vertical="center" readingOrder="1"/>
    </xf>
    <xf numFmtId="0" fontId="25" fillId="10" borderId="6" xfId="2" applyFont="1" applyFill="1" applyBorder="1" applyAlignment="1">
      <alignment horizontal="left" vertical="center" wrapText="1" readingOrder="1"/>
    </xf>
    <xf numFmtId="0" fontId="25" fillId="10" borderId="0" xfId="2" applyFont="1" applyFill="1" applyBorder="1" applyAlignment="1">
      <alignment horizontal="left" vertical="center" wrapText="1" readingOrder="1"/>
    </xf>
    <xf numFmtId="0" fontId="25" fillId="10" borderId="4" xfId="2" applyFont="1" applyFill="1" applyBorder="1" applyAlignment="1">
      <alignment horizontal="left" vertical="center" wrapText="1" readingOrder="1"/>
    </xf>
    <xf numFmtId="0" fontId="22" fillId="4" borderId="0" xfId="1" applyFont="1" applyFill="1" applyBorder="1" applyAlignment="1">
      <alignment horizontal="left" vertical="center" wrapText="1" readingOrder="1"/>
    </xf>
    <xf numFmtId="0" fontId="19" fillId="9" borderId="0" xfId="2" applyNumberFormat="1" applyFont="1" applyFill="1" applyBorder="1" applyAlignment="1">
      <alignment horizontal="left" vertical="center" wrapText="1" readingOrder="1"/>
    </xf>
    <xf numFmtId="0" fontId="25" fillId="10" borderId="7" xfId="2" applyFont="1" applyFill="1" applyBorder="1" applyAlignment="1">
      <alignment horizontal="left" vertical="center" wrapText="1" readingOrder="1"/>
    </xf>
    <xf numFmtId="0" fontId="25" fillId="10" borderId="1" xfId="2" applyFont="1" applyFill="1" applyBorder="1" applyAlignment="1">
      <alignment horizontal="left" vertical="center" wrapText="1" readingOrder="1"/>
    </xf>
    <xf numFmtId="0" fontId="25" fillId="10" borderId="8" xfId="2" applyFont="1" applyFill="1" applyBorder="1" applyAlignment="1">
      <alignment horizontal="left" vertical="center" wrapText="1" readingOrder="1"/>
    </xf>
    <xf numFmtId="0" fontId="13" fillId="0" borderId="27" xfId="2" applyFont="1" applyFill="1" applyBorder="1" applyAlignment="1">
      <alignment horizontal="left" readingOrder="1"/>
    </xf>
    <xf numFmtId="0" fontId="13" fillId="7" borderId="13" xfId="0" applyNumberFormat="1" applyFont="1" applyFill="1" applyBorder="1" applyAlignment="1">
      <alignment horizontal="left" vertical="center" readingOrder="1"/>
    </xf>
    <xf numFmtId="0" fontId="23" fillId="0" borderId="2" xfId="7" applyFont="1" applyBorder="1" applyAlignment="1">
      <alignment horizontal="left" vertical="center" wrapText="1" readingOrder="1"/>
    </xf>
    <xf numFmtId="0" fontId="23" fillId="0" borderId="113" xfId="7" applyFont="1" applyBorder="1" applyAlignment="1">
      <alignment horizontal="left" vertical="center" wrapText="1" readingOrder="1"/>
    </xf>
    <xf numFmtId="0" fontId="13" fillId="5" borderId="11" xfId="2" applyFont="1" applyFill="1" applyBorder="1" applyAlignment="1">
      <alignment horizontal="left" vertical="center" readingOrder="1"/>
    </xf>
    <xf numFmtId="0" fontId="13" fillId="5" borderId="9" xfId="2" applyFont="1" applyFill="1" applyBorder="1" applyAlignment="1">
      <alignment horizontal="left" vertical="center" readingOrder="1"/>
    </xf>
    <xf numFmtId="0" fontId="13" fillId="7" borderId="14" xfId="0" applyNumberFormat="1" applyFont="1" applyFill="1" applyBorder="1" applyAlignment="1">
      <alignment horizontal="left" vertical="center" readingOrder="1"/>
    </xf>
    <xf numFmtId="0" fontId="23" fillId="0" borderId="1" xfId="7" applyFont="1" applyBorder="1" applyAlignment="1">
      <alignment horizontal="left" vertical="center" wrapText="1" readingOrder="1"/>
    </xf>
    <xf numFmtId="0" fontId="23" fillId="0" borderId="114" xfId="7" applyFont="1" applyBorder="1" applyAlignment="1">
      <alignment horizontal="left" vertical="center" wrapText="1" readingOrder="1"/>
    </xf>
    <xf numFmtId="2" fontId="19" fillId="0" borderId="0" xfId="2" applyNumberFormat="1" applyFont="1" applyFill="1" applyBorder="1" applyAlignment="1">
      <alignment horizontal="left" vertical="center" wrapText="1" readingOrder="1"/>
    </xf>
    <xf numFmtId="0" fontId="20" fillId="0" borderId="6" xfId="26" applyFont="1" applyBorder="1" applyAlignment="1">
      <alignment horizontal="left" vertical="center" wrapText="1" readingOrder="1"/>
    </xf>
    <xf numFmtId="0" fontId="13" fillId="0" borderId="0" xfId="0" applyFont="1" applyBorder="1" applyAlignment="1">
      <alignment horizontal="left" readingOrder="1"/>
    </xf>
    <xf numFmtId="0" fontId="13" fillId="0" borderId="115" xfId="0" applyFont="1" applyBorder="1" applyAlignment="1">
      <alignment horizontal="left" readingOrder="1"/>
    </xf>
    <xf numFmtId="0" fontId="13" fillId="0" borderId="7" xfId="0" applyFont="1" applyBorder="1" applyAlignment="1">
      <alignment horizontal="left" readingOrder="1"/>
    </xf>
    <xf numFmtId="0" fontId="13" fillId="0" borderId="1" xfId="0" applyFont="1" applyBorder="1" applyAlignment="1">
      <alignment horizontal="left" readingOrder="1"/>
    </xf>
    <xf numFmtId="0" fontId="13" fillId="0" borderId="114" xfId="0" applyFont="1" applyBorder="1" applyAlignment="1">
      <alignment horizontal="left" readingOrder="1"/>
    </xf>
    <xf numFmtId="0" fontId="13" fillId="7" borderId="75" xfId="0" applyNumberFormat="1" applyFont="1" applyFill="1" applyBorder="1" applyAlignment="1">
      <alignment horizontal="left" vertical="center" readingOrder="1"/>
    </xf>
    <xf numFmtId="0" fontId="23" fillId="0" borderId="73" xfId="7" applyFont="1" applyBorder="1" applyAlignment="1">
      <alignment horizontal="left" vertical="center" wrapText="1" readingOrder="1"/>
    </xf>
    <xf numFmtId="0" fontId="23" fillId="0" borderId="138" xfId="7" applyFont="1" applyBorder="1" applyAlignment="1">
      <alignment horizontal="left" vertical="center" wrapText="1" readingOrder="1"/>
    </xf>
    <xf numFmtId="0" fontId="13" fillId="5" borderId="132" xfId="2" applyFont="1" applyFill="1" applyBorder="1" applyAlignment="1">
      <alignment horizontal="left" vertical="center" readingOrder="1"/>
    </xf>
    <xf numFmtId="0" fontId="13" fillId="5" borderId="45" xfId="2" applyFont="1" applyFill="1" applyBorder="1" applyAlignment="1">
      <alignment horizontal="left" vertical="center" readingOrder="1"/>
    </xf>
    <xf numFmtId="0" fontId="20" fillId="0" borderId="5" xfId="26" applyFont="1" applyBorder="1" applyAlignment="1">
      <alignment horizontal="left" vertical="center" wrapText="1" readingOrder="1"/>
    </xf>
    <xf numFmtId="0" fontId="13" fillId="0" borderId="2" xfId="0" applyFont="1" applyBorder="1" applyAlignment="1">
      <alignment horizontal="left" readingOrder="1"/>
    </xf>
    <xf numFmtId="0" fontId="13" fillId="0" borderId="113" xfId="0" applyFont="1" applyBorder="1" applyAlignment="1">
      <alignment horizontal="left" readingOrder="1"/>
    </xf>
    <xf numFmtId="0" fontId="13" fillId="7" borderId="42" xfId="1" applyNumberFormat="1" applyFont="1" applyFill="1" applyBorder="1" applyAlignment="1">
      <alignment horizontal="left" vertical="center" readingOrder="1"/>
    </xf>
    <xf numFmtId="0" fontId="13" fillId="0" borderId="68" xfId="27" applyFont="1" applyBorder="1" applyAlignment="1">
      <alignment horizontal="left" vertical="center" readingOrder="1"/>
    </xf>
    <xf numFmtId="0" fontId="13" fillId="0" borderId="155" xfId="27" applyFont="1" applyBorder="1" applyAlignment="1">
      <alignment horizontal="left" vertical="center" readingOrder="1"/>
    </xf>
    <xf numFmtId="0" fontId="13" fillId="5" borderId="206" xfId="2" applyFont="1" applyFill="1" applyBorder="1" applyAlignment="1">
      <alignment horizontal="left" vertical="center" readingOrder="1"/>
    </xf>
    <xf numFmtId="0" fontId="13" fillId="5" borderId="42" xfId="2" applyFont="1" applyFill="1" applyBorder="1" applyAlignment="1">
      <alignment horizontal="left" vertical="center" readingOrder="1"/>
    </xf>
    <xf numFmtId="0" fontId="13" fillId="4" borderId="42" xfId="2" applyFont="1" applyFill="1" applyBorder="1" applyAlignment="1">
      <alignment horizontal="left" readingOrder="1"/>
    </xf>
    <xf numFmtId="0" fontId="13" fillId="7" borderId="206" xfId="1" applyNumberFormat="1" applyFont="1" applyFill="1" applyBorder="1" applyAlignment="1">
      <alignment horizontal="left" vertical="center" readingOrder="1"/>
    </xf>
    <xf numFmtId="0" fontId="13" fillId="0" borderId="52" xfId="27" applyFont="1" applyBorder="1" applyAlignment="1">
      <alignment horizontal="left" vertical="center" wrapText="1" readingOrder="1"/>
    </xf>
    <xf numFmtId="0" fontId="13" fillId="0" borderId="68" xfId="27" applyFont="1" applyBorder="1" applyAlignment="1">
      <alignment horizontal="left" vertical="center" wrapText="1" readingOrder="1"/>
    </xf>
    <xf numFmtId="0" fontId="13" fillId="0" borderId="155" xfId="27" applyFont="1" applyBorder="1" applyAlignment="1">
      <alignment horizontal="left" vertical="center" wrapText="1" readingOrder="1"/>
    </xf>
    <xf numFmtId="0" fontId="13" fillId="7" borderId="9" xfId="1" applyNumberFormat="1" applyFont="1" applyFill="1" applyBorder="1" applyAlignment="1">
      <alignment horizontal="left" vertical="center" readingOrder="1"/>
    </xf>
    <xf numFmtId="0" fontId="13" fillId="0" borderId="1" xfId="27" applyFont="1" applyBorder="1" applyAlignment="1">
      <alignment horizontal="left" vertical="center" readingOrder="1"/>
    </xf>
    <xf numFmtId="0" fontId="13" fillId="0" borderId="114" xfId="27" applyFont="1" applyBorder="1" applyAlignment="1">
      <alignment horizontal="left" vertical="center" readingOrder="1"/>
    </xf>
    <xf numFmtId="0" fontId="13" fillId="4" borderId="9" xfId="2" applyFont="1" applyFill="1" applyBorder="1" applyAlignment="1">
      <alignment horizontal="left" readingOrder="1"/>
    </xf>
    <xf numFmtId="0" fontId="13" fillId="7" borderId="11" xfId="1" applyNumberFormat="1" applyFont="1" applyFill="1" applyBorder="1" applyAlignment="1">
      <alignment horizontal="left" vertical="center" readingOrder="1"/>
    </xf>
    <xf numFmtId="0" fontId="13" fillId="0" borderId="7" xfId="27" applyFont="1" applyBorder="1" applyAlignment="1">
      <alignment horizontal="left" vertical="center" wrapText="1" readingOrder="1"/>
    </xf>
    <xf numFmtId="0" fontId="13" fillId="0" borderId="1" xfId="27" applyFont="1" applyBorder="1" applyAlignment="1">
      <alignment horizontal="left" vertical="center" wrapText="1" readingOrder="1"/>
    </xf>
    <xf numFmtId="0" fontId="13" fillId="0" borderId="114" xfId="27" applyFont="1" applyBorder="1" applyAlignment="1">
      <alignment horizontal="left" vertical="center" wrapText="1" readingOrder="1"/>
    </xf>
    <xf numFmtId="0" fontId="22" fillId="0" borderId="0" xfId="1" applyFont="1" applyFill="1" applyBorder="1" applyAlignment="1">
      <alignment horizontal="left" vertical="center" wrapText="1" readingOrder="1"/>
    </xf>
    <xf numFmtId="0" fontId="22" fillId="0" borderId="27" xfId="1" applyFont="1" applyFill="1" applyBorder="1" applyAlignment="1">
      <alignment horizontal="left" vertical="center" wrapText="1" readingOrder="1"/>
    </xf>
    <xf numFmtId="0" fontId="22" fillId="0" borderId="2" xfId="0" applyNumberFormat="1" applyFont="1" applyFill="1" applyBorder="1" applyAlignment="1">
      <alignment horizontal="left" vertical="center" readingOrder="1"/>
    </xf>
    <xf numFmtId="0" fontId="20" fillId="0" borderId="2" xfId="9" applyFont="1" applyFill="1" applyBorder="1" applyAlignment="1">
      <alignment horizontal="left" vertical="center" wrapText="1" readingOrder="1"/>
    </xf>
    <xf numFmtId="0" fontId="13" fillId="0" borderId="2" xfId="2" applyFont="1" applyFill="1" applyBorder="1" applyAlignment="1">
      <alignment horizontal="left" vertical="center" readingOrder="1"/>
    </xf>
    <xf numFmtId="0" fontId="13" fillId="0" borderId="27" xfId="2" applyFont="1" applyFill="1" applyBorder="1" applyAlignment="1">
      <alignment horizontal="left" vertical="center" readingOrder="1"/>
    </xf>
    <xf numFmtId="0" fontId="13" fillId="0" borderId="72" xfId="0" applyFont="1" applyBorder="1" applyAlignment="1">
      <alignment horizontal="left" readingOrder="1"/>
    </xf>
    <xf numFmtId="0" fontId="13" fillId="0" borderId="73" xfId="0" applyFont="1" applyBorder="1" applyAlignment="1">
      <alignment horizontal="left" readingOrder="1"/>
    </xf>
    <xf numFmtId="0" fontId="13" fillId="0" borderId="138" xfId="0" applyFont="1" applyBorder="1" applyAlignment="1">
      <alignment horizontal="left" readingOrder="1"/>
    </xf>
    <xf numFmtId="0" fontId="13" fillId="4" borderId="0" xfId="2" applyFont="1" applyFill="1" applyBorder="1" applyAlignment="1">
      <alignment horizontal="left" vertical="center" readingOrder="1"/>
    </xf>
    <xf numFmtId="2" fontId="17" fillId="4" borderId="0" xfId="2" applyNumberFormat="1" applyFont="1" applyFill="1" applyBorder="1" applyAlignment="1">
      <alignment horizontal="left" vertical="center" readingOrder="1"/>
    </xf>
    <xf numFmtId="0" fontId="22" fillId="0" borderId="0" xfId="1" applyNumberFormat="1" applyFont="1" applyFill="1" applyBorder="1" applyAlignment="1">
      <alignment horizontal="left" vertical="center" readingOrder="1"/>
    </xf>
    <xf numFmtId="0" fontId="20" fillId="0" borderId="0" xfId="26" applyNumberFormat="1" applyFont="1" applyFill="1" applyBorder="1" applyAlignment="1">
      <alignment horizontal="left" vertical="center" readingOrder="1"/>
    </xf>
    <xf numFmtId="0" fontId="21" fillId="0" borderId="0" xfId="0" applyFont="1" applyFill="1" applyBorder="1" applyAlignment="1">
      <alignment horizontal="left" vertical="center" wrapText="1" readingOrder="1"/>
    </xf>
    <xf numFmtId="2" fontId="22" fillId="0" borderId="80" xfId="2" applyNumberFormat="1" applyFont="1" applyFill="1" applyBorder="1" applyAlignment="1">
      <alignment horizontal="left" vertical="center" wrapText="1" readingOrder="1"/>
    </xf>
    <xf numFmtId="2" fontId="17" fillId="0" borderId="0" xfId="0" applyNumberFormat="1" applyFont="1" applyFill="1" applyBorder="1" applyAlignment="1">
      <alignment horizontal="left" vertical="center" readingOrder="1"/>
    </xf>
    <xf numFmtId="2" fontId="16" fillId="0" borderId="0" xfId="1" applyNumberFormat="1" applyFont="1" applyFill="1" applyBorder="1" applyAlignment="1">
      <alignment horizontal="left" vertical="center" readingOrder="1"/>
    </xf>
    <xf numFmtId="2" fontId="17" fillId="0" borderId="6" xfId="1" applyNumberFormat="1" applyFont="1" applyFill="1" applyBorder="1" applyAlignment="1">
      <alignment horizontal="left" vertical="center" readingOrder="1"/>
    </xf>
    <xf numFmtId="0" fontId="22" fillId="4" borderId="0" xfId="1" applyNumberFormat="1" applyFont="1" applyFill="1" applyBorder="1" applyAlignment="1">
      <alignment horizontal="left" vertical="center" readingOrder="1"/>
    </xf>
    <xf numFmtId="2" fontId="17" fillId="4" borderId="9" xfId="2" applyNumberFormat="1" applyFont="1" applyFill="1" applyBorder="1" applyAlignment="1">
      <alignment horizontal="left" vertical="center" readingOrder="1"/>
    </xf>
    <xf numFmtId="0" fontId="21" fillId="13" borderId="9" xfId="1" applyFont="1" applyFill="1" applyBorder="1" applyAlignment="1">
      <alignment horizontal="left" vertical="center" wrapText="1" readingOrder="1"/>
    </xf>
    <xf numFmtId="0" fontId="21" fillId="13" borderId="5" xfId="0" applyFont="1" applyFill="1" applyBorder="1" applyAlignment="1">
      <alignment horizontal="left" vertical="center" wrapText="1" readingOrder="1"/>
    </xf>
    <xf numFmtId="0" fontId="20" fillId="0" borderId="0" xfId="26" applyNumberFormat="1" applyFont="1" applyFill="1" applyBorder="1" applyAlignment="1">
      <alignment horizontal="left" vertical="center" wrapText="1" readingOrder="1"/>
    </xf>
    <xf numFmtId="0" fontId="21" fillId="13" borderId="6" xfId="0" applyFont="1" applyFill="1" applyBorder="1" applyAlignment="1">
      <alignment horizontal="left" vertical="center" wrapText="1" readingOrder="1"/>
    </xf>
    <xf numFmtId="0" fontId="21" fillId="13" borderId="0" xfId="0" applyFont="1" applyFill="1" applyBorder="1" applyAlignment="1">
      <alignment horizontal="left" vertical="center" wrapText="1" readingOrder="1"/>
    </xf>
    <xf numFmtId="0" fontId="21" fillId="13" borderId="4" xfId="0" applyFont="1" applyFill="1" applyBorder="1" applyAlignment="1">
      <alignment horizontal="left" vertical="center" wrapText="1" readingOrder="1"/>
    </xf>
    <xf numFmtId="2" fontId="17" fillId="14" borderId="0" xfId="0" applyNumberFormat="1" applyFont="1" applyFill="1" applyBorder="1" applyAlignment="1">
      <alignment horizontal="left" vertical="center" readingOrder="1"/>
    </xf>
    <xf numFmtId="0" fontId="20" fillId="0" borderId="0" xfId="27" applyFont="1" applyBorder="1" applyAlignment="1">
      <alignment horizontal="left" vertical="center" readingOrder="1"/>
    </xf>
    <xf numFmtId="0" fontId="21" fillId="13" borderId="7" xfId="0" applyFont="1" applyFill="1" applyBorder="1" applyAlignment="1">
      <alignment horizontal="left" vertical="center" wrapText="1" readingOrder="1"/>
    </xf>
    <xf numFmtId="0" fontId="21" fillId="13" borderId="1" xfId="0" applyFont="1" applyFill="1" applyBorder="1" applyAlignment="1">
      <alignment horizontal="left" vertical="center" wrapText="1" readingOrder="1"/>
    </xf>
    <xf numFmtId="0" fontId="21" fillId="13" borderId="8" xfId="0" applyFont="1" applyFill="1" applyBorder="1" applyAlignment="1">
      <alignment horizontal="left" vertical="center" wrapText="1" readingOrder="1"/>
    </xf>
    <xf numFmtId="2" fontId="22" fillId="4" borderId="9" xfId="2" applyNumberFormat="1" applyFont="1" applyFill="1" applyBorder="1" applyAlignment="1">
      <alignment horizontal="left" vertical="center" wrapText="1" readingOrder="1"/>
    </xf>
    <xf numFmtId="0" fontId="20" fillId="0" borderId="0" xfId="26" applyFont="1" applyFill="1" applyBorder="1" applyAlignment="1">
      <alignment horizontal="left" vertical="center" textRotation="180" wrapText="1" readingOrder="1"/>
    </xf>
    <xf numFmtId="0" fontId="26" fillId="0" borderId="0" xfId="26" applyNumberFormat="1" applyFont="1" applyFill="1" applyBorder="1" applyAlignment="1">
      <alignment horizontal="left" vertical="center" readingOrder="1"/>
    </xf>
    <xf numFmtId="0" fontId="21" fillId="0" borderId="27" xfId="2" applyFont="1" applyFill="1" applyBorder="1" applyAlignment="1">
      <alignment horizontal="left" vertical="center" readingOrder="1"/>
    </xf>
    <xf numFmtId="0" fontId="20" fillId="0" borderId="0" xfId="27" applyFont="1" applyFill="1" applyBorder="1" applyAlignment="1">
      <alignment horizontal="left" vertical="center" readingOrder="1"/>
    </xf>
    <xf numFmtId="0" fontId="21" fillId="13" borderId="5" xfId="1" applyFont="1" applyFill="1" applyBorder="1" applyAlignment="1">
      <alignment horizontal="left" vertical="center" wrapText="1" readingOrder="1"/>
    </xf>
    <xf numFmtId="0" fontId="21" fillId="13" borderId="6" xfId="1" applyFont="1" applyFill="1" applyBorder="1" applyAlignment="1">
      <alignment horizontal="left" vertical="center" wrapText="1" readingOrder="1"/>
    </xf>
    <xf numFmtId="0" fontId="19" fillId="9" borderId="0" xfId="2" applyFont="1" applyFill="1" applyBorder="1" applyAlignment="1">
      <alignment horizontal="left" vertical="center" wrapText="1" readingOrder="1"/>
    </xf>
    <xf numFmtId="0" fontId="21" fillId="13" borderId="7" xfId="1" applyFont="1" applyFill="1" applyBorder="1" applyAlignment="1">
      <alignment horizontal="left" vertical="center" wrapText="1" readingOrder="1"/>
    </xf>
    <xf numFmtId="2" fontId="19" fillId="9" borderId="0" xfId="2" applyNumberFormat="1" applyFont="1" applyFill="1" applyBorder="1" applyAlignment="1">
      <alignment horizontal="left" vertical="center" wrapText="1" readingOrder="1"/>
    </xf>
    <xf numFmtId="2" fontId="22" fillId="0" borderId="0" xfId="2" applyNumberFormat="1" applyFont="1" applyFill="1" applyBorder="1" applyAlignment="1">
      <alignment horizontal="left" vertical="center" wrapText="1" readingOrder="1"/>
    </xf>
    <xf numFmtId="2" fontId="22" fillId="4" borderId="5" xfId="2" applyNumberFormat="1" applyFont="1" applyFill="1" applyBorder="1" applyAlignment="1">
      <alignment horizontal="left" vertical="center" wrapText="1" readingOrder="1"/>
    </xf>
    <xf numFmtId="2" fontId="22" fillId="4" borderId="2" xfId="2" applyNumberFormat="1" applyFont="1" applyFill="1" applyBorder="1" applyAlignment="1">
      <alignment horizontal="left" vertical="center" wrapText="1" readingOrder="1"/>
    </xf>
    <xf numFmtId="2" fontId="22" fillId="4" borderId="3" xfId="2" applyNumberFormat="1" applyFont="1" applyFill="1" applyBorder="1" applyAlignment="1">
      <alignment horizontal="left" vertical="center" wrapText="1" readingOrder="1"/>
    </xf>
    <xf numFmtId="0" fontId="13" fillId="0" borderId="0" xfId="0" applyNumberFormat="1" applyFont="1" applyFill="1" applyBorder="1" applyAlignment="1">
      <alignment horizontal="left" vertical="center" wrapText="1" readingOrder="1"/>
    </xf>
    <xf numFmtId="0" fontId="23" fillId="0" borderId="0" xfId="7" applyNumberFormat="1" applyFont="1" applyFill="1" applyBorder="1" applyAlignment="1">
      <alignment horizontal="left" vertical="center" readingOrder="1"/>
    </xf>
    <xf numFmtId="2" fontId="22" fillId="4" borderId="92" xfId="2" applyNumberFormat="1" applyFont="1" applyFill="1" applyBorder="1" applyAlignment="1">
      <alignment horizontal="left" vertical="center" wrapText="1" readingOrder="1"/>
    </xf>
    <xf numFmtId="2" fontId="22" fillId="4" borderId="80" xfId="2" applyNumberFormat="1" applyFont="1" applyFill="1" applyBorder="1" applyAlignment="1">
      <alignment horizontal="left" vertical="center" wrapText="1" readingOrder="1"/>
    </xf>
    <xf numFmtId="2" fontId="22" fillId="4" borderId="106" xfId="2" applyNumberFormat="1" applyFont="1" applyFill="1" applyBorder="1" applyAlignment="1">
      <alignment horizontal="left" vertical="center" wrapText="1" readingOrder="1"/>
    </xf>
    <xf numFmtId="0" fontId="20" fillId="0" borderId="0" xfId="7" applyFont="1" applyFill="1" applyBorder="1" applyAlignment="1">
      <alignment horizontal="left" vertical="center" readingOrder="1"/>
    </xf>
    <xf numFmtId="0" fontId="13" fillId="0" borderId="0" xfId="0" applyNumberFormat="1" applyFont="1" applyFill="1" applyBorder="1" applyAlignment="1">
      <alignment horizontal="left" vertical="center" readingOrder="1"/>
    </xf>
    <xf numFmtId="0" fontId="20" fillId="0" borderId="0" xfId="9" applyFont="1" applyFill="1" applyBorder="1" applyAlignment="1">
      <alignment horizontal="left" vertical="center" readingOrder="1"/>
    </xf>
    <xf numFmtId="0" fontId="20" fillId="0" borderId="91" xfId="26" applyFont="1" applyBorder="1" applyAlignment="1">
      <alignment horizontal="left" vertical="center" wrapText="1" readingOrder="1"/>
    </xf>
    <xf numFmtId="0" fontId="20" fillId="0" borderId="51" xfId="26" applyFont="1" applyBorder="1" applyAlignment="1">
      <alignment horizontal="left" vertical="center" wrapText="1" readingOrder="1"/>
    </xf>
    <xf numFmtId="0" fontId="20" fillId="0" borderId="136" xfId="26" applyFont="1" applyBorder="1" applyAlignment="1">
      <alignment horizontal="left" vertical="center" wrapText="1" readingOrder="1"/>
    </xf>
    <xf numFmtId="0" fontId="13" fillId="5" borderId="8" xfId="2" applyFont="1" applyFill="1" applyBorder="1" applyAlignment="1">
      <alignment horizontal="left" vertical="center" readingOrder="1"/>
    </xf>
    <xf numFmtId="0" fontId="13" fillId="5" borderId="14" xfId="2" applyFont="1" applyFill="1" applyBorder="1" applyAlignment="1">
      <alignment horizontal="left" vertical="center" readingOrder="1"/>
    </xf>
    <xf numFmtId="0" fontId="20" fillId="0" borderId="0" xfId="26" applyFont="1" applyFill="1" applyBorder="1" applyAlignment="1">
      <alignment horizontal="left" vertical="center" wrapText="1" readingOrder="1"/>
    </xf>
    <xf numFmtId="0" fontId="20" fillId="0" borderId="0" xfId="26" applyFont="1" applyBorder="1" applyAlignment="1">
      <alignment horizontal="left" vertical="center" wrapText="1" readingOrder="1"/>
    </xf>
    <xf numFmtId="0" fontId="20" fillId="0" borderId="115" xfId="26" applyFont="1" applyBorder="1" applyAlignment="1">
      <alignment horizontal="left" vertical="center" wrapText="1" readingOrder="1"/>
    </xf>
    <xf numFmtId="0" fontId="20" fillId="0" borderId="10" xfId="26" applyFont="1" applyBorder="1" applyAlignment="1">
      <alignment horizontal="left" vertical="center" wrapText="1" readingOrder="1"/>
    </xf>
    <xf numFmtId="0" fontId="20" fillId="0" borderId="12" xfId="26" applyFont="1" applyBorder="1" applyAlignment="1">
      <alignment horizontal="left" vertical="center" wrapText="1" readingOrder="1"/>
    </xf>
    <xf numFmtId="0" fontId="20" fillId="0" borderId="146" xfId="26" applyFont="1" applyBorder="1" applyAlignment="1">
      <alignment horizontal="left" vertical="center" wrapText="1" readingOrder="1"/>
    </xf>
    <xf numFmtId="0" fontId="23" fillId="0" borderId="0" xfId="7" applyFont="1" applyFill="1" applyBorder="1" applyAlignment="1">
      <alignment horizontal="left" vertical="center" wrapText="1" readingOrder="1"/>
    </xf>
    <xf numFmtId="0" fontId="21" fillId="0" borderId="0" xfId="0" applyFont="1" applyFill="1" applyBorder="1" applyAlignment="1">
      <alignment horizontal="left" vertical="center" readingOrder="1"/>
    </xf>
    <xf numFmtId="0" fontId="23" fillId="0" borderId="0" xfId="7" applyNumberFormat="1" applyFont="1" applyFill="1" applyBorder="1" applyAlignment="1">
      <alignment horizontal="left" vertical="center" wrapText="1" readingOrder="1"/>
    </xf>
    <xf numFmtId="0" fontId="24" fillId="0" borderId="0" xfId="7" applyFont="1" applyFill="1" applyBorder="1" applyAlignment="1">
      <alignment horizontal="left" vertical="center" readingOrder="1"/>
    </xf>
    <xf numFmtId="0" fontId="13" fillId="5" borderId="3" xfId="2" applyFont="1" applyFill="1" applyBorder="1" applyAlignment="1">
      <alignment horizontal="left" vertical="center" readingOrder="1"/>
    </xf>
    <xf numFmtId="0" fontId="13" fillId="5" borderId="13" xfId="2" applyFont="1" applyFill="1" applyBorder="1" applyAlignment="1">
      <alignment horizontal="left" vertical="center" readingOrder="1"/>
    </xf>
    <xf numFmtId="0" fontId="20" fillId="0" borderId="0" xfId="7" applyFont="1" applyFill="1" applyBorder="1" applyAlignment="1">
      <alignment horizontal="left" vertical="center" wrapText="1" readingOrder="1"/>
    </xf>
    <xf numFmtId="0" fontId="20" fillId="0" borderId="140" xfId="26" applyFont="1" applyBorder="1" applyAlignment="1">
      <alignment horizontal="left" vertical="center" wrapText="1" readingOrder="1"/>
    </xf>
    <xf numFmtId="0" fontId="20" fillId="0" borderId="141" xfId="26" applyFont="1" applyBorder="1" applyAlignment="1">
      <alignment horizontal="left" vertical="center" wrapText="1" readingOrder="1"/>
    </xf>
    <xf numFmtId="0" fontId="20" fillId="0" borderId="148" xfId="26" applyFont="1" applyBorder="1" applyAlignment="1">
      <alignment horizontal="left" vertical="center" wrapText="1" readingOrder="1"/>
    </xf>
    <xf numFmtId="0" fontId="13" fillId="5" borderId="87" xfId="2" applyFont="1" applyFill="1" applyBorder="1" applyAlignment="1">
      <alignment horizontal="left" vertical="center" readingOrder="1"/>
    </xf>
    <xf numFmtId="0" fontId="13" fillId="5" borderId="82" xfId="2" applyFont="1" applyFill="1" applyBorder="1" applyAlignment="1">
      <alignment horizontal="left" vertical="center" readingOrder="1"/>
    </xf>
    <xf numFmtId="2" fontId="17" fillId="4" borderId="2" xfId="0" applyNumberFormat="1" applyFont="1" applyFill="1" applyBorder="1" applyAlignment="1">
      <alignment horizontal="left" vertical="center" readingOrder="1"/>
    </xf>
    <xf numFmtId="0" fontId="21" fillId="13" borderId="2" xfId="2" applyFont="1" applyFill="1" applyBorder="1" applyAlignment="1">
      <alignment horizontal="left" vertical="center" wrapText="1" readingOrder="1"/>
    </xf>
    <xf numFmtId="0" fontId="21" fillId="13" borderId="3" xfId="2" applyFont="1" applyFill="1" applyBorder="1" applyAlignment="1">
      <alignment horizontal="left" vertical="center" wrapText="1" readingOrder="1"/>
    </xf>
    <xf numFmtId="0" fontId="25" fillId="10" borderId="80" xfId="2" applyFont="1" applyFill="1" applyBorder="1" applyAlignment="1">
      <alignment horizontal="left" vertical="center" wrapText="1" readingOrder="1"/>
    </xf>
    <xf numFmtId="0" fontId="25" fillId="10" borderId="106" xfId="2" applyFont="1" applyFill="1" applyBorder="1" applyAlignment="1">
      <alignment horizontal="left" vertical="center" wrapText="1" readingOrder="1"/>
    </xf>
    <xf numFmtId="0" fontId="13" fillId="7" borderId="16" xfId="0" applyNumberFormat="1" applyFont="1" applyFill="1" applyBorder="1" applyAlignment="1">
      <alignment horizontal="left" vertical="center" readingOrder="1"/>
    </xf>
    <xf numFmtId="0" fontId="20" fillId="0" borderId="2" xfId="26" applyFont="1" applyBorder="1" applyAlignment="1">
      <alignment horizontal="left" vertical="center" wrapText="1" readingOrder="1"/>
    </xf>
    <xf numFmtId="0" fontId="20" fillId="0" borderId="113" xfId="26" applyFont="1" applyBorder="1" applyAlignment="1">
      <alignment horizontal="left" vertical="center" wrapText="1" readingOrder="1"/>
    </xf>
    <xf numFmtId="0" fontId="13" fillId="7" borderId="47" xfId="0" applyNumberFormat="1" applyFont="1" applyFill="1" applyBorder="1" applyAlignment="1">
      <alignment horizontal="left" vertical="center" readingOrder="1"/>
    </xf>
    <xf numFmtId="0" fontId="20" fillId="0" borderId="250" xfId="26" applyFont="1" applyBorder="1" applyAlignment="1">
      <alignment horizontal="left" vertical="center" wrapText="1" readingOrder="1"/>
    </xf>
    <xf numFmtId="0" fontId="20" fillId="0" borderId="238" xfId="26" applyFont="1" applyBorder="1" applyAlignment="1">
      <alignment horizontal="left" vertical="center" wrapText="1" readingOrder="1"/>
    </xf>
    <xf numFmtId="0" fontId="20" fillId="0" borderId="239" xfId="26" applyFont="1" applyBorder="1" applyAlignment="1">
      <alignment horizontal="left" vertical="center" wrapText="1" readingOrder="1"/>
    </xf>
    <xf numFmtId="0" fontId="13" fillId="5" borderId="212" xfId="2" applyFont="1" applyFill="1" applyBorder="1" applyAlignment="1">
      <alignment horizontal="left" vertical="center" readingOrder="1"/>
    </xf>
    <xf numFmtId="0" fontId="13" fillId="5" borderId="17" xfId="2" applyFont="1" applyFill="1" applyBorder="1" applyAlignment="1">
      <alignment horizontal="left" vertical="center" readingOrder="1"/>
    </xf>
    <xf numFmtId="0" fontId="13" fillId="5" borderId="137" xfId="2" applyFont="1" applyFill="1" applyBorder="1" applyAlignment="1">
      <alignment horizontal="left" vertical="center" readingOrder="1"/>
    </xf>
    <xf numFmtId="0" fontId="22" fillId="0" borderId="0" xfId="0" applyNumberFormat="1" applyFont="1" applyFill="1" applyBorder="1" applyAlignment="1">
      <alignment horizontal="left" vertical="center" readingOrder="1"/>
    </xf>
    <xf numFmtId="0" fontId="20" fillId="0" borderId="0" xfId="27" applyFont="1" applyFill="1" applyBorder="1" applyAlignment="1">
      <alignment horizontal="left" vertical="center" wrapText="1" readingOrder="1"/>
    </xf>
    <xf numFmtId="0" fontId="22" fillId="4" borderId="0" xfId="2" applyFont="1" applyFill="1" applyAlignment="1">
      <alignment horizontal="left" vertical="center" wrapText="1" readingOrder="1"/>
    </xf>
    <xf numFmtId="0" fontId="22" fillId="0" borderId="0" xfId="2" applyFont="1" applyFill="1" applyAlignment="1">
      <alignment horizontal="left" vertical="center" wrapText="1" readingOrder="1"/>
    </xf>
    <xf numFmtId="2" fontId="18" fillId="0" borderId="0" xfId="2" applyNumberFormat="1" applyFont="1" applyFill="1" applyBorder="1" applyAlignment="1">
      <alignment horizontal="left" vertical="center" readingOrder="1"/>
    </xf>
    <xf numFmtId="2" fontId="19" fillId="0" borderId="6" xfId="0" applyNumberFormat="1" applyFont="1" applyFill="1" applyBorder="1" applyAlignment="1">
      <alignment horizontal="left" vertical="center" readingOrder="1"/>
    </xf>
    <xf numFmtId="2" fontId="19" fillId="0" borderId="4" xfId="0" applyNumberFormat="1" applyFont="1" applyFill="1" applyBorder="1" applyAlignment="1">
      <alignment horizontal="left" vertical="center" readingOrder="1"/>
    </xf>
    <xf numFmtId="2" fontId="17" fillId="4" borderId="8" xfId="2" applyNumberFormat="1" applyFont="1" applyFill="1" applyBorder="1" applyAlignment="1">
      <alignment horizontal="left" vertical="center" readingOrder="1"/>
    </xf>
    <xf numFmtId="0" fontId="19" fillId="0" borderId="4" xfId="2" applyFont="1" applyFill="1" applyBorder="1" applyAlignment="1">
      <alignment horizontal="left" vertical="center" readingOrder="1"/>
    </xf>
    <xf numFmtId="0" fontId="13" fillId="7" borderId="14" xfId="0" applyNumberFormat="1" applyFont="1" applyFill="1" applyBorder="1" applyAlignment="1">
      <alignment horizontal="left" vertical="center" readingOrder="1"/>
    </xf>
    <xf numFmtId="0" fontId="23" fillId="0" borderId="0" xfId="7" applyFont="1" applyBorder="1" applyAlignment="1">
      <alignment horizontal="left" vertical="center" readingOrder="1"/>
    </xf>
    <xf numFmtId="0" fontId="23" fillId="0" borderId="0" xfId="2" applyFont="1" applyFill="1" applyBorder="1" applyAlignment="1">
      <alignment horizontal="left" vertical="center" readingOrder="1"/>
    </xf>
    <xf numFmtId="2" fontId="16" fillId="0" borderId="4" xfId="0" applyNumberFormat="1" applyFont="1" applyFill="1" applyBorder="1" applyAlignment="1">
      <alignment horizontal="left" vertical="center" readingOrder="1"/>
    </xf>
    <xf numFmtId="0" fontId="22" fillId="4" borderId="2" xfId="2" applyFont="1" applyFill="1" applyBorder="1" applyAlignment="1">
      <alignment horizontal="left" vertical="center" wrapText="1" readingOrder="1"/>
    </xf>
    <xf numFmtId="0" fontId="13" fillId="7" borderId="9" xfId="0" applyNumberFormat="1" applyFont="1" applyFill="1" applyBorder="1" applyAlignment="1">
      <alignment horizontal="left" vertical="center" readingOrder="1"/>
    </xf>
    <xf numFmtId="0" fontId="24" fillId="0" borderId="0" xfId="7" applyFont="1" applyBorder="1" applyAlignment="1">
      <alignment horizontal="left" vertical="center" readingOrder="1"/>
    </xf>
    <xf numFmtId="0" fontId="13" fillId="7" borderId="9" xfId="0" applyNumberFormat="1" applyFont="1" applyFill="1" applyBorder="1" applyAlignment="1">
      <alignment horizontal="left" vertical="center" wrapText="1" readingOrder="1"/>
    </xf>
    <xf numFmtId="0" fontId="20" fillId="0" borderId="7" xfId="7" applyFont="1" applyFill="1" applyBorder="1" applyAlignment="1">
      <alignment horizontal="left" vertical="center" readingOrder="1"/>
    </xf>
    <xf numFmtId="0" fontId="20" fillId="0" borderId="1" xfId="7" applyFont="1" applyFill="1" applyBorder="1" applyAlignment="1">
      <alignment horizontal="left" vertical="center" wrapText="1" readingOrder="1"/>
    </xf>
    <xf numFmtId="0" fontId="13" fillId="0" borderId="8" xfId="2" applyFont="1" applyFill="1" applyBorder="1" applyAlignment="1">
      <alignment horizontal="left" vertical="center" readingOrder="1"/>
    </xf>
    <xf numFmtId="2" fontId="24" fillId="0" borderId="0" xfId="1" applyNumberFormat="1" applyFont="1" applyFill="1" applyBorder="1" applyAlignment="1">
      <alignment horizontal="left" vertical="center" readingOrder="1"/>
    </xf>
    <xf numFmtId="0" fontId="20" fillId="0" borderId="0" xfId="2" applyFont="1" applyFill="1" applyBorder="1" applyAlignment="1">
      <alignment horizontal="left" vertical="center" readingOrder="1"/>
    </xf>
    <xf numFmtId="0" fontId="20" fillId="0" borderId="0" xfId="2" applyFont="1" applyBorder="1" applyAlignment="1">
      <alignment horizontal="left" vertical="center" readingOrder="1"/>
    </xf>
    <xf numFmtId="0" fontId="24" fillId="0" borderId="0" xfId="0" applyFont="1" applyFill="1" applyBorder="1" applyAlignment="1">
      <alignment horizontal="left" vertical="center" readingOrder="1"/>
    </xf>
    <xf numFmtId="0" fontId="20" fillId="0" borderId="0" xfId="7" applyNumberFormat="1" applyFont="1" applyFill="1" applyBorder="1" applyAlignment="1">
      <alignment horizontal="left" vertical="center" wrapText="1" readingOrder="1"/>
    </xf>
    <xf numFmtId="2" fontId="24" fillId="0" borderId="4" xfId="0" applyNumberFormat="1" applyFont="1" applyFill="1" applyBorder="1" applyAlignment="1">
      <alignment horizontal="left" vertical="center" readingOrder="1"/>
    </xf>
    <xf numFmtId="0" fontId="13" fillId="7" borderId="9" xfId="0" applyNumberFormat="1" applyFont="1" applyFill="1" applyBorder="1" applyAlignment="1">
      <alignment horizontal="left" vertical="center" readingOrder="1"/>
    </xf>
    <xf numFmtId="0" fontId="23" fillId="0" borderId="129" xfId="7" applyFont="1" applyBorder="1" applyAlignment="1">
      <alignment horizontal="left" vertical="center" wrapText="1" readingOrder="1"/>
    </xf>
    <xf numFmtId="0" fontId="23" fillId="0" borderId="130" xfId="7" applyFont="1" applyBorder="1" applyAlignment="1">
      <alignment horizontal="left" vertical="center" wrapText="1" readingOrder="1"/>
    </xf>
    <xf numFmtId="0" fontId="23" fillId="0" borderId="131" xfId="7" applyFont="1" applyBorder="1" applyAlignment="1">
      <alignment horizontal="left" vertical="center" wrapText="1" readingOrder="1"/>
    </xf>
    <xf numFmtId="1" fontId="20" fillId="0" borderId="129" xfId="1" applyNumberFormat="1" applyFont="1" applyFill="1" applyBorder="1" applyAlignment="1">
      <alignment horizontal="left" vertical="center" wrapText="1" readingOrder="1"/>
    </xf>
    <xf numFmtId="1" fontId="20" fillId="0" borderId="130" xfId="1" applyNumberFormat="1" applyFont="1" applyFill="1" applyBorder="1" applyAlignment="1">
      <alignment horizontal="left" vertical="center" wrapText="1" readingOrder="1"/>
    </xf>
    <xf numFmtId="1" fontId="20" fillId="0" borderId="131" xfId="1" applyNumberFormat="1" applyFont="1" applyFill="1" applyBorder="1" applyAlignment="1">
      <alignment horizontal="left" vertical="center" wrapText="1" readingOrder="1"/>
    </xf>
    <xf numFmtId="0" fontId="13" fillId="7" borderId="14" xfId="0" applyNumberFormat="1" applyFont="1" applyFill="1" applyBorder="1" applyAlignment="1">
      <alignment horizontal="left" vertical="center" wrapText="1" readingOrder="1"/>
    </xf>
    <xf numFmtId="0" fontId="23" fillId="0" borderId="1" xfId="7" applyFont="1" applyBorder="1" applyAlignment="1">
      <alignment horizontal="left" vertical="center" readingOrder="1"/>
    </xf>
    <xf numFmtId="0" fontId="23" fillId="0" borderId="1" xfId="7" applyFont="1" applyFill="1" applyBorder="1" applyAlignment="1">
      <alignment horizontal="left" vertical="center" wrapText="1" readingOrder="1"/>
    </xf>
    <xf numFmtId="0" fontId="20" fillId="0" borderId="1" xfId="9" applyFont="1" applyFill="1" applyBorder="1" applyAlignment="1">
      <alignment horizontal="left" vertical="center" readingOrder="1"/>
    </xf>
    <xf numFmtId="0" fontId="24" fillId="0" borderId="1" xfId="7" applyFont="1" applyBorder="1" applyAlignment="1">
      <alignment horizontal="left" vertical="center" readingOrder="1"/>
    </xf>
    <xf numFmtId="0" fontId="21" fillId="0" borderId="1" xfId="0" applyFont="1" applyFill="1" applyBorder="1" applyAlignment="1">
      <alignment horizontal="left" vertical="center" readingOrder="1"/>
    </xf>
    <xf numFmtId="0" fontId="13" fillId="0" borderId="4" xfId="2" applyFont="1" applyBorder="1" applyAlignment="1">
      <alignment horizontal="left" vertical="center" readingOrder="1"/>
    </xf>
    <xf numFmtId="0" fontId="13" fillId="0" borderId="129" xfId="2" applyFont="1" applyBorder="1" applyAlignment="1">
      <alignment horizontal="left" vertical="center" readingOrder="1"/>
    </xf>
    <xf numFmtId="0" fontId="13" fillId="0" borderId="130" xfId="2" applyFont="1" applyBorder="1" applyAlignment="1">
      <alignment horizontal="left" vertical="center" readingOrder="1"/>
    </xf>
    <xf numFmtId="0" fontId="13" fillId="0" borderId="131" xfId="2" applyFont="1" applyBorder="1" applyAlignment="1">
      <alignment horizontal="left" vertical="center" readingOrder="1"/>
    </xf>
    <xf numFmtId="0" fontId="25" fillId="0" borderId="0" xfId="2" applyFont="1" applyFill="1" applyBorder="1" applyAlignment="1">
      <alignment horizontal="left" vertical="center" wrapText="1" readingOrder="1"/>
    </xf>
    <xf numFmtId="2" fontId="20" fillId="0" borderId="108" xfId="1" applyNumberFormat="1" applyFont="1" applyFill="1" applyBorder="1" applyAlignment="1">
      <alignment horizontal="left" vertical="center" wrapText="1" readingOrder="1"/>
    </xf>
    <xf numFmtId="2" fontId="20" fillId="0" borderId="109" xfId="1" applyNumberFormat="1" applyFont="1" applyFill="1" applyBorder="1" applyAlignment="1">
      <alignment horizontal="left" vertical="center" wrapText="1" readingOrder="1"/>
    </xf>
    <xf numFmtId="2" fontId="20" fillId="0" borderId="133" xfId="1" applyNumberFormat="1" applyFont="1" applyFill="1" applyBorder="1" applyAlignment="1">
      <alignment horizontal="left" vertical="center" wrapText="1" readingOrder="1"/>
    </xf>
    <xf numFmtId="2" fontId="20" fillId="0" borderId="110" xfId="1" applyNumberFormat="1" applyFont="1" applyFill="1" applyBorder="1" applyAlignment="1">
      <alignment horizontal="left" vertical="center" wrapText="1" readingOrder="1"/>
    </xf>
    <xf numFmtId="2" fontId="20" fillId="0" borderId="111" xfId="1" applyNumberFormat="1" applyFont="1" applyFill="1" applyBorder="1" applyAlignment="1">
      <alignment horizontal="left" vertical="center" wrapText="1" readingOrder="1"/>
    </xf>
    <xf numFmtId="2" fontId="20" fillId="0" borderId="4" xfId="1" applyNumberFormat="1" applyFont="1" applyFill="1" applyBorder="1" applyAlignment="1">
      <alignment horizontal="left" vertical="center" wrapText="1" readingOrder="1"/>
    </xf>
    <xf numFmtId="2" fontId="20" fillId="0" borderId="7" xfId="1" applyNumberFormat="1" applyFont="1" applyFill="1" applyBorder="1" applyAlignment="1">
      <alignment horizontal="left" vertical="center" wrapText="1" readingOrder="1"/>
    </xf>
    <xf numFmtId="2" fontId="20" fillId="0" borderId="1" xfId="1" applyNumberFormat="1" applyFont="1" applyFill="1" applyBorder="1" applyAlignment="1">
      <alignment horizontal="left" vertical="center" wrapText="1" readingOrder="1"/>
    </xf>
    <xf numFmtId="0" fontId="23" fillId="0" borderId="2" xfId="7" applyFont="1" applyBorder="1" applyAlignment="1">
      <alignment horizontal="left" vertical="center" readingOrder="1"/>
    </xf>
    <xf numFmtId="0" fontId="23" fillId="0" borderId="2" xfId="7" applyFont="1" applyFill="1" applyBorder="1" applyAlignment="1">
      <alignment horizontal="left" vertical="center" wrapText="1" readingOrder="1"/>
    </xf>
    <xf numFmtId="0" fontId="21" fillId="0" borderId="2" xfId="0" applyFont="1" applyFill="1" applyBorder="1" applyAlignment="1">
      <alignment horizontal="left" vertical="center" readingOrder="1"/>
    </xf>
    <xf numFmtId="2" fontId="24" fillId="0" borderId="2" xfId="1" applyNumberFormat="1" applyFont="1" applyFill="1" applyBorder="1" applyAlignment="1">
      <alignment horizontal="left" vertical="center" readingOrder="1"/>
    </xf>
    <xf numFmtId="0" fontId="20" fillId="0" borderId="2" xfId="2" applyFont="1" applyFill="1" applyBorder="1" applyAlignment="1">
      <alignment horizontal="left" vertical="center" readingOrder="1"/>
    </xf>
    <xf numFmtId="0" fontId="20" fillId="0" borderId="2" xfId="2" applyFont="1" applyBorder="1" applyAlignment="1">
      <alignment horizontal="left" vertical="center" readingOrder="1"/>
    </xf>
    <xf numFmtId="0" fontId="24" fillId="0" borderId="2" xfId="0" applyFont="1" applyFill="1" applyBorder="1" applyAlignment="1">
      <alignment horizontal="left" vertical="center" readingOrder="1"/>
    </xf>
    <xf numFmtId="0" fontId="20" fillId="0" borderId="2" xfId="7" applyNumberFormat="1" applyFont="1" applyFill="1" applyBorder="1" applyAlignment="1">
      <alignment horizontal="left" vertical="center" wrapText="1" readingOrder="1"/>
    </xf>
    <xf numFmtId="2" fontId="24" fillId="0" borderId="3" xfId="0" applyNumberFormat="1" applyFont="1" applyFill="1" applyBorder="1" applyAlignment="1">
      <alignment horizontal="left" vertical="center" readingOrder="1"/>
    </xf>
    <xf numFmtId="0" fontId="13" fillId="7" borderId="13" xfId="0" applyNumberFormat="1" applyFont="1" applyFill="1" applyBorder="1" applyAlignment="1">
      <alignment horizontal="left" vertical="center" readingOrder="1"/>
    </xf>
    <xf numFmtId="0" fontId="23" fillId="0" borderId="6" xfId="7" applyFont="1" applyBorder="1" applyAlignment="1">
      <alignment horizontal="left" vertical="center" readingOrder="1"/>
    </xf>
    <xf numFmtId="0" fontId="23" fillId="0" borderId="0" xfId="7" applyFont="1" applyBorder="1" applyAlignment="1">
      <alignment horizontal="left" vertical="center" wrapText="1" readingOrder="1"/>
    </xf>
    <xf numFmtId="0" fontId="23" fillId="0" borderId="4" xfId="7" applyFont="1" applyBorder="1" applyAlignment="1">
      <alignment horizontal="left" vertical="center" wrapText="1" readingOrder="1"/>
    </xf>
    <xf numFmtId="1" fontId="20" fillId="0" borderId="6" xfId="1" applyNumberFormat="1" applyFont="1" applyFill="1" applyBorder="1" applyAlignment="1">
      <alignment horizontal="left" vertical="center" readingOrder="1"/>
    </xf>
    <xf numFmtId="1" fontId="20" fillId="0" borderId="7" xfId="1" applyNumberFormat="1" applyFont="1" applyFill="1" applyBorder="1" applyAlignment="1">
      <alignment horizontal="left" vertical="center" readingOrder="1"/>
    </xf>
    <xf numFmtId="1" fontId="20" fillId="0" borderId="1" xfId="1" applyNumberFormat="1" applyFont="1" applyFill="1" applyBorder="1" applyAlignment="1">
      <alignment horizontal="left" vertical="center" readingOrder="1"/>
    </xf>
    <xf numFmtId="0" fontId="20" fillId="0" borderId="7" xfId="26" applyFont="1" applyFill="1" applyBorder="1" applyAlignment="1">
      <alignment horizontal="left" vertical="center" readingOrder="1"/>
    </xf>
    <xf numFmtId="1" fontId="20" fillId="0" borderId="1" xfId="1" applyNumberFormat="1" applyFont="1" applyFill="1" applyBorder="1" applyAlignment="1">
      <alignment horizontal="left" vertical="center" wrapText="1" readingOrder="1"/>
    </xf>
    <xf numFmtId="0" fontId="22" fillId="4" borderId="9" xfId="2" applyFont="1" applyFill="1" applyBorder="1" applyAlignment="1">
      <alignment horizontal="left" vertical="center" wrapText="1" readingOrder="1"/>
    </xf>
    <xf numFmtId="2" fontId="17" fillId="4" borderId="5" xfId="0" applyNumberFormat="1" applyFont="1" applyFill="1" applyBorder="1" applyAlignment="1">
      <alignment horizontal="left" vertical="center" readingOrder="1"/>
    </xf>
    <xf numFmtId="2" fontId="17" fillId="4" borderId="6" xfId="0" applyNumberFormat="1" applyFont="1" applyFill="1" applyBorder="1" applyAlignment="1">
      <alignment horizontal="left" vertical="center" readingOrder="1"/>
    </xf>
    <xf numFmtId="2" fontId="17" fillId="4" borderId="0" xfId="0" applyNumberFormat="1" applyFont="1" applyFill="1" applyBorder="1" applyAlignment="1">
      <alignment horizontal="left" vertical="center" readingOrder="1"/>
    </xf>
    <xf numFmtId="0" fontId="21" fillId="13" borderId="0" xfId="2" applyFont="1" applyFill="1" applyBorder="1" applyAlignment="1">
      <alignment horizontal="left" vertical="center" wrapText="1" readingOrder="1"/>
    </xf>
    <xf numFmtId="0" fontId="21" fillId="13" borderId="4" xfId="2" applyFont="1" applyFill="1" applyBorder="1" applyAlignment="1">
      <alignment horizontal="left" vertical="center" wrapText="1" readingOrder="1"/>
    </xf>
    <xf numFmtId="0" fontId="23" fillId="0" borderId="0" xfId="7" applyFont="1" applyBorder="1" applyAlignment="1">
      <alignment horizontal="left" vertical="center" wrapText="1" readingOrder="1"/>
    </xf>
    <xf numFmtId="0" fontId="23" fillId="0" borderId="115" xfId="7" applyFont="1" applyBorder="1" applyAlignment="1">
      <alignment horizontal="left" vertical="center" wrapText="1" readingOrder="1"/>
    </xf>
    <xf numFmtId="2" fontId="22" fillId="4" borderId="5" xfId="1" applyNumberFormat="1" applyFont="1" applyFill="1" applyBorder="1" applyAlignment="1">
      <alignment horizontal="left" vertical="center" wrapText="1" readingOrder="1"/>
    </xf>
    <xf numFmtId="2" fontId="22" fillId="4" borderId="2" xfId="1" applyNumberFormat="1" applyFont="1" applyFill="1" applyBorder="1" applyAlignment="1">
      <alignment horizontal="left" vertical="center" wrapText="1" readingOrder="1"/>
    </xf>
    <xf numFmtId="2" fontId="22" fillId="4" borderId="3" xfId="1" applyNumberFormat="1" applyFont="1" applyFill="1" applyBorder="1" applyAlignment="1">
      <alignment horizontal="left" vertical="center" wrapText="1" readingOrder="1"/>
    </xf>
    <xf numFmtId="2" fontId="22" fillId="4" borderId="7" xfId="1" applyNumberFormat="1" applyFont="1" applyFill="1" applyBorder="1" applyAlignment="1">
      <alignment horizontal="left" vertical="center" wrapText="1" readingOrder="1"/>
    </xf>
    <xf numFmtId="2" fontId="22" fillId="4" borderId="1" xfId="1" applyNumberFormat="1" applyFont="1" applyFill="1" applyBorder="1" applyAlignment="1">
      <alignment horizontal="left" vertical="center" wrapText="1" readingOrder="1"/>
    </xf>
    <xf numFmtId="2" fontId="22" fillId="4" borderId="8" xfId="1" applyNumberFormat="1" applyFont="1" applyFill="1" applyBorder="1" applyAlignment="1">
      <alignment horizontal="left" vertical="center" wrapText="1" readingOrder="1"/>
    </xf>
    <xf numFmtId="0" fontId="13" fillId="7" borderId="84" xfId="1" applyNumberFormat="1" applyFont="1" applyFill="1" applyBorder="1" applyAlignment="1">
      <alignment horizontal="left" vertical="center" readingOrder="1"/>
    </xf>
    <xf numFmtId="0" fontId="20" fillId="0" borderId="14" xfId="26" applyFont="1" applyBorder="1" applyAlignment="1">
      <alignment horizontal="left" vertical="center" wrapText="1" readingOrder="1"/>
    </xf>
    <xf numFmtId="0" fontId="20" fillId="0" borderId="7" xfId="26" applyFont="1" applyBorder="1" applyAlignment="1">
      <alignment horizontal="left" vertical="center" wrapText="1" readingOrder="1"/>
    </xf>
    <xf numFmtId="0" fontId="13" fillId="5" borderId="242" xfId="2" applyFont="1" applyFill="1" applyBorder="1" applyAlignment="1">
      <alignment horizontal="left" vertical="center" readingOrder="1"/>
    </xf>
    <xf numFmtId="0" fontId="13" fillId="5" borderId="125" xfId="2" applyFont="1" applyFill="1" applyBorder="1" applyAlignment="1">
      <alignment horizontal="left" vertical="center" readingOrder="1"/>
    </xf>
    <xf numFmtId="0" fontId="23" fillId="0" borderId="5" xfId="7" applyFont="1" applyBorder="1" applyAlignment="1">
      <alignment horizontal="left" vertical="center" wrapText="1" readingOrder="1"/>
    </xf>
    <xf numFmtId="0" fontId="13" fillId="7" borderId="62" xfId="1" applyNumberFormat="1" applyFont="1" applyFill="1" applyBorder="1" applyAlignment="1">
      <alignment horizontal="left" vertical="center" readingOrder="1"/>
    </xf>
    <xf numFmtId="0" fontId="20" fillId="0" borderId="9" xfId="26" applyFont="1" applyBorder="1" applyAlignment="1">
      <alignment horizontal="left" vertical="center" wrapText="1" readingOrder="1"/>
    </xf>
    <xf numFmtId="0" fontId="13" fillId="5" borderId="243" xfId="2" applyFont="1" applyFill="1" applyBorder="1" applyAlignment="1">
      <alignment horizontal="left" vertical="center" readingOrder="1"/>
    </xf>
    <xf numFmtId="0" fontId="13" fillId="5" borderId="128" xfId="2" applyFont="1" applyFill="1" applyBorder="1" applyAlignment="1">
      <alignment horizontal="left" vertical="center" readingOrder="1"/>
    </xf>
    <xf numFmtId="0" fontId="23" fillId="0" borderId="7" xfId="7" applyFont="1" applyBorder="1" applyAlignment="1">
      <alignment horizontal="left" vertical="center" wrapText="1" readingOrder="1"/>
    </xf>
    <xf numFmtId="0" fontId="13" fillId="7" borderId="166" xfId="1" applyNumberFormat="1" applyFont="1" applyFill="1" applyBorder="1" applyAlignment="1">
      <alignment horizontal="left" vertical="center" readingOrder="1"/>
    </xf>
    <xf numFmtId="0" fontId="20" fillId="0" borderId="13" xfId="26" applyFont="1" applyBorder="1" applyAlignment="1">
      <alignment horizontal="left" vertical="center" wrapText="1" readingOrder="1"/>
    </xf>
    <xf numFmtId="0" fontId="13" fillId="5" borderId="244" xfId="2" applyFont="1" applyFill="1" applyBorder="1" applyAlignment="1">
      <alignment horizontal="left" vertical="center" readingOrder="1"/>
    </xf>
    <xf numFmtId="0" fontId="13" fillId="5" borderId="201" xfId="2" applyFont="1" applyFill="1" applyBorder="1" applyAlignment="1">
      <alignment horizontal="left" vertical="center" readingOrder="1"/>
    </xf>
    <xf numFmtId="0" fontId="13" fillId="5" borderId="139" xfId="2" applyFont="1" applyFill="1" applyBorder="1" applyAlignment="1">
      <alignment horizontal="left" vertical="center" readingOrder="1"/>
    </xf>
    <xf numFmtId="0" fontId="20" fillId="0" borderId="0" xfId="26" applyFont="1" applyBorder="1" applyAlignment="1">
      <alignment horizontal="left" vertical="center" wrapText="1" readingOrder="1"/>
    </xf>
    <xf numFmtId="0" fontId="13" fillId="7" borderId="13" xfId="1" applyNumberFormat="1" applyFont="1" applyFill="1" applyBorder="1" applyAlignment="1">
      <alignment horizontal="left" vertical="center" readingOrder="1"/>
    </xf>
    <xf numFmtId="0" fontId="20" fillId="0" borderId="72" xfId="26" applyFont="1" applyBorder="1" applyAlignment="1">
      <alignment horizontal="left" vertical="center" wrapText="1" readingOrder="1"/>
    </xf>
    <xf numFmtId="0" fontId="20" fillId="0" borderId="73" xfId="26" applyFont="1" applyBorder="1" applyAlignment="1">
      <alignment horizontal="left" vertical="center" wrapText="1" readingOrder="1"/>
    </xf>
    <xf numFmtId="0" fontId="13" fillId="5" borderId="245" xfId="2" applyFont="1" applyFill="1" applyBorder="1" applyAlignment="1">
      <alignment horizontal="left" vertical="center" readingOrder="1"/>
    </xf>
    <xf numFmtId="0" fontId="13" fillId="5" borderId="246" xfId="2" applyFont="1" applyFill="1" applyBorder="1" applyAlignment="1">
      <alignment horizontal="left" vertical="center" readingOrder="1"/>
    </xf>
    <xf numFmtId="0" fontId="13" fillId="0" borderId="9" xfId="0" applyFont="1" applyBorder="1" applyAlignment="1">
      <alignment horizontal="left" readingOrder="1"/>
    </xf>
    <xf numFmtId="0" fontId="20" fillId="0" borderId="0" xfId="9" applyFont="1" applyFill="1" applyBorder="1" applyAlignment="1">
      <alignment horizontal="left" vertical="center" wrapText="1" readingOrder="1"/>
    </xf>
    <xf numFmtId="0" fontId="13" fillId="0" borderId="52" xfId="27" applyFont="1" applyBorder="1" applyAlignment="1">
      <alignment horizontal="left" vertical="center" readingOrder="1"/>
    </xf>
    <xf numFmtId="0" fontId="13" fillId="0" borderId="7" xfId="27" applyFont="1" applyBorder="1" applyAlignment="1">
      <alignment horizontal="left" vertical="center" readingOrder="1"/>
    </xf>
    <xf numFmtId="0" fontId="20" fillId="0" borderId="108" xfId="26" applyFont="1" applyFill="1" applyBorder="1" applyAlignment="1">
      <alignment horizontal="left" vertical="center" wrapText="1" readingOrder="1"/>
    </xf>
    <xf numFmtId="0" fontId="20" fillId="0" borderId="109" xfId="26" applyFont="1" applyFill="1" applyBorder="1" applyAlignment="1">
      <alignment horizontal="left" vertical="center" wrapText="1" readingOrder="1"/>
    </xf>
    <xf numFmtId="0" fontId="20" fillId="0" borderId="0" xfId="15" applyNumberFormat="1" applyFont="1" applyFill="1" applyBorder="1" applyAlignment="1">
      <alignment horizontal="left" vertical="center" readingOrder="1"/>
    </xf>
    <xf numFmtId="0" fontId="20" fillId="0" borderId="7" xfId="26" applyFont="1" applyFill="1" applyBorder="1" applyAlignment="1">
      <alignment horizontal="left" vertical="center" wrapText="1" readingOrder="1"/>
    </xf>
    <xf numFmtId="0" fontId="20" fillId="0" borderId="1" xfId="26" applyFont="1" applyFill="1" applyBorder="1" applyAlignment="1">
      <alignment horizontal="left" vertical="center" wrapText="1" readingOrder="1"/>
    </xf>
    <xf numFmtId="0" fontId="13" fillId="0" borderId="2" xfId="0" applyNumberFormat="1" applyFont="1" applyFill="1" applyBorder="1" applyAlignment="1">
      <alignment horizontal="left" vertical="center" wrapText="1" readingOrder="1"/>
    </xf>
    <xf numFmtId="0" fontId="23" fillId="0" borderId="2" xfId="7" applyNumberFormat="1" applyFont="1" applyFill="1" applyBorder="1" applyAlignment="1">
      <alignment horizontal="left" vertical="center" readingOrder="1"/>
    </xf>
    <xf numFmtId="0" fontId="13" fillId="0" borderId="2" xfId="0" applyNumberFormat="1" applyFont="1" applyFill="1" applyBorder="1" applyAlignment="1">
      <alignment horizontal="left" vertical="center" readingOrder="1"/>
    </xf>
    <xf numFmtId="0" fontId="20" fillId="0" borderId="2" xfId="9" applyFont="1" applyFill="1" applyBorder="1" applyAlignment="1">
      <alignment horizontal="left" vertical="center" readingOrder="1"/>
    </xf>
    <xf numFmtId="0" fontId="21" fillId="0" borderId="33" xfId="2" applyFont="1" applyFill="1" applyBorder="1" applyAlignment="1">
      <alignment horizontal="left" vertical="center" readingOrder="1"/>
    </xf>
    <xf numFmtId="2" fontId="16" fillId="4" borderId="9" xfId="0" applyNumberFormat="1" applyFont="1" applyFill="1" applyBorder="1" applyAlignment="1">
      <alignment horizontal="left" vertical="center" readingOrder="1"/>
    </xf>
    <xf numFmtId="0" fontId="21" fillId="13" borderId="9" xfId="2" applyFont="1" applyFill="1" applyBorder="1" applyAlignment="1">
      <alignment horizontal="left" vertical="center" wrapText="1" readingOrder="1"/>
    </xf>
    <xf numFmtId="0" fontId="27" fillId="0" borderId="0" xfId="2" applyFont="1" applyFill="1" applyBorder="1" applyAlignment="1">
      <alignment horizontal="left" vertical="center" readingOrder="1"/>
    </xf>
    <xf numFmtId="2" fontId="19" fillId="0" borderId="0" xfId="0" applyNumberFormat="1" applyFont="1" applyFill="1" applyBorder="1" applyAlignment="1">
      <alignment horizontal="left" vertical="center" readingOrder="1"/>
    </xf>
    <xf numFmtId="0" fontId="19" fillId="0" borderId="0" xfId="2" applyFont="1" applyFill="1" applyBorder="1" applyAlignment="1">
      <alignment horizontal="left" vertical="center" wrapText="1" readingOrder="1"/>
    </xf>
    <xf numFmtId="0" fontId="23" fillId="0" borderId="6" xfId="7" applyFont="1" applyBorder="1" applyAlignment="1">
      <alignment horizontal="left" vertical="center" wrapText="1" readingOrder="1"/>
    </xf>
    <xf numFmtId="0" fontId="23" fillId="0" borderId="4" xfId="7" applyFont="1" applyBorder="1" applyAlignment="1">
      <alignment horizontal="left" vertical="center" wrapText="1" readingOrder="1"/>
    </xf>
    <xf numFmtId="0" fontId="21" fillId="0" borderId="6" xfId="2" applyFont="1" applyFill="1" applyBorder="1" applyAlignment="1">
      <alignment horizontal="left" vertical="center" wrapText="1" readingOrder="1"/>
    </xf>
    <xf numFmtId="2" fontId="22" fillId="0" borderId="0" xfId="1" applyNumberFormat="1" applyFont="1" applyFill="1" applyBorder="1" applyAlignment="1">
      <alignment horizontal="left" vertical="center" readingOrder="1"/>
    </xf>
    <xf numFmtId="0" fontId="23" fillId="0" borderId="110" xfId="7" applyFont="1" applyBorder="1" applyAlignment="1">
      <alignment horizontal="left" vertical="center" wrapText="1" readingOrder="1"/>
    </xf>
    <xf numFmtId="0" fontId="23" fillId="0" borderId="111" xfId="7" applyFont="1" applyBorder="1" applyAlignment="1">
      <alignment horizontal="left" vertical="center" wrapText="1" readingOrder="1"/>
    </xf>
    <xf numFmtId="0" fontId="23" fillId="0" borderId="112" xfId="7" applyFont="1" applyBorder="1" applyAlignment="1">
      <alignment horizontal="left" vertical="center" wrapText="1" readingOrder="1"/>
    </xf>
    <xf numFmtId="0" fontId="21" fillId="0" borderId="33" xfId="2" applyFont="1" applyFill="1" applyBorder="1" applyAlignment="1">
      <alignment horizontal="left" vertical="center" wrapText="1" readingOrder="1"/>
    </xf>
    <xf numFmtId="0" fontId="13" fillId="0" borderId="6" xfId="2" applyFont="1" applyFill="1" applyBorder="1" applyAlignment="1">
      <alignment horizontal="left" vertical="center" readingOrder="1"/>
    </xf>
    <xf numFmtId="0" fontId="13" fillId="0" borderId="33" xfId="2" applyFont="1" applyFill="1" applyBorder="1" applyAlignment="1">
      <alignment horizontal="left" vertical="center" readingOrder="1"/>
    </xf>
    <xf numFmtId="0" fontId="20" fillId="0" borderId="0" xfId="9" applyFont="1" applyBorder="1" applyAlignment="1">
      <alignment horizontal="left" vertical="center" wrapText="1" readingOrder="1"/>
    </xf>
    <xf numFmtId="0" fontId="20" fillId="0" borderId="4" xfId="9" applyFont="1" applyBorder="1" applyAlignment="1">
      <alignment horizontal="left" vertical="center" wrapText="1" readingOrder="1"/>
    </xf>
    <xf numFmtId="0" fontId="13" fillId="7" borderId="16" xfId="0" applyNumberFormat="1" applyFont="1" applyFill="1" applyBorder="1" applyAlignment="1">
      <alignment horizontal="left" vertical="center" readingOrder="1"/>
    </xf>
    <xf numFmtId="0" fontId="20" fillId="0" borderId="5" xfId="9" applyFont="1" applyBorder="1" applyAlignment="1">
      <alignment horizontal="left" vertical="center" readingOrder="1"/>
    </xf>
    <xf numFmtId="0" fontId="20" fillId="0" borderId="2" xfId="9" applyFont="1" applyBorder="1" applyAlignment="1">
      <alignment horizontal="left" vertical="center" readingOrder="1"/>
    </xf>
    <xf numFmtId="0" fontId="20" fillId="0" borderId="113" xfId="9" applyFont="1" applyBorder="1" applyAlignment="1">
      <alignment horizontal="left" vertical="center" readingOrder="1"/>
    </xf>
    <xf numFmtId="0" fontId="20" fillId="0" borderId="129" xfId="9" applyFont="1" applyBorder="1" applyAlignment="1">
      <alignment horizontal="left" vertical="center" readingOrder="1"/>
    </xf>
    <xf numFmtId="0" fontId="13" fillId="0" borderId="130" xfId="2" applyFont="1" applyFill="1" applyBorder="1" applyAlignment="1">
      <alignment horizontal="left" readingOrder="1"/>
    </xf>
    <xf numFmtId="0" fontId="13" fillId="0" borderId="130" xfId="2" applyFont="1" applyFill="1" applyBorder="1" applyAlignment="1">
      <alignment horizontal="left" vertical="center" readingOrder="1"/>
    </xf>
    <xf numFmtId="0" fontId="21" fillId="0" borderId="130" xfId="2" applyFont="1" applyFill="1" applyBorder="1" applyAlignment="1">
      <alignment horizontal="left" vertical="center" readingOrder="1"/>
    </xf>
    <xf numFmtId="0" fontId="21" fillId="0" borderId="131" xfId="2" applyFont="1" applyFill="1" applyBorder="1" applyAlignment="1">
      <alignment horizontal="left" vertical="center" readingOrder="1"/>
    </xf>
    <xf numFmtId="0" fontId="20" fillId="0" borderId="7" xfId="9" applyFont="1" applyBorder="1" applyAlignment="1">
      <alignment horizontal="left" vertical="center" readingOrder="1"/>
    </xf>
    <xf numFmtId="0" fontId="20" fillId="0" borderId="1" xfId="9" applyFont="1" applyBorder="1" applyAlignment="1">
      <alignment horizontal="left" vertical="center" readingOrder="1"/>
    </xf>
    <xf numFmtId="0" fontId="20" fillId="0" borderId="114" xfId="9" applyFont="1" applyBorder="1" applyAlignment="1">
      <alignment horizontal="left" vertical="center" readingOrder="1"/>
    </xf>
    <xf numFmtId="0" fontId="20" fillId="0" borderId="108" xfId="9" applyFont="1" applyBorder="1" applyAlignment="1">
      <alignment horizontal="left" vertical="center" wrapText="1" readingOrder="1"/>
    </xf>
    <xf numFmtId="0" fontId="20" fillId="0" borderId="109" xfId="9" applyFont="1" applyBorder="1" applyAlignment="1">
      <alignment horizontal="left" vertical="center" wrapText="1" readingOrder="1"/>
    </xf>
    <xf numFmtId="0" fontId="20" fillId="0" borderId="133" xfId="9" applyFont="1" applyBorder="1" applyAlignment="1">
      <alignment horizontal="left" vertical="center" wrapText="1" readingOrder="1"/>
    </xf>
    <xf numFmtId="0" fontId="20" fillId="0" borderId="110" xfId="9" applyFont="1" applyBorder="1" applyAlignment="1">
      <alignment horizontal="left" vertical="center" wrapText="1" readingOrder="1"/>
    </xf>
    <xf numFmtId="0" fontId="20" fillId="0" borderId="111" xfId="9" applyFont="1" applyBorder="1" applyAlignment="1">
      <alignment horizontal="left" vertical="center" wrapText="1" readingOrder="1"/>
    </xf>
    <xf numFmtId="0" fontId="20" fillId="0" borderId="112" xfId="9" applyFont="1" applyBorder="1" applyAlignment="1">
      <alignment horizontal="left" vertical="center" wrapText="1" readingOrder="1"/>
    </xf>
    <xf numFmtId="2" fontId="17" fillId="0" borderId="33" xfId="0" applyNumberFormat="1" applyFont="1" applyFill="1" applyBorder="1" applyAlignment="1">
      <alignment horizontal="left" vertical="center" readingOrder="1"/>
    </xf>
    <xf numFmtId="0" fontId="21" fillId="0" borderId="130" xfId="2" applyFont="1" applyFill="1" applyBorder="1" applyAlignment="1">
      <alignment horizontal="left" vertical="center" wrapText="1" readingOrder="1"/>
    </xf>
    <xf numFmtId="0" fontId="13" fillId="0" borderId="130" xfId="1" applyFont="1" applyFill="1" applyBorder="1" applyAlignment="1">
      <alignment horizontal="left" vertical="center" wrapText="1" readingOrder="1"/>
    </xf>
    <xf numFmtId="0" fontId="13" fillId="0" borderId="13" xfId="2" applyFont="1" applyFill="1" applyBorder="1" applyAlignment="1">
      <alignment horizontal="left" vertical="center" textRotation="180" readingOrder="1"/>
    </xf>
    <xf numFmtId="0" fontId="21" fillId="5" borderId="5" xfId="2" applyFont="1" applyFill="1" applyBorder="1" applyAlignment="1">
      <alignment horizontal="left" vertical="center" readingOrder="1"/>
    </xf>
    <xf numFmtId="0" fontId="21" fillId="5" borderId="2" xfId="2" applyFont="1" applyFill="1" applyBorder="1" applyAlignment="1">
      <alignment horizontal="left" vertical="center" readingOrder="1"/>
    </xf>
    <xf numFmtId="0" fontId="21" fillId="5" borderId="3" xfId="2" applyFont="1" applyFill="1" applyBorder="1" applyAlignment="1">
      <alignment horizontal="left" vertical="center" readingOrder="1"/>
    </xf>
    <xf numFmtId="0" fontId="20" fillId="0" borderId="0" xfId="17" applyFont="1" applyFill="1" applyBorder="1" applyAlignment="1">
      <alignment horizontal="left" vertical="center" readingOrder="1"/>
    </xf>
    <xf numFmtId="2" fontId="17" fillId="0" borderId="130" xfId="0" applyNumberFormat="1" applyFont="1" applyFill="1" applyBorder="1" applyAlignment="1">
      <alignment horizontal="left" vertical="center" readingOrder="1"/>
    </xf>
    <xf numFmtId="0" fontId="21" fillId="0" borderId="130" xfId="0" applyFont="1" applyFill="1" applyBorder="1" applyAlignment="1">
      <alignment horizontal="left" vertical="center" wrapText="1" readingOrder="1"/>
    </xf>
    <xf numFmtId="0" fontId="21" fillId="0" borderId="130" xfId="1" applyFont="1" applyFill="1" applyBorder="1" applyAlignment="1">
      <alignment horizontal="left" vertical="center" wrapText="1" readingOrder="1"/>
    </xf>
    <xf numFmtId="2" fontId="17" fillId="0" borderId="130" xfId="1" applyNumberFormat="1" applyFont="1" applyFill="1" applyBorder="1" applyAlignment="1">
      <alignment horizontal="left" vertical="center" readingOrder="1"/>
    </xf>
    <xf numFmtId="0" fontId="13" fillId="0" borderId="16" xfId="2" applyFont="1" applyFill="1" applyBorder="1" applyAlignment="1">
      <alignment horizontal="left" vertical="center" textRotation="180" readingOrder="1"/>
    </xf>
    <xf numFmtId="0" fontId="21" fillId="5" borderId="6" xfId="2" applyFont="1" applyFill="1" applyBorder="1" applyAlignment="1">
      <alignment horizontal="left" vertical="center" readingOrder="1"/>
    </xf>
    <xf numFmtId="0" fontId="21" fillId="5" borderId="0" xfId="2" applyFont="1" applyFill="1" applyBorder="1" applyAlignment="1">
      <alignment horizontal="left" vertical="center" readingOrder="1"/>
    </xf>
    <xf numFmtId="0" fontId="21" fillId="5" borderId="4" xfId="2" applyFont="1" applyFill="1" applyBorder="1" applyAlignment="1">
      <alignment horizontal="left" vertical="center" readingOrder="1"/>
    </xf>
    <xf numFmtId="0" fontId="20" fillId="0" borderId="130" xfId="26" applyFont="1" applyFill="1" applyBorder="1" applyAlignment="1">
      <alignment horizontal="left" vertical="center" wrapText="1" readingOrder="1"/>
    </xf>
    <xf numFmtId="0" fontId="20" fillId="0" borderId="131" xfId="26" applyFont="1" applyFill="1" applyBorder="1" applyAlignment="1">
      <alignment horizontal="left" vertical="center" wrapText="1" readingOrder="1"/>
    </xf>
    <xf numFmtId="0" fontId="13" fillId="0" borderId="108" xfId="2" applyFont="1" applyFill="1" applyBorder="1" applyAlignment="1">
      <alignment horizontal="left" vertical="center" readingOrder="1"/>
    </xf>
    <xf numFmtId="0" fontId="20" fillId="0" borderId="109" xfId="26" applyFont="1" applyFill="1" applyBorder="1" applyAlignment="1">
      <alignment horizontal="left" vertical="center" wrapText="1" readingOrder="1"/>
    </xf>
    <xf numFmtId="0" fontId="13" fillId="0" borderId="109" xfId="2" applyFont="1" applyFill="1" applyBorder="1" applyAlignment="1">
      <alignment horizontal="left" vertical="center" readingOrder="1"/>
    </xf>
    <xf numFmtId="2" fontId="22" fillId="0" borderId="133" xfId="2" applyNumberFormat="1" applyFont="1" applyFill="1" applyBorder="1" applyAlignment="1">
      <alignment horizontal="left" vertical="center" wrapText="1" readingOrder="1"/>
    </xf>
    <xf numFmtId="0" fontId="20" fillId="0" borderId="0" xfId="10" applyFont="1" applyFill="1" applyBorder="1" applyAlignment="1">
      <alignment horizontal="left" vertical="center" wrapText="1" readingOrder="1"/>
    </xf>
    <xf numFmtId="0" fontId="13" fillId="0" borderId="14" xfId="2" applyFont="1" applyFill="1" applyBorder="1" applyAlignment="1">
      <alignment horizontal="left" vertical="center" textRotation="180" readingOrder="1"/>
    </xf>
    <xf numFmtId="0" fontId="21" fillId="5" borderId="7" xfId="2" applyFont="1" applyFill="1" applyBorder="1" applyAlignment="1">
      <alignment horizontal="left" vertical="center" readingOrder="1"/>
    </xf>
    <xf numFmtId="0" fontId="21" fillId="5" borderId="1" xfId="2" applyFont="1" applyFill="1" applyBorder="1" applyAlignment="1">
      <alignment horizontal="left" vertical="center" readingOrder="1"/>
    </xf>
    <xf numFmtId="0" fontId="21" fillId="5" borderId="8" xfId="2" applyFont="1" applyFill="1" applyBorder="1" applyAlignment="1">
      <alignment horizontal="left" vertical="center" readingOrder="1"/>
    </xf>
    <xf numFmtId="0" fontId="20" fillId="0" borderId="174" xfId="9" applyFont="1" applyBorder="1" applyAlignment="1">
      <alignment horizontal="left" vertical="center" readingOrder="1"/>
    </xf>
    <xf numFmtId="0" fontId="13" fillId="0" borderId="175" xfId="2" applyFont="1" applyFill="1" applyBorder="1" applyAlignment="1">
      <alignment horizontal="left" readingOrder="1"/>
    </xf>
    <xf numFmtId="0" fontId="13" fillId="0" borderId="176" xfId="2" applyFont="1" applyFill="1" applyBorder="1" applyAlignment="1">
      <alignment horizontal="left" readingOrder="1"/>
    </xf>
    <xf numFmtId="0" fontId="13" fillId="0" borderId="174" xfId="2" applyFont="1" applyFill="1" applyBorder="1" applyAlignment="1">
      <alignment horizontal="left" vertical="center" readingOrder="1"/>
    </xf>
    <xf numFmtId="0" fontId="20" fillId="0" borderId="9" xfId="1" applyNumberFormat="1" applyFont="1" applyFill="1" applyBorder="1" applyAlignment="1">
      <alignment horizontal="left" vertical="center" textRotation="180" readingOrder="1"/>
    </xf>
    <xf numFmtId="0" fontId="20" fillId="5" borderId="5" xfId="26" applyFont="1" applyFill="1" applyBorder="1" applyAlignment="1">
      <alignment horizontal="left" vertical="center" wrapText="1" readingOrder="1"/>
    </xf>
    <xf numFmtId="0" fontId="20" fillId="5" borderId="2" xfId="26" applyFont="1" applyFill="1" applyBorder="1" applyAlignment="1">
      <alignment horizontal="left" vertical="center" wrapText="1" readingOrder="1"/>
    </xf>
    <xf numFmtId="0" fontId="20" fillId="5" borderId="3" xfId="26" applyFont="1" applyFill="1" applyBorder="1" applyAlignment="1">
      <alignment horizontal="left" vertical="center" wrapText="1" readingOrder="1"/>
    </xf>
    <xf numFmtId="0" fontId="20" fillId="5" borderId="6" xfId="26" applyFont="1" applyFill="1" applyBorder="1" applyAlignment="1">
      <alignment horizontal="left" vertical="center" wrapText="1" readingOrder="1"/>
    </xf>
    <xf numFmtId="0" fontId="20" fillId="5" borderId="0" xfId="26" applyFont="1" applyFill="1" applyBorder="1" applyAlignment="1">
      <alignment horizontal="left" vertical="center" wrapText="1" readingOrder="1"/>
    </xf>
    <xf numFmtId="0" fontId="13" fillId="7" borderId="41" xfId="0" applyNumberFormat="1" applyFont="1" applyFill="1" applyBorder="1" applyAlignment="1">
      <alignment horizontal="left" vertical="center" wrapText="1" readingOrder="1"/>
    </xf>
    <xf numFmtId="0" fontId="20" fillId="5" borderId="7" xfId="26" applyFont="1" applyFill="1" applyBorder="1" applyAlignment="1">
      <alignment horizontal="left" vertical="center" wrapText="1" readingOrder="1"/>
    </xf>
    <xf numFmtId="0" fontId="20" fillId="5" borderId="1" xfId="26" applyFont="1" applyFill="1" applyBorder="1" applyAlignment="1">
      <alignment horizontal="left" vertical="center" wrapText="1" readingOrder="1"/>
    </xf>
    <xf numFmtId="0" fontId="13" fillId="7" borderId="50" xfId="0" applyNumberFormat="1" applyFont="1" applyFill="1" applyBorder="1" applyAlignment="1">
      <alignment horizontal="left" vertical="center" readingOrder="1"/>
    </xf>
    <xf numFmtId="0" fontId="13" fillId="5" borderId="2" xfId="2" applyFont="1" applyFill="1" applyBorder="1" applyAlignment="1">
      <alignment horizontal="left" vertical="center" textRotation="180" readingOrder="1"/>
    </xf>
    <xf numFmtId="0" fontId="13" fillId="5" borderId="113" xfId="2" applyFont="1" applyFill="1" applyBorder="1" applyAlignment="1">
      <alignment horizontal="left" vertical="center" textRotation="180" readingOrder="1"/>
    </xf>
    <xf numFmtId="0" fontId="13" fillId="5" borderId="2" xfId="2" applyFont="1" applyFill="1" applyBorder="1" applyAlignment="1">
      <alignment horizontal="left" vertical="center" readingOrder="1"/>
    </xf>
    <xf numFmtId="0" fontId="13" fillId="5" borderId="0" xfId="2" applyFont="1" applyFill="1" applyBorder="1" applyAlignment="1">
      <alignment horizontal="left" vertical="center" textRotation="180" readingOrder="1"/>
    </xf>
    <xf numFmtId="0" fontId="13" fillId="5" borderId="115" xfId="2" applyFont="1" applyFill="1" applyBorder="1" applyAlignment="1">
      <alignment horizontal="left" vertical="center" textRotation="180" readingOrder="1"/>
    </xf>
    <xf numFmtId="0" fontId="13" fillId="5" borderId="0" xfId="2" applyFont="1" applyFill="1" applyBorder="1" applyAlignment="1">
      <alignment horizontal="left" vertical="center" readingOrder="1"/>
    </xf>
    <xf numFmtId="0" fontId="13" fillId="5" borderId="4" xfId="2" applyFont="1" applyFill="1" applyBorder="1" applyAlignment="1">
      <alignment horizontal="left" vertical="center" readingOrder="1"/>
    </xf>
    <xf numFmtId="0" fontId="13" fillId="0" borderId="75" xfId="2" applyFont="1" applyFill="1" applyBorder="1" applyAlignment="1">
      <alignment horizontal="left" vertical="center" textRotation="180" readingOrder="1"/>
    </xf>
    <xf numFmtId="0" fontId="13" fillId="5" borderId="73" xfId="2" applyFont="1" applyFill="1" applyBorder="1" applyAlignment="1">
      <alignment horizontal="left" vertical="center" textRotation="180" readingOrder="1"/>
    </xf>
    <xf numFmtId="0" fontId="13" fillId="5" borderId="138" xfId="2" applyFont="1" applyFill="1" applyBorder="1" applyAlignment="1">
      <alignment horizontal="left" vertical="center" textRotation="180" readingOrder="1"/>
    </xf>
    <xf numFmtId="0" fontId="13" fillId="5" borderId="1" xfId="2" applyFont="1" applyFill="1" applyBorder="1" applyAlignment="1">
      <alignment horizontal="left" vertical="center" readingOrder="1"/>
    </xf>
    <xf numFmtId="2" fontId="17" fillId="4" borderId="10" xfId="2" applyNumberFormat="1" applyFont="1" applyFill="1" applyBorder="1" applyAlignment="1">
      <alignment horizontal="left" vertical="center" readingOrder="1"/>
    </xf>
    <xf numFmtId="2" fontId="17" fillId="4" borderId="12" xfId="2" applyNumberFormat="1" applyFont="1" applyFill="1" applyBorder="1" applyAlignment="1">
      <alignment horizontal="left" vertical="center" readingOrder="1"/>
    </xf>
    <xf numFmtId="0" fontId="21" fillId="13" borderId="12" xfId="0" applyFont="1" applyFill="1" applyBorder="1" applyAlignment="1">
      <alignment horizontal="left" vertical="center" wrapText="1" readingOrder="1"/>
    </xf>
    <xf numFmtId="0" fontId="21" fillId="13" borderId="11" xfId="0" applyFont="1" applyFill="1" applyBorder="1" applyAlignment="1">
      <alignment horizontal="left" vertical="center" wrapText="1" readingOrder="1"/>
    </xf>
    <xf numFmtId="0" fontId="21" fillId="2" borderId="0" xfId="0" applyFont="1" applyFill="1" applyBorder="1" applyAlignment="1">
      <alignment horizontal="left" vertical="center" wrapText="1" readingOrder="1"/>
    </xf>
    <xf numFmtId="0" fontId="22" fillId="4" borderId="5" xfId="0" applyFont="1" applyFill="1" applyBorder="1" applyAlignment="1">
      <alignment horizontal="left" vertical="center" wrapText="1" readingOrder="1"/>
    </xf>
    <xf numFmtId="0" fontId="22" fillId="4" borderId="2" xfId="0" applyFont="1" applyFill="1" applyBorder="1" applyAlignment="1">
      <alignment horizontal="left" vertical="center" wrapText="1" readingOrder="1"/>
    </xf>
    <xf numFmtId="0" fontId="22" fillId="4" borderId="3" xfId="0" applyFont="1" applyFill="1" applyBorder="1" applyAlignment="1">
      <alignment horizontal="left" vertical="center" wrapText="1" readingOrder="1"/>
    </xf>
    <xf numFmtId="0" fontId="13" fillId="4" borderId="0" xfId="0" applyFont="1" applyFill="1" applyBorder="1" applyAlignment="1">
      <alignment horizontal="left" vertical="center" wrapText="1" readingOrder="1"/>
    </xf>
    <xf numFmtId="0" fontId="22" fillId="4" borderId="0" xfId="0" applyFont="1" applyFill="1" applyBorder="1" applyAlignment="1">
      <alignment horizontal="left" vertical="center" wrapText="1" readingOrder="1"/>
    </xf>
    <xf numFmtId="0" fontId="20" fillId="0" borderId="0" xfId="17" applyFont="1" applyBorder="1" applyAlignment="1">
      <alignment horizontal="left" vertical="center" readingOrder="1"/>
    </xf>
    <xf numFmtId="0" fontId="21" fillId="0" borderId="2" xfId="2" applyFont="1" applyFill="1" applyBorder="1" applyAlignment="1">
      <alignment horizontal="left" vertical="center" wrapText="1" readingOrder="1"/>
    </xf>
    <xf numFmtId="0" fontId="13" fillId="0" borderId="2" xfId="1" applyFont="1" applyFill="1" applyBorder="1" applyAlignment="1">
      <alignment horizontal="left" vertical="center" wrapText="1" readingOrder="1"/>
    </xf>
    <xf numFmtId="2" fontId="17" fillId="0" borderId="2" xfId="0" applyNumberFormat="1" applyFont="1" applyFill="1" applyBorder="1" applyAlignment="1">
      <alignment horizontal="left" vertical="center" readingOrder="1"/>
    </xf>
    <xf numFmtId="0" fontId="21" fillId="0" borderId="3" xfId="2" applyFont="1" applyFill="1" applyBorder="1" applyAlignment="1">
      <alignment horizontal="left" vertical="center" wrapText="1" readingOrder="1"/>
    </xf>
    <xf numFmtId="0" fontId="20" fillId="0" borderId="0" xfId="17" applyNumberFormat="1" applyFont="1" applyFill="1" applyBorder="1" applyAlignment="1">
      <alignment horizontal="left" vertical="center" readingOrder="1"/>
    </xf>
    <xf numFmtId="2" fontId="17" fillId="0" borderId="8" xfId="1" applyNumberFormat="1" applyFont="1" applyFill="1" applyBorder="1" applyAlignment="1">
      <alignment horizontal="left" vertical="center" readingOrder="1"/>
    </xf>
    <xf numFmtId="0" fontId="13" fillId="0" borderId="4" xfId="2" applyFont="1" applyFill="1" applyBorder="1" applyAlignment="1">
      <alignment horizontal="left" vertical="center" wrapText="1" readingOrder="1"/>
    </xf>
    <xf numFmtId="2" fontId="22" fillId="4" borderId="6" xfId="2" applyNumberFormat="1" applyFont="1" applyFill="1" applyBorder="1" applyAlignment="1">
      <alignment horizontal="left" vertical="center" wrapText="1" readingOrder="1"/>
    </xf>
    <xf numFmtId="2" fontId="22" fillId="4" borderId="0" xfId="2" applyNumberFormat="1" applyFont="1" applyFill="1" applyBorder="1" applyAlignment="1">
      <alignment horizontal="left" vertical="center" wrapText="1" readingOrder="1"/>
    </xf>
    <xf numFmtId="2" fontId="22" fillId="4" borderId="4" xfId="2" applyNumberFormat="1" applyFont="1" applyFill="1" applyBorder="1" applyAlignment="1">
      <alignment horizontal="left" vertical="center" wrapText="1" readingOrder="1"/>
    </xf>
    <xf numFmtId="0" fontId="13" fillId="0" borderId="0" xfId="2" applyFont="1" applyBorder="1" applyAlignment="1">
      <alignment horizontal="left" vertical="center" wrapText="1" readingOrder="1"/>
    </xf>
    <xf numFmtId="0" fontId="20" fillId="0" borderId="11" xfId="17" applyFont="1" applyBorder="1" applyAlignment="1">
      <alignment horizontal="left" vertical="center" wrapText="1" readingOrder="1"/>
    </xf>
    <xf numFmtId="0" fontId="20" fillId="0" borderId="9" xfId="17" applyFont="1" applyBorder="1" applyAlignment="1">
      <alignment horizontal="left" vertical="center" wrapText="1" readingOrder="1"/>
    </xf>
    <xf numFmtId="0" fontId="20" fillId="0" borderId="127" xfId="17" applyFont="1" applyBorder="1" applyAlignment="1">
      <alignment horizontal="left" vertical="center" wrapText="1" readingOrder="1"/>
    </xf>
    <xf numFmtId="49" fontId="13" fillId="0" borderId="0" xfId="0" applyNumberFormat="1" applyFont="1" applyFill="1" applyBorder="1" applyAlignment="1">
      <alignment horizontal="left" vertical="center" wrapText="1" readingOrder="1"/>
    </xf>
    <xf numFmtId="0" fontId="13" fillId="0" borderId="0" xfId="0" applyFont="1" applyFill="1" applyBorder="1" applyAlignment="1">
      <alignment horizontal="left" vertical="center" wrapText="1" readingOrder="1"/>
    </xf>
    <xf numFmtId="0" fontId="13" fillId="4" borderId="12" xfId="2" applyFont="1" applyFill="1" applyBorder="1" applyAlignment="1">
      <alignment horizontal="left" vertical="center" wrapText="1" readingOrder="1"/>
    </xf>
    <xf numFmtId="49" fontId="13" fillId="4" borderId="12" xfId="0" applyNumberFormat="1" applyFont="1" applyFill="1" applyBorder="1" applyAlignment="1">
      <alignment horizontal="left" vertical="center" wrapText="1" readingOrder="1"/>
    </xf>
    <xf numFmtId="0" fontId="13" fillId="4" borderId="12" xfId="1" applyFont="1" applyFill="1" applyBorder="1" applyAlignment="1">
      <alignment horizontal="left" vertical="center" wrapText="1" readingOrder="1"/>
    </xf>
    <xf numFmtId="0" fontId="21" fillId="4" borderId="12" xfId="2" applyFont="1" applyFill="1" applyBorder="1" applyAlignment="1">
      <alignment horizontal="left" vertical="center" wrapText="1" readingOrder="1"/>
    </xf>
    <xf numFmtId="2" fontId="17" fillId="4" borderId="12" xfId="0" applyNumberFormat="1" applyFont="1" applyFill="1" applyBorder="1" applyAlignment="1">
      <alignment horizontal="left" vertical="center" readingOrder="1"/>
    </xf>
    <xf numFmtId="0" fontId="13" fillId="4" borderId="12" xfId="2" applyFont="1" applyFill="1" applyBorder="1" applyAlignment="1">
      <alignment horizontal="left" readingOrder="1"/>
    </xf>
    <xf numFmtId="0" fontId="20" fillId="0" borderId="9" xfId="17" applyFont="1" applyBorder="1" applyAlignment="1">
      <alignment horizontal="left" vertical="center" textRotation="180" wrapText="1" readingOrder="1"/>
    </xf>
    <xf numFmtId="2" fontId="13" fillId="5" borderId="9" xfId="0" applyNumberFormat="1" applyFont="1" applyFill="1" applyBorder="1" applyAlignment="1">
      <alignment horizontal="left" vertical="center" wrapText="1" readingOrder="1"/>
    </xf>
    <xf numFmtId="2" fontId="13" fillId="5" borderId="14" xfId="0" applyNumberFormat="1" applyFont="1" applyFill="1" applyBorder="1" applyAlignment="1">
      <alignment horizontal="left" vertical="center" wrapText="1" readingOrder="1"/>
    </xf>
    <xf numFmtId="0" fontId="22" fillId="4" borderId="9" xfId="0" applyFont="1" applyFill="1" applyBorder="1" applyAlignment="1">
      <alignment horizontal="left" vertical="center" wrapText="1" readingOrder="1"/>
    </xf>
    <xf numFmtId="0" fontId="13" fillId="0" borderId="0" xfId="1" applyFont="1" applyFill="1" applyBorder="1" applyAlignment="1">
      <alignment horizontal="left" vertical="center" wrapText="1" readingOrder="1"/>
    </xf>
    <xf numFmtId="0" fontId="21" fillId="0" borderId="4" xfId="2" applyFont="1" applyFill="1" applyBorder="1" applyAlignment="1">
      <alignment horizontal="left" vertical="center" wrapText="1" readingOrder="1"/>
    </xf>
    <xf numFmtId="0" fontId="20" fillId="0" borderId="0" xfId="17" applyNumberFormat="1" applyFont="1" applyFill="1" applyBorder="1" applyAlignment="1">
      <alignment horizontal="left" vertical="center" wrapText="1" readingOrder="1"/>
    </xf>
    <xf numFmtId="0" fontId="20" fillId="0" borderId="2" xfId="17" applyFont="1" applyBorder="1" applyAlignment="1">
      <alignment horizontal="left" vertical="center" wrapText="1" readingOrder="1"/>
    </xf>
    <xf numFmtId="0" fontId="20" fillId="0" borderId="113" xfId="17" applyFont="1" applyBorder="1" applyAlignment="1">
      <alignment horizontal="left" vertical="center" wrapText="1" readingOrder="1"/>
    </xf>
    <xf numFmtId="0" fontId="20" fillId="0" borderId="1" xfId="17" applyFont="1" applyBorder="1" applyAlignment="1">
      <alignment horizontal="left" vertical="center" wrapText="1" readingOrder="1"/>
    </xf>
    <xf numFmtId="0" fontId="20" fillId="0" borderId="114" xfId="17" applyFont="1" applyBorder="1" applyAlignment="1">
      <alignment horizontal="left" vertical="center" wrapText="1" readingOrder="1"/>
    </xf>
    <xf numFmtId="0" fontId="20" fillId="0" borderId="2" xfId="17" applyFont="1" applyBorder="1" applyAlignment="1">
      <alignment horizontal="left" vertical="center" textRotation="180" wrapText="1" readingOrder="1"/>
    </xf>
    <xf numFmtId="0" fontId="20" fillId="5" borderId="5" xfId="17" applyFont="1" applyFill="1" applyBorder="1" applyAlignment="1">
      <alignment horizontal="left" vertical="center" wrapText="1" readingOrder="1"/>
    </xf>
    <xf numFmtId="0" fontId="20" fillId="5" borderId="2" xfId="17" applyFont="1" applyFill="1" applyBorder="1" applyAlignment="1">
      <alignment horizontal="left" vertical="center" wrapText="1" readingOrder="1"/>
    </xf>
    <xf numFmtId="0" fontId="20" fillId="5" borderId="113" xfId="17" applyFont="1" applyFill="1" applyBorder="1" applyAlignment="1">
      <alignment horizontal="left" vertical="center" wrapText="1" readingOrder="1"/>
    </xf>
    <xf numFmtId="0" fontId="20" fillId="0" borderId="0" xfId="17" applyFont="1" applyBorder="1" applyAlignment="1">
      <alignment horizontal="left" vertical="center" textRotation="180" wrapText="1" readingOrder="1"/>
    </xf>
    <xf numFmtId="0" fontId="20" fillId="5" borderId="6" xfId="17" applyFont="1" applyFill="1" applyBorder="1" applyAlignment="1">
      <alignment horizontal="left" vertical="center" wrapText="1" readingOrder="1"/>
    </xf>
    <xf numFmtId="0" fontId="20" fillId="5" borderId="0" xfId="17" applyFont="1" applyFill="1" applyBorder="1" applyAlignment="1">
      <alignment horizontal="left" vertical="center" wrapText="1" readingOrder="1"/>
    </xf>
    <xf numFmtId="0" fontId="20" fillId="5" borderId="115" xfId="17" applyFont="1" applyFill="1" applyBorder="1" applyAlignment="1">
      <alignment horizontal="left" vertical="center" wrapText="1" readingOrder="1"/>
    </xf>
    <xf numFmtId="0" fontId="20" fillId="0" borderId="1" xfId="17" applyFont="1" applyBorder="1" applyAlignment="1">
      <alignment horizontal="left" vertical="center" textRotation="180" wrapText="1" readingOrder="1"/>
    </xf>
    <xf numFmtId="0" fontId="20" fillId="5" borderId="7" xfId="17" applyFont="1" applyFill="1" applyBorder="1" applyAlignment="1">
      <alignment horizontal="left" vertical="center" wrapText="1" readingOrder="1"/>
    </xf>
    <xf numFmtId="0" fontId="20" fillId="5" borderId="1" xfId="17" applyFont="1" applyFill="1" applyBorder="1" applyAlignment="1">
      <alignment horizontal="left" vertical="center" wrapText="1" readingOrder="1"/>
    </xf>
    <xf numFmtId="0" fontId="20" fillId="5" borderId="114" xfId="17" applyFont="1" applyFill="1" applyBorder="1" applyAlignment="1">
      <alignment horizontal="left" vertical="center" wrapText="1" readingOrder="1"/>
    </xf>
    <xf numFmtId="0" fontId="20" fillId="0" borderId="0" xfId="17" applyNumberFormat="1" applyFont="1" applyBorder="1" applyAlignment="1">
      <alignment horizontal="left" vertical="center" wrapText="1" readingOrder="1"/>
    </xf>
    <xf numFmtId="0" fontId="20" fillId="0" borderId="6" xfId="17" applyFont="1" applyBorder="1" applyAlignment="1">
      <alignment horizontal="left" vertical="center" readingOrder="1"/>
    </xf>
    <xf numFmtId="0" fontId="21" fillId="4" borderId="9" xfId="2" applyFont="1" applyFill="1" applyBorder="1" applyAlignment="1">
      <alignment horizontal="left" vertical="center" readingOrder="1"/>
    </xf>
    <xf numFmtId="0" fontId="21" fillId="4" borderId="10" xfId="2" applyFont="1" applyFill="1" applyBorder="1" applyAlignment="1">
      <alignment horizontal="left" vertical="center" readingOrder="1"/>
    </xf>
    <xf numFmtId="0" fontId="13" fillId="7" borderId="17" xfId="1" applyNumberFormat="1" applyFont="1" applyFill="1" applyBorder="1" applyAlignment="1">
      <alignment horizontal="left" vertical="center" readingOrder="1"/>
    </xf>
    <xf numFmtId="0" fontId="20" fillId="0" borderId="23" xfId="27" applyFont="1" applyBorder="1" applyAlignment="1">
      <alignment horizontal="left" vertical="center" readingOrder="1"/>
    </xf>
    <xf numFmtId="0" fontId="20" fillId="0" borderId="211" xfId="27" applyFont="1" applyBorder="1" applyAlignment="1">
      <alignment horizontal="left" vertical="center" readingOrder="1"/>
    </xf>
    <xf numFmtId="0" fontId="13" fillId="4" borderId="25" xfId="2" applyFont="1" applyFill="1" applyBorder="1" applyAlignment="1">
      <alignment horizontal="left" readingOrder="1"/>
    </xf>
    <xf numFmtId="0" fontId="20" fillId="0" borderId="22" xfId="27" applyFont="1" applyBorder="1" applyAlignment="1">
      <alignment horizontal="left" vertical="center" wrapText="1" readingOrder="1"/>
    </xf>
    <xf numFmtId="0" fontId="20" fillId="0" borderId="23" xfId="27" applyFont="1" applyBorder="1" applyAlignment="1">
      <alignment horizontal="left" vertical="center" wrapText="1" readingOrder="1"/>
    </xf>
    <xf numFmtId="0" fontId="20" fillId="0" borderId="211" xfId="27" applyFont="1" applyBorder="1" applyAlignment="1">
      <alignment horizontal="left" vertical="center" wrapText="1" readingOrder="1"/>
    </xf>
    <xf numFmtId="0" fontId="20" fillId="0" borderId="1" xfId="27" applyFont="1" applyBorder="1" applyAlignment="1">
      <alignment horizontal="left" vertical="center" readingOrder="1"/>
    </xf>
    <xf numFmtId="0" fontId="20" fillId="0" borderId="114" xfId="27" applyFont="1" applyBorder="1" applyAlignment="1">
      <alignment horizontal="left" vertical="center" readingOrder="1"/>
    </xf>
    <xf numFmtId="0" fontId="13" fillId="4" borderId="39" xfId="2" applyFont="1" applyFill="1" applyBorder="1" applyAlignment="1">
      <alignment horizontal="left" readingOrder="1"/>
    </xf>
    <xf numFmtId="0" fontId="20" fillId="0" borderId="7" xfId="27" applyFont="1" applyBorder="1" applyAlignment="1">
      <alignment horizontal="left" vertical="center" wrapText="1" readingOrder="1"/>
    </xf>
    <xf numFmtId="0" fontId="20" fillId="0" borderId="1" xfId="27" applyFont="1" applyBorder="1" applyAlignment="1">
      <alignment horizontal="left" vertical="center" wrapText="1" readingOrder="1"/>
    </xf>
    <xf numFmtId="0" fontId="20" fillId="0" borderId="114" xfId="27" applyFont="1" applyBorder="1" applyAlignment="1">
      <alignment horizontal="left" vertical="center" wrapText="1" readingOrder="1"/>
    </xf>
    <xf numFmtId="0" fontId="23" fillId="0" borderId="2" xfId="2" applyFont="1" applyFill="1" applyBorder="1" applyAlignment="1">
      <alignment horizontal="left" vertical="center" readingOrder="1"/>
    </xf>
    <xf numFmtId="0" fontId="23" fillId="0" borderId="2" xfId="7" applyNumberFormat="1" applyFont="1" applyFill="1" applyBorder="1" applyAlignment="1">
      <alignment horizontal="left" vertical="center" wrapText="1" readingOrder="1"/>
    </xf>
    <xf numFmtId="0" fontId="23" fillId="0" borderId="3" xfId="7" applyNumberFormat="1" applyFont="1" applyFill="1" applyBorder="1" applyAlignment="1">
      <alignment horizontal="left" vertical="center" wrapText="1" readingOrder="1"/>
    </xf>
    <xf numFmtId="0" fontId="24" fillId="0" borderId="1" xfId="7" applyFont="1" applyFill="1" applyBorder="1" applyAlignment="1">
      <alignment horizontal="left" vertical="center" readingOrder="1"/>
    </xf>
    <xf numFmtId="0" fontId="24" fillId="0" borderId="8" xfId="7" applyFont="1" applyFill="1" applyBorder="1" applyAlignment="1">
      <alignment horizontal="left" vertical="center" readingOrder="1"/>
    </xf>
    <xf numFmtId="2" fontId="16" fillId="0" borderId="0" xfId="2" applyNumberFormat="1" applyFont="1" applyFill="1" applyBorder="1" applyAlignment="1">
      <alignment horizontal="left" vertical="center" textRotation="180" readingOrder="1"/>
    </xf>
    <xf numFmtId="0" fontId="20" fillId="0" borderId="0" xfId="16" applyFont="1" applyFill="1" applyBorder="1" applyAlignment="1">
      <alignment horizontal="left" vertical="center" wrapText="1" readingOrder="1"/>
    </xf>
    <xf numFmtId="2" fontId="19" fillId="0" borderId="0" xfId="2" applyNumberFormat="1" applyFont="1" applyFill="1" applyBorder="1" applyAlignment="1">
      <alignment horizontal="left" vertical="center" textRotation="180" readingOrder="1"/>
    </xf>
    <xf numFmtId="0" fontId="22" fillId="4" borderId="5" xfId="2" applyFont="1" applyFill="1" applyBorder="1" applyAlignment="1">
      <alignment horizontal="left" vertical="center" readingOrder="1"/>
    </xf>
    <xf numFmtId="0" fontId="22" fillId="4" borderId="2" xfId="2" applyFont="1" applyFill="1" applyBorder="1" applyAlignment="1">
      <alignment horizontal="left" vertical="center" readingOrder="1"/>
    </xf>
    <xf numFmtId="0" fontId="22" fillId="4" borderId="3" xfId="2" applyFont="1" applyFill="1" applyBorder="1" applyAlignment="1">
      <alignment horizontal="left" vertical="center" readingOrder="1"/>
    </xf>
    <xf numFmtId="0" fontId="22" fillId="4" borderId="62" xfId="1" applyNumberFormat="1" applyFont="1" applyFill="1" applyBorder="1" applyAlignment="1">
      <alignment horizontal="left" vertical="center" readingOrder="1"/>
    </xf>
    <xf numFmtId="0" fontId="13" fillId="5" borderId="91" xfId="2" applyFont="1" applyFill="1" applyBorder="1" applyAlignment="1">
      <alignment horizontal="left" vertical="center" readingOrder="1"/>
    </xf>
    <xf numFmtId="0" fontId="13" fillId="5" borderId="51" xfId="2" applyFont="1" applyFill="1" applyBorder="1" applyAlignment="1">
      <alignment horizontal="left" vertical="center" readingOrder="1"/>
    </xf>
    <xf numFmtId="0" fontId="20" fillId="5" borderId="51" xfId="17" applyFont="1" applyFill="1" applyBorder="1" applyAlignment="1">
      <alignment horizontal="left" vertical="center" wrapText="1" readingOrder="1"/>
    </xf>
    <xf numFmtId="0" fontId="21" fillId="4" borderId="165" xfId="2" applyFont="1" applyFill="1" applyBorder="1" applyAlignment="1">
      <alignment horizontal="left" vertical="center" readingOrder="1"/>
    </xf>
    <xf numFmtId="0" fontId="13" fillId="7" borderId="81" xfId="0" applyNumberFormat="1" applyFont="1" applyFill="1" applyBorder="1" applyAlignment="1">
      <alignment horizontal="left" vertical="center" wrapText="1" readingOrder="1"/>
    </xf>
    <xf numFmtId="0" fontId="20" fillId="0" borderId="10" xfId="17" applyFont="1" applyBorder="1" applyAlignment="1">
      <alignment horizontal="left" vertical="center" wrapText="1" readingOrder="1"/>
    </xf>
    <xf numFmtId="0" fontId="13" fillId="5" borderId="7" xfId="2" applyFont="1" applyFill="1" applyBorder="1" applyAlignment="1">
      <alignment horizontal="left" vertical="center" readingOrder="1"/>
    </xf>
    <xf numFmtId="0" fontId="21" fillId="4" borderId="106" xfId="2" applyFont="1" applyFill="1" applyBorder="1" applyAlignment="1">
      <alignment horizontal="left" vertical="center" readingOrder="1"/>
    </xf>
    <xf numFmtId="0" fontId="13" fillId="7" borderId="20" xfId="0" applyNumberFormat="1" applyFont="1" applyFill="1" applyBorder="1" applyAlignment="1">
      <alignment horizontal="left" vertical="center" readingOrder="1"/>
    </xf>
    <xf numFmtId="0" fontId="13" fillId="5" borderId="5" xfId="2" applyFont="1" applyFill="1" applyBorder="1" applyAlignment="1">
      <alignment horizontal="left" vertical="center" readingOrder="1"/>
    </xf>
    <xf numFmtId="0" fontId="21" fillId="4" borderId="0" xfId="2" applyFont="1" applyFill="1" applyBorder="1" applyAlignment="1">
      <alignment horizontal="left" vertical="center" readingOrder="1"/>
    </xf>
    <xf numFmtId="0" fontId="13" fillId="7" borderId="17" xfId="0" applyNumberFormat="1" applyFont="1" applyFill="1" applyBorder="1" applyAlignment="1">
      <alignment horizontal="left" vertical="center" wrapText="1" readingOrder="1"/>
    </xf>
    <xf numFmtId="0" fontId="21" fillId="4" borderId="106" xfId="2" applyFont="1" applyFill="1" applyBorder="1" applyAlignment="1">
      <alignment horizontal="left" vertical="center" readingOrder="1"/>
    </xf>
    <xf numFmtId="0" fontId="22" fillId="4" borderId="81" xfId="1" applyNumberFormat="1" applyFont="1" applyFill="1" applyBorder="1" applyAlignment="1">
      <alignment horizontal="left" vertical="center" readingOrder="1"/>
    </xf>
    <xf numFmtId="2" fontId="19" fillId="0" borderId="6" xfId="0" applyNumberFormat="1" applyFont="1" applyFill="1" applyBorder="1" applyAlignment="1">
      <alignment horizontal="left" vertical="center" readingOrder="1"/>
    </xf>
    <xf numFmtId="2" fontId="19" fillId="0" borderId="33" xfId="0" applyNumberFormat="1" applyFont="1" applyFill="1" applyBorder="1" applyAlignment="1">
      <alignment horizontal="left" vertical="center" readingOrder="1"/>
    </xf>
    <xf numFmtId="0" fontId="22" fillId="4" borderId="63" xfId="1" applyNumberFormat="1" applyFont="1" applyFill="1" applyBorder="1" applyAlignment="1">
      <alignment horizontal="left" vertical="center" readingOrder="1"/>
    </xf>
    <xf numFmtId="0" fontId="20" fillId="0" borderId="5" xfId="17" applyFont="1" applyBorder="1" applyAlignment="1">
      <alignment horizontal="left" vertical="center" wrapText="1" readingOrder="1"/>
    </xf>
    <xf numFmtId="0" fontId="20" fillId="0" borderId="6" xfId="17" applyFont="1" applyBorder="1" applyAlignment="1">
      <alignment horizontal="left" vertical="center" wrapText="1" readingOrder="1"/>
    </xf>
    <xf numFmtId="0" fontId="20" fillId="0" borderId="0" xfId="17" applyFont="1" applyBorder="1" applyAlignment="1">
      <alignment horizontal="left" vertical="center" wrapText="1" readingOrder="1"/>
    </xf>
    <xf numFmtId="0" fontId="20" fillId="0" borderId="7" xfId="17" applyFont="1" applyBorder="1" applyAlignment="1">
      <alignment horizontal="left" vertical="center" wrapText="1" readingOrder="1"/>
    </xf>
    <xf numFmtId="0" fontId="20" fillId="5" borderId="9" xfId="17" applyFont="1" applyFill="1" applyBorder="1" applyAlignment="1">
      <alignment horizontal="left" vertical="center" wrapText="1" readingOrder="1"/>
    </xf>
    <xf numFmtId="0" fontId="20" fillId="5" borderId="10" xfId="17" applyFont="1" applyFill="1" applyBorder="1" applyAlignment="1">
      <alignment horizontal="left" vertical="center" wrapText="1" readingOrder="1"/>
    </xf>
    <xf numFmtId="0" fontId="20" fillId="0" borderId="6" xfId="9" applyNumberFormat="1" applyFont="1" applyFill="1" applyBorder="1" applyAlignment="1">
      <alignment horizontal="left" vertical="center" wrapText="1" readingOrder="1"/>
    </xf>
    <xf numFmtId="0" fontId="13" fillId="0" borderId="33" xfId="2" applyFont="1" applyBorder="1" applyAlignment="1">
      <alignment horizontal="left" readingOrder="1"/>
    </xf>
    <xf numFmtId="0" fontId="22" fillId="4" borderId="83" xfId="1" applyNumberFormat="1" applyFont="1" applyFill="1" applyBorder="1" applyAlignment="1">
      <alignment horizontal="left" vertical="center" readingOrder="1"/>
    </xf>
    <xf numFmtId="0" fontId="22" fillId="4" borderId="93" xfId="1" applyNumberFormat="1" applyFont="1" applyFill="1" applyBorder="1" applyAlignment="1">
      <alignment horizontal="left" vertical="center" readingOrder="1"/>
    </xf>
    <xf numFmtId="0" fontId="20" fillId="0" borderId="13" xfId="17" applyFont="1" applyBorder="1" applyAlignment="1">
      <alignment horizontal="left" vertical="center" textRotation="180" wrapText="1" readingOrder="1"/>
    </xf>
    <xf numFmtId="0" fontId="20" fillId="5" borderId="13" xfId="17" applyFont="1" applyFill="1" applyBorder="1" applyAlignment="1">
      <alignment horizontal="left" vertical="center" wrapText="1" readingOrder="1"/>
    </xf>
    <xf numFmtId="0" fontId="20" fillId="0" borderId="22" xfId="27" applyFont="1" applyBorder="1" applyAlignment="1">
      <alignment horizontal="left" vertical="center" readingOrder="1"/>
    </xf>
    <xf numFmtId="0" fontId="13" fillId="4" borderId="23" xfId="2" applyFont="1" applyFill="1" applyBorder="1" applyAlignment="1">
      <alignment horizontal="left" readingOrder="1"/>
    </xf>
    <xf numFmtId="0" fontId="27" fillId="0" borderId="33" xfId="2" applyFont="1" applyFill="1" applyBorder="1" applyAlignment="1">
      <alignment horizontal="left" vertical="center" readingOrder="1"/>
    </xf>
    <xf numFmtId="0" fontId="20" fillId="0" borderId="7" xfId="27" applyFont="1" applyBorder="1" applyAlignment="1">
      <alignment horizontal="left" vertical="center" readingOrder="1"/>
    </xf>
    <xf numFmtId="0" fontId="13" fillId="4" borderId="1" xfId="2" applyFont="1" applyFill="1" applyBorder="1" applyAlignment="1">
      <alignment horizontal="left" readingOrder="1"/>
    </xf>
    <xf numFmtId="0" fontId="20" fillId="0" borderId="0" xfId="9" applyNumberFormat="1" applyFont="1" applyFill="1" applyBorder="1" applyAlignment="1">
      <alignment horizontal="left" vertical="center" wrapText="1" readingOrder="1"/>
    </xf>
    <xf numFmtId="2" fontId="16" fillId="4" borderId="5" xfId="0" applyNumberFormat="1" applyFont="1" applyFill="1" applyBorder="1" applyAlignment="1">
      <alignment horizontal="left" vertical="center" readingOrder="1"/>
    </xf>
    <xf numFmtId="2" fontId="16" fillId="4" borderId="3" xfId="0" applyNumberFormat="1" applyFont="1" applyFill="1" applyBorder="1" applyAlignment="1">
      <alignment horizontal="left" vertical="center" readingOrder="1"/>
    </xf>
    <xf numFmtId="0" fontId="21" fillId="13" borderId="10" xfId="2" applyFont="1" applyFill="1" applyBorder="1" applyAlignment="1">
      <alignment horizontal="left" vertical="center" wrapText="1" readingOrder="1"/>
    </xf>
    <xf numFmtId="0" fontId="21" fillId="13" borderId="12" xfId="2" applyFont="1" applyFill="1" applyBorder="1" applyAlignment="1">
      <alignment horizontal="left" vertical="center" wrapText="1" readingOrder="1"/>
    </xf>
    <xf numFmtId="0" fontId="21" fillId="13" borderId="11" xfId="2" applyFont="1" applyFill="1" applyBorder="1" applyAlignment="1">
      <alignment horizontal="left" vertical="center" wrapText="1" readingOrder="1"/>
    </xf>
    <xf numFmtId="0" fontId="13" fillId="0" borderId="33" xfId="1" applyFont="1" applyFill="1" applyBorder="1" applyAlignment="1">
      <alignment horizontal="left" vertical="center" wrapText="1" readingOrder="1"/>
    </xf>
    <xf numFmtId="0" fontId="21" fillId="13" borderId="5" xfId="2" applyFont="1" applyFill="1" applyBorder="1" applyAlignment="1">
      <alignment horizontal="left" vertical="center" wrapText="1" readingOrder="1"/>
    </xf>
    <xf numFmtId="0" fontId="20" fillId="0" borderId="0" xfId="8" applyFont="1" applyFill="1" applyBorder="1" applyAlignment="1">
      <alignment horizontal="left" vertical="center" wrapText="1" readingOrder="1"/>
    </xf>
    <xf numFmtId="0" fontId="20" fillId="0" borderId="33" xfId="8" applyFont="1" applyFill="1" applyBorder="1" applyAlignment="1">
      <alignment horizontal="left" vertical="center" wrapText="1" readingOrder="1"/>
    </xf>
    <xf numFmtId="0" fontId="13" fillId="7" borderId="166" xfId="0" applyNumberFormat="1" applyFont="1" applyFill="1" applyBorder="1" applyAlignment="1">
      <alignment horizontal="left" vertical="center" readingOrder="1"/>
    </xf>
    <xf numFmtId="0" fontId="13" fillId="0" borderId="51" xfId="9" applyNumberFormat="1" applyFont="1" applyBorder="1" applyAlignment="1">
      <alignment horizontal="left" vertical="center" wrapText="1" readingOrder="1"/>
    </xf>
    <xf numFmtId="0" fontId="20" fillId="4" borderId="165" xfId="9" applyNumberFormat="1" applyFont="1" applyFill="1" applyBorder="1" applyAlignment="1">
      <alignment horizontal="left" vertical="center" wrapText="1" readingOrder="1"/>
    </xf>
    <xf numFmtId="0" fontId="20" fillId="5" borderId="51" xfId="9" applyNumberFormat="1" applyFont="1" applyFill="1" applyBorder="1" applyAlignment="1">
      <alignment horizontal="left" vertical="center" wrapText="1" readingOrder="1"/>
    </xf>
    <xf numFmtId="0" fontId="13" fillId="7" borderId="81" xfId="1" applyNumberFormat="1" applyFont="1" applyFill="1" applyBorder="1" applyAlignment="1">
      <alignment horizontal="left" vertical="center" readingOrder="1"/>
    </xf>
    <xf numFmtId="0" fontId="13" fillId="0" borderId="1" xfId="9" applyNumberFormat="1" applyFont="1" applyBorder="1" applyAlignment="1">
      <alignment horizontal="left" vertical="center" wrapText="1" readingOrder="1"/>
    </xf>
    <xf numFmtId="0" fontId="20" fillId="4" borderId="106" xfId="9" applyNumberFormat="1" applyFont="1" applyFill="1" applyBorder="1" applyAlignment="1">
      <alignment horizontal="left" vertical="center" wrapText="1" readingOrder="1"/>
    </xf>
    <xf numFmtId="0" fontId="20" fillId="5" borderId="1" xfId="9" applyNumberFormat="1" applyFont="1" applyFill="1" applyBorder="1" applyAlignment="1">
      <alignment horizontal="left" vertical="center" wrapText="1" readingOrder="1"/>
    </xf>
    <xf numFmtId="0" fontId="13" fillId="0" borderId="2" xfId="9" applyNumberFormat="1" applyFont="1" applyBorder="1" applyAlignment="1">
      <alignment horizontal="left" vertical="center" wrapText="1" readingOrder="1"/>
    </xf>
    <xf numFmtId="0" fontId="20" fillId="5" borderId="2" xfId="9" applyNumberFormat="1" applyFont="1" applyFill="1" applyBorder="1" applyAlignment="1">
      <alignment horizontal="left" vertical="center" wrapText="1" readingOrder="1"/>
    </xf>
    <xf numFmtId="2" fontId="16" fillId="0" borderId="33" xfId="1" applyNumberFormat="1" applyFont="1" applyFill="1" applyBorder="1" applyAlignment="1">
      <alignment horizontal="left" vertical="center" readingOrder="1"/>
    </xf>
    <xf numFmtId="0" fontId="13" fillId="0" borderId="33" xfId="1" applyNumberFormat="1" applyFont="1" applyFill="1" applyBorder="1" applyAlignment="1">
      <alignment horizontal="left" vertical="center" readingOrder="1"/>
    </xf>
    <xf numFmtId="0" fontId="13" fillId="0" borderId="33" xfId="2" applyFont="1" applyFill="1" applyBorder="1" applyAlignment="1">
      <alignment horizontal="left" readingOrder="1"/>
    </xf>
    <xf numFmtId="0" fontId="19" fillId="0" borderId="33" xfId="2" applyFont="1" applyFill="1" applyBorder="1" applyAlignment="1">
      <alignment horizontal="left" vertical="center" readingOrder="1"/>
    </xf>
    <xf numFmtId="2" fontId="19" fillId="0" borderId="33" xfId="2" applyNumberFormat="1" applyFont="1" applyFill="1" applyBorder="1" applyAlignment="1">
      <alignment horizontal="left" vertical="center" readingOrder="1"/>
    </xf>
    <xf numFmtId="2" fontId="22" fillId="0" borderId="33" xfId="1" applyNumberFormat="1" applyFont="1" applyFill="1" applyBorder="1" applyAlignment="1">
      <alignment horizontal="left" vertical="center" readingOrder="1"/>
    </xf>
    <xf numFmtId="0" fontId="20" fillId="4" borderId="8" xfId="9" applyNumberFormat="1" applyFont="1" applyFill="1" applyBorder="1" applyAlignment="1">
      <alignment horizontal="left" vertical="center" wrapText="1" readingOrder="1"/>
    </xf>
    <xf numFmtId="2" fontId="22" fillId="0" borderId="4" xfId="1" applyNumberFormat="1" applyFont="1" applyFill="1" applyBorder="1" applyAlignment="1">
      <alignment horizontal="left" vertical="center" readingOrder="1"/>
    </xf>
    <xf numFmtId="2" fontId="22" fillId="0" borderId="1" xfId="1" applyNumberFormat="1" applyFont="1" applyFill="1" applyBorder="1" applyAlignment="1">
      <alignment horizontal="left" vertical="center" readingOrder="1"/>
    </xf>
    <xf numFmtId="0" fontId="22" fillId="0" borderId="1" xfId="1" applyNumberFormat="1" applyFont="1" applyFill="1" applyBorder="1" applyAlignment="1">
      <alignment horizontal="left" vertical="center" readingOrder="1"/>
    </xf>
    <xf numFmtId="0" fontId="20" fillId="0" borderId="1" xfId="9" applyNumberFormat="1" applyFont="1" applyFill="1" applyBorder="1" applyAlignment="1">
      <alignment horizontal="left" vertical="center" wrapText="1" readingOrder="1"/>
    </xf>
    <xf numFmtId="0" fontId="13" fillId="0" borderId="1" xfId="0" applyNumberFormat="1" applyFont="1" applyFill="1" applyBorder="1" applyAlignment="1">
      <alignment horizontal="left" vertical="center" readingOrder="1"/>
    </xf>
    <xf numFmtId="0" fontId="13" fillId="0" borderId="1" xfId="9" applyNumberFormat="1" applyFont="1" applyFill="1" applyBorder="1" applyAlignment="1">
      <alignment horizontal="left" vertical="center" wrapText="1" readingOrder="1"/>
    </xf>
    <xf numFmtId="0" fontId="13" fillId="0" borderId="12" xfId="1" applyNumberFormat="1" applyFont="1" applyFill="1" applyBorder="1" applyAlignment="1">
      <alignment horizontal="left" vertical="center" readingOrder="1"/>
    </xf>
    <xf numFmtId="0" fontId="21" fillId="13" borderId="21" xfId="1" applyFont="1" applyFill="1" applyBorder="1" applyAlignment="1">
      <alignment horizontal="left" vertical="center" wrapText="1" readingOrder="1"/>
    </xf>
    <xf numFmtId="0" fontId="21" fillId="13" borderId="37" xfId="1" applyFont="1" applyFill="1" applyBorder="1" applyAlignment="1">
      <alignment horizontal="left" vertical="center" wrapText="1" readingOrder="1"/>
    </xf>
    <xf numFmtId="0" fontId="21" fillId="13" borderId="67" xfId="1" applyFont="1" applyFill="1" applyBorder="1" applyAlignment="1">
      <alignment horizontal="left" vertical="center" wrapText="1" readingOrder="1"/>
    </xf>
    <xf numFmtId="2" fontId="19" fillId="8" borderId="0" xfId="1" applyNumberFormat="1" applyFont="1" applyFill="1" applyBorder="1" applyAlignment="1">
      <alignment horizontal="left" vertical="center" readingOrder="1"/>
    </xf>
    <xf numFmtId="0" fontId="13" fillId="4" borderId="6" xfId="2" applyFont="1" applyFill="1" applyBorder="1" applyAlignment="1">
      <alignment horizontal="left" vertical="center" readingOrder="1"/>
    </xf>
    <xf numFmtId="0" fontId="20" fillId="0" borderId="65" xfId="8" applyFont="1" applyBorder="1" applyAlignment="1">
      <alignment horizontal="left" vertical="center" wrapText="1" readingOrder="1"/>
    </xf>
    <xf numFmtId="0" fontId="20" fillId="0" borderId="65" xfId="11" applyFont="1" applyBorder="1" applyAlignment="1">
      <alignment horizontal="left" vertical="center" wrapText="1" readingOrder="1"/>
    </xf>
    <xf numFmtId="0" fontId="20" fillId="0" borderId="156" xfId="11" applyFont="1" applyBorder="1" applyAlignment="1">
      <alignment horizontal="left" vertical="center" wrapText="1" readingOrder="1"/>
    </xf>
    <xf numFmtId="0" fontId="20" fillId="0" borderId="220" xfId="8" applyFont="1" applyBorder="1" applyAlignment="1">
      <alignment horizontal="left" vertical="center" wrapText="1" readingOrder="1"/>
    </xf>
    <xf numFmtId="0" fontId="20" fillId="0" borderId="220" xfId="11" applyFont="1" applyBorder="1" applyAlignment="1">
      <alignment horizontal="left" vertical="center" wrapText="1" readingOrder="1"/>
    </xf>
    <xf numFmtId="0" fontId="20" fillId="0" borderId="33" xfId="11" applyFont="1" applyBorder="1" applyAlignment="1">
      <alignment horizontal="left" vertical="center" wrapText="1" readingOrder="1"/>
    </xf>
    <xf numFmtId="2" fontId="13" fillId="0" borderId="0" xfId="1" applyNumberFormat="1" applyFont="1" applyFill="1" applyBorder="1" applyAlignment="1">
      <alignment horizontal="left" vertical="center" readingOrder="1"/>
    </xf>
    <xf numFmtId="2" fontId="17" fillId="4" borderId="6" xfId="1" applyNumberFormat="1" applyFont="1" applyFill="1" applyBorder="1" applyAlignment="1">
      <alignment horizontal="left" vertical="center" readingOrder="1"/>
    </xf>
    <xf numFmtId="2" fontId="17" fillId="4" borderId="0" xfId="1" applyNumberFormat="1" applyFont="1" applyFill="1" applyBorder="1" applyAlignment="1">
      <alignment horizontal="left" vertical="center" readingOrder="1"/>
    </xf>
    <xf numFmtId="0" fontId="20" fillId="0" borderId="221" xfId="8" applyFont="1" applyBorder="1" applyAlignment="1">
      <alignment horizontal="left" vertical="center" wrapText="1" readingOrder="1"/>
    </xf>
    <xf numFmtId="0" fontId="20" fillId="0" borderId="221" xfId="11" applyFont="1" applyBorder="1" applyAlignment="1">
      <alignment horizontal="left" vertical="center" wrapText="1" readingOrder="1"/>
    </xf>
    <xf numFmtId="0" fontId="20" fillId="0" borderId="232" xfId="11" applyFont="1" applyBorder="1" applyAlignment="1">
      <alignment horizontal="left" vertical="center" wrapText="1" readingOrder="1"/>
    </xf>
    <xf numFmtId="0" fontId="22" fillId="4" borderId="90" xfId="2" applyFont="1" applyFill="1" applyBorder="1" applyAlignment="1">
      <alignment horizontal="left" vertical="center" readingOrder="1"/>
    </xf>
    <xf numFmtId="0" fontId="22" fillId="4" borderId="78" xfId="2" applyFont="1" applyFill="1" applyBorder="1" applyAlignment="1">
      <alignment horizontal="left" vertical="center" readingOrder="1"/>
    </xf>
    <xf numFmtId="0" fontId="22" fillId="4" borderId="63" xfId="2" applyFont="1" applyFill="1" applyBorder="1" applyAlignment="1">
      <alignment horizontal="left" vertical="center" readingOrder="1"/>
    </xf>
    <xf numFmtId="2" fontId="21" fillId="0" borderId="0" xfId="1" applyNumberFormat="1" applyFont="1" applyFill="1" applyBorder="1" applyAlignment="1">
      <alignment horizontal="left" vertical="center" readingOrder="1"/>
    </xf>
    <xf numFmtId="0" fontId="13" fillId="5" borderId="227" xfId="1" applyNumberFormat="1" applyFont="1" applyFill="1" applyBorder="1" applyAlignment="1">
      <alignment horizontal="left" vertical="center" readingOrder="1"/>
    </xf>
    <xf numFmtId="0" fontId="13" fillId="5" borderId="214" xfId="1" applyNumberFormat="1" applyFont="1" applyFill="1" applyBorder="1" applyAlignment="1">
      <alignment horizontal="left" vertical="center" readingOrder="1"/>
    </xf>
    <xf numFmtId="0" fontId="13" fillId="5" borderId="158" xfId="1" applyNumberFormat="1" applyFont="1" applyFill="1" applyBorder="1" applyAlignment="1">
      <alignment horizontal="left" vertical="center" readingOrder="1"/>
    </xf>
    <xf numFmtId="0" fontId="13" fillId="5" borderId="154" xfId="1" applyNumberFormat="1" applyFont="1" applyFill="1" applyBorder="1" applyAlignment="1">
      <alignment horizontal="left" vertical="center" readingOrder="1"/>
    </xf>
    <xf numFmtId="0" fontId="13" fillId="5" borderId="222" xfId="1" applyNumberFormat="1" applyFont="1" applyFill="1" applyBorder="1" applyAlignment="1">
      <alignment horizontal="left" vertical="center" readingOrder="1"/>
    </xf>
    <xf numFmtId="0" fontId="13" fillId="5" borderId="223" xfId="1" applyNumberFormat="1" applyFont="1" applyFill="1" applyBorder="1" applyAlignment="1">
      <alignment horizontal="left" vertical="center" readingOrder="1"/>
    </xf>
    <xf numFmtId="0" fontId="13" fillId="5" borderId="29" xfId="2" applyFont="1" applyFill="1" applyBorder="1" applyAlignment="1">
      <alignment horizontal="left" vertical="center" readingOrder="1"/>
    </xf>
    <xf numFmtId="0" fontId="13" fillId="5" borderId="213" xfId="2" applyFont="1" applyFill="1" applyBorder="1" applyAlignment="1">
      <alignment horizontal="left" vertical="center" readingOrder="1"/>
    </xf>
    <xf numFmtId="0" fontId="13" fillId="5" borderId="230" xfId="1" applyNumberFormat="1" applyFont="1" applyFill="1" applyBorder="1" applyAlignment="1">
      <alignment horizontal="left" vertical="center" readingOrder="1"/>
    </xf>
    <xf numFmtId="0" fontId="13" fillId="5" borderId="233" xfId="1" applyNumberFormat="1" applyFont="1" applyFill="1" applyBorder="1" applyAlignment="1">
      <alignment horizontal="left" vertical="center" readingOrder="1"/>
    </xf>
    <xf numFmtId="0" fontId="13" fillId="5" borderId="163" xfId="1" applyNumberFormat="1" applyFont="1" applyFill="1" applyBorder="1" applyAlignment="1">
      <alignment horizontal="left" vertical="center" readingOrder="1"/>
    </xf>
    <xf numFmtId="0" fontId="13" fillId="5" borderId="205" xfId="1" applyNumberFormat="1" applyFont="1" applyFill="1" applyBorder="1" applyAlignment="1">
      <alignment horizontal="left" vertical="center" readingOrder="1"/>
    </xf>
    <xf numFmtId="0" fontId="13" fillId="5" borderId="185" xfId="1" applyNumberFormat="1" applyFont="1" applyFill="1" applyBorder="1" applyAlignment="1">
      <alignment horizontal="left" vertical="center" readingOrder="1"/>
    </xf>
    <xf numFmtId="0" fontId="13" fillId="5" borderId="15" xfId="1" applyNumberFormat="1" applyFont="1" applyFill="1" applyBorder="1" applyAlignment="1">
      <alignment horizontal="left" vertical="center" readingOrder="1"/>
    </xf>
    <xf numFmtId="0" fontId="13" fillId="5" borderId="220" xfId="1" applyNumberFormat="1" applyFont="1" applyFill="1" applyBorder="1" applyAlignment="1">
      <alignment horizontal="left" vertical="center" readingOrder="1"/>
    </xf>
    <xf numFmtId="0" fontId="13" fillId="5" borderId="100" xfId="2" applyFont="1" applyFill="1" applyBorder="1" applyAlignment="1">
      <alignment horizontal="left" vertical="center" readingOrder="1"/>
    </xf>
    <xf numFmtId="0" fontId="13" fillId="5" borderId="149" xfId="2" applyFont="1" applyFill="1" applyBorder="1" applyAlignment="1">
      <alignment horizontal="left" vertical="center" readingOrder="1"/>
    </xf>
    <xf numFmtId="0" fontId="13" fillId="5" borderId="59" xfId="1" applyNumberFormat="1" applyFont="1" applyFill="1" applyBorder="1" applyAlignment="1">
      <alignment horizontal="left" vertical="center" readingOrder="1"/>
    </xf>
    <xf numFmtId="0" fontId="13" fillId="5" borderId="182" xfId="1" applyNumberFormat="1" applyFont="1" applyFill="1" applyBorder="1" applyAlignment="1">
      <alignment horizontal="left" vertical="center" readingOrder="1"/>
    </xf>
    <xf numFmtId="0" fontId="21" fillId="13" borderId="29" xfId="1" applyFont="1" applyFill="1" applyBorder="1" applyAlignment="1">
      <alignment horizontal="left" vertical="center" wrapText="1" readingOrder="1"/>
    </xf>
    <xf numFmtId="0" fontId="13" fillId="5" borderId="228" xfId="1" applyNumberFormat="1" applyFont="1" applyFill="1" applyBorder="1" applyAlignment="1">
      <alignment horizontal="left" vertical="center" readingOrder="1"/>
    </xf>
    <xf numFmtId="0" fontId="13" fillId="5" borderId="215" xfId="1" applyNumberFormat="1" applyFont="1" applyFill="1" applyBorder="1" applyAlignment="1">
      <alignment horizontal="left" vertical="center" readingOrder="1"/>
    </xf>
    <xf numFmtId="0" fontId="13" fillId="5" borderId="224" xfId="1" applyNumberFormat="1" applyFont="1" applyFill="1" applyBorder="1" applyAlignment="1">
      <alignment horizontal="left" vertical="center" readingOrder="1"/>
    </xf>
    <xf numFmtId="0" fontId="13" fillId="5" borderId="30" xfId="1" applyNumberFormat="1" applyFont="1" applyFill="1" applyBorder="1" applyAlignment="1">
      <alignment horizontal="left" vertical="center" readingOrder="1"/>
    </xf>
    <xf numFmtId="0" fontId="13" fillId="5" borderId="58" xfId="1" applyNumberFormat="1" applyFont="1" applyFill="1" applyBorder="1" applyAlignment="1">
      <alignment horizontal="left" vertical="center" readingOrder="1"/>
    </xf>
    <xf numFmtId="0" fontId="13" fillId="5" borderId="50" xfId="1" applyNumberFormat="1" applyFont="1" applyFill="1" applyBorder="1" applyAlignment="1">
      <alignment horizontal="left" vertical="center" readingOrder="1"/>
    </xf>
    <xf numFmtId="0" fontId="13" fillId="5" borderId="29" xfId="1" applyNumberFormat="1" applyFont="1" applyFill="1" applyBorder="1" applyAlignment="1">
      <alignment horizontal="left" vertical="center" readingOrder="1"/>
    </xf>
    <xf numFmtId="0" fontId="13" fillId="5" borderId="143" xfId="1" applyNumberFormat="1" applyFont="1" applyFill="1" applyBorder="1" applyAlignment="1">
      <alignment horizontal="left" vertical="center" readingOrder="1"/>
    </xf>
    <xf numFmtId="0" fontId="13" fillId="5" borderId="234" xfId="1" applyNumberFormat="1" applyFont="1" applyFill="1" applyBorder="1" applyAlignment="1">
      <alignment horizontal="left" vertical="center" readingOrder="1"/>
    </xf>
    <xf numFmtId="2" fontId="17" fillId="4" borderId="91" xfId="2" applyNumberFormat="1" applyFont="1" applyFill="1" applyBorder="1" applyAlignment="1">
      <alignment horizontal="left" vertical="center" readingOrder="1"/>
    </xf>
    <xf numFmtId="2" fontId="17" fillId="4" borderId="51" xfId="2" applyNumberFormat="1" applyFont="1" applyFill="1" applyBorder="1" applyAlignment="1">
      <alignment horizontal="left" vertical="center" readingOrder="1"/>
    </xf>
    <xf numFmtId="0" fontId="21" fillId="13" borderId="23" xfId="1" applyFont="1" applyFill="1" applyBorder="1" applyAlignment="1">
      <alignment horizontal="left" vertical="center" wrapText="1" readingOrder="1"/>
    </xf>
    <xf numFmtId="0" fontId="13" fillId="5" borderId="229" xfId="1" applyNumberFormat="1" applyFont="1" applyFill="1" applyBorder="1" applyAlignment="1">
      <alignment horizontal="left" vertical="center" readingOrder="1"/>
    </xf>
    <xf numFmtId="0" fontId="13" fillId="5" borderId="216" xfId="1" applyNumberFormat="1" applyFont="1" applyFill="1" applyBorder="1" applyAlignment="1">
      <alignment horizontal="left" vertical="center" readingOrder="1"/>
    </xf>
    <xf numFmtId="0" fontId="13" fillId="5" borderId="226" xfId="1" applyNumberFormat="1" applyFont="1" applyFill="1" applyBorder="1" applyAlignment="1">
      <alignment horizontal="left" vertical="center" readingOrder="1"/>
    </xf>
    <xf numFmtId="0" fontId="13" fillId="5" borderId="40" xfId="1" applyNumberFormat="1" applyFont="1" applyFill="1" applyBorder="1" applyAlignment="1">
      <alignment horizontal="left" vertical="center" readingOrder="1"/>
    </xf>
    <xf numFmtId="0" fontId="13" fillId="5" borderId="172" xfId="1" applyNumberFormat="1" applyFont="1" applyFill="1" applyBorder="1" applyAlignment="1">
      <alignment horizontal="left" vertical="center" readingOrder="1"/>
    </xf>
    <xf numFmtId="2" fontId="17" fillId="5" borderId="100" xfId="1" applyNumberFormat="1" applyFont="1" applyFill="1" applyBorder="1" applyAlignment="1">
      <alignment horizontal="left" vertical="center" readingOrder="1"/>
    </xf>
    <xf numFmtId="2" fontId="17" fillId="5" borderId="149" xfId="1" applyNumberFormat="1" applyFont="1" applyFill="1" applyBorder="1" applyAlignment="1">
      <alignment horizontal="left" vertical="center" readingOrder="1"/>
    </xf>
    <xf numFmtId="0" fontId="13" fillId="5" borderId="23" xfId="1" applyNumberFormat="1" applyFont="1" applyFill="1" applyBorder="1" applyAlignment="1">
      <alignment horizontal="left" vertical="center" readingOrder="1"/>
    </xf>
    <xf numFmtId="0" fontId="13" fillId="5" borderId="65" xfId="1" applyNumberFormat="1" applyFont="1" applyFill="1" applyBorder="1" applyAlignment="1">
      <alignment horizontal="left" vertical="center" readingOrder="1"/>
    </xf>
    <xf numFmtId="0" fontId="13" fillId="5" borderId="142" xfId="1" applyNumberFormat="1" applyFont="1" applyFill="1" applyBorder="1" applyAlignment="1">
      <alignment horizontal="left" vertical="center" readingOrder="1"/>
    </xf>
    <xf numFmtId="0" fontId="13" fillId="5" borderId="235" xfId="1" applyNumberFormat="1" applyFont="1" applyFill="1" applyBorder="1" applyAlignment="1">
      <alignment horizontal="left" vertical="center" readingOrder="1"/>
    </xf>
    <xf numFmtId="0" fontId="13" fillId="5" borderId="105" xfId="1" applyNumberFormat="1" applyFont="1" applyFill="1" applyBorder="1" applyAlignment="1">
      <alignment horizontal="left" vertical="center" readingOrder="1"/>
    </xf>
    <xf numFmtId="0" fontId="13" fillId="5" borderId="104" xfId="1" applyNumberFormat="1" applyFont="1" applyFill="1" applyBorder="1" applyAlignment="1">
      <alignment horizontal="left" vertical="center" readingOrder="1"/>
    </xf>
    <xf numFmtId="0" fontId="13" fillId="5" borderId="41" xfId="1" applyNumberFormat="1" applyFont="1" applyFill="1" applyBorder="1" applyAlignment="1">
      <alignment horizontal="left" vertical="center" readingOrder="1"/>
    </xf>
    <xf numFmtId="0" fontId="13" fillId="5" borderId="231" xfId="1" applyNumberFormat="1" applyFont="1" applyFill="1" applyBorder="1" applyAlignment="1">
      <alignment horizontal="left" vertical="center" readingOrder="1"/>
    </xf>
    <xf numFmtId="0" fontId="13" fillId="5" borderId="219" xfId="1" applyNumberFormat="1" applyFont="1" applyFill="1" applyBorder="1" applyAlignment="1">
      <alignment horizontal="left" vertical="center" readingOrder="1"/>
    </xf>
    <xf numFmtId="0" fontId="13" fillId="5" borderId="236" xfId="1" applyNumberFormat="1" applyFont="1" applyFill="1" applyBorder="1" applyAlignment="1">
      <alignment horizontal="left" vertical="center" readingOrder="1"/>
    </xf>
    <xf numFmtId="0" fontId="13" fillId="5" borderId="26" xfId="1" applyNumberFormat="1" applyFont="1" applyFill="1" applyBorder="1" applyAlignment="1">
      <alignment horizontal="left" vertical="center" readingOrder="1"/>
    </xf>
    <xf numFmtId="0" fontId="13" fillId="5" borderId="237" xfId="1" applyNumberFormat="1" applyFont="1" applyFill="1" applyBorder="1" applyAlignment="1">
      <alignment horizontal="left" vertical="center" readingOrder="1"/>
    </xf>
    <xf numFmtId="0" fontId="13" fillId="5" borderId="217" xfId="1" applyNumberFormat="1" applyFont="1" applyFill="1" applyBorder="1" applyAlignment="1">
      <alignment horizontal="left" vertical="center" readingOrder="1"/>
    </xf>
    <xf numFmtId="0" fontId="13" fillId="5" borderId="225" xfId="1" applyNumberFormat="1" applyFont="1" applyFill="1" applyBorder="1" applyAlignment="1">
      <alignment horizontal="left" vertical="center" readingOrder="1"/>
    </xf>
    <xf numFmtId="2" fontId="17" fillId="5" borderId="238" xfId="1" applyNumberFormat="1" applyFont="1" applyFill="1" applyBorder="1" applyAlignment="1">
      <alignment horizontal="left" vertical="center" readingOrder="1"/>
    </xf>
    <xf numFmtId="2" fontId="17" fillId="5" borderId="239" xfId="1" applyNumberFormat="1" applyFont="1" applyFill="1" applyBorder="1" applyAlignment="1">
      <alignment horizontal="left" vertical="center" readingOrder="1"/>
    </xf>
    <xf numFmtId="0" fontId="13" fillId="5" borderId="240" xfId="1" applyNumberFormat="1" applyFont="1" applyFill="1" applyBorder="1" applyAlignment="1">
      <alignment horizontal="left" vertical="center" readingOrder="1"/>
    </xf>
    <xf numFmtId="0" fontId="13" fillId="5" borderId="218" xfId="1" applyNumberFormat="1" applyFont="1" applyFill="1" applyBorder="1" applyAlignment="1">
      <alignment horizontal="left" vertical="center" readingOrder="1"/>
    </xf>
    <xf numFmtId="0" fontId="13" fillId="5" borderId="241" xfId="1" applyNumberFormat="1" applyFont="1" applyFill="1" applyBorder="1" applyAlignment="1">
      <alignment horizontal="left" vertical="center" readingOrder="1"/>
    </xf>
    <xf numFmtId="0" fontId="13" fillId="0" borderId="0" xfId="9" applyNumberFormat="1" applyFont="1" applyFill="1" applyBorder="1" applyAlignment="1">
      <alignment horizontal="left" vertical="center" wrapText="1" readingOrder="1"/>
    </xf>
    <xf numFmtId="0" fontId="13" fillId="6" borderId="14" xfId="0" applyNumberFormat="1" applyFont="1" applyFill="1" applyBorder="1" applyAlignment="1">
      <alignment horizontal="left" vertical="center" readingOrder="1"/>
    </xf>
    <xf numFmtId="0" fontId="13" fillId="6" borderId="14" xfId="0" applyNumberFormat="1" applyFont="1" applyFill="1" applyBorder="1" applyAlignment="1">
      <alignment horizontal="left" vertical="center" wrapText="1" readingOrder="1"/>
    </xf>
    <xf numFmtId="2" fontId="16" fillId="0" borderId="2" xfId="0" applyNumberFormat="1" applyFont="1" applyFill="1" applyBorder="1" applyAlignment="1">
      <alignment horizontal="left" vertical="center" readingOrder="1"/>
    </xf>
    <xf numFmtId="2" fontId="22" fillId="0" borderId="4" xfId="2" applyNumberFormat="1" applyFont="1" applyFill="1" applyBorder="1" applyAlignment="1">
      <alignment horizontal="left" vertical="center" wrapText="1" readingOrder="1"/>
    </xf>
    <xf numFmtId="0" fontId="13" fillId="6" borderId="9" xfId="0" applyNumberFormat="1" applyFont="1" applyFill="1" applyBorder="1" applyAlignment="1">
      <alignment horizontal="left" vertical="center" readingOrder="1"/>
    </xf>
    <xf numFmtId="2" fontId="22" fillId="4" borderId="1" xfId="2" applyNumberFormat="1" applyFont="1" applyFill="1" applyBorder="1" applyAlignment="1">
      <alignment horizontal="left" vertical="center" wrapText="1" readingOrder="1"/>
    </xf>
    <xf numFmtId="0" fontId="20" fillId="0" borderId="14" xfId="17" applyFont="1" applyBorder="1" applyAlignment="1">
      <alignment horizontal="left" vertical="center" readingOrder="1"/>
    </xf>
    <xf numFmtId="0" fontId="20" fillId="0" borderId="7" xfId="17" applyFont="1" applyBorder="1" applyAlignment="1">
      <alignment horizontal="left" vertical="center" readingOrder="1"/>
    </xf>
    <xf numFmtId="0" fontId="13" fillId="5" borderId="137" xfId="0" applyNumberFormat="1" applyFont="1" applyFill="1" applyBorder="1" applyAlignment="1">
      <alignment horizontal="left" vertical="center" readingOrder="1"/>
    </xf>
    <xf numFmtId="0" fontId="13" fillId="5" borderId="9" xfId="0" applyNumberFormat="1" applyFont="1" applyFill="1" applyBorder="1" applyAlignment="1">
      <alignment horizontal="left" vertical="center" readingOrder="1"/>
    </xf>
    <xf numFmtId="0" fontId="13" fillId="5" borderId="127" xfId="0" applyNumberFormat="1" applyFont="1" applyFill="1" applyBorder="1" applyAlignment="1">
      <alignment horizontal="left" vertical="center" readingOrder="1"/>
    </xf>
    <xf numFmtId="0" fontId="21" fillId="0" borderId="8" xfId="2" applyFont="1" applyBorder="1" applyAlignment="1">
      <alignment horizontal="left" vertical="center" wrapText="1" readingOrder="1"/>
    </xf>
    <xf numFmtId="0" fontId="21" fillId="0" borderId="14" xfId="2" applyFont="1" applyBorder="1" applyAlignment="1">
      <alignment horizontal="left" vertical="center" wrapText="1" readingOrder="1"/>
    </xf>
    <xf numFmtId="0" fontId="20" fillId="0" borderId="9" xfId="17" applyFont="1" applyBorder="1" applyAlignment="1">
      <alignment horizontal="left" vertical="center" readingOrder="1"/>
    </xf>
    <xf numFmtId="0" fontId="20" fillId="0" borderId="10" xfId="17" applyFont="1" applyBorder="1" applyAlignment="1">
      <alignment horizontal="left" vertical="center" readingOrder="1"/>
    </xf>
    <xf numFmtId="0" fontId="21" fillId="0" borderId="11" xfId="2" applyFont="1" applyBorder="1" applyAlignment="1">
      <alignment horizontal="left" vertical="center" wrapText="1" readingOrder="1"/>
    </xf>
    <xf numFmtId="0" fontId="21" fillId="0" borderId="9" xfId="2" applyFont="1" applyBorder="1" applyAlignment="1">
      <alignment horizontal="left" vertical="center" wrapText="1" readingOrder="1"/>
    </xf>
    <xf numFmtId="0" fontId="21" fillId="0" borderId="27" xfId="0" applyFont="1" applyFill="1" applyBorder="1" applyAlignment="1">
      <alignment horizontal="left" vertical="center" wrapText="1" readingOrder="1"/>
    </xf>
    <xf numFmtId="0" fontId="20" fillId="0" borderId="6" xfId="17" applyNumberFormat="1" applyFont="1" applyBorder="1" applyAlignment="1">
      <alignment horizontal="left" vertical="center" readingOrder="1"/>
    </xf>
    <xf numFmtId="0" fontId="22" fillId="0" borderId="0" xfId="0" applyFont="1" applyFill="1" applyBorder="1" applyAlignment="1">
      <alignment horizontal="left" vertical="center" wrapText="1" readingOrder="1"/>
    </xf>
    <xf numFmtId="0" fontId="22" fillId="0" borderId="27" xfId="0" applyFont="1" applyFill="1" applyBorder="1" applyAlignment="1">
      <alignment horizontal="left" vertical="center" wrapText="1" readingOrder="1"/>
    </xf>
    <xf numFmtId="0" fontId="13" fillId="0" borderId="4" xfId="2" applyFont="1" applyFill="1" applyBorder="1" applyAlignment="1">
      <alignment horizontal="left" vertical="center" readingOrder="1"/>
    </xf>
    <xf numFmtId="0" fontId="21" fillId="4" borderId="9" xfId="0" applyFont="1" applyFill="1" applyBorder="1" applyAlignment="1">
      <alignment horizontal="left" vertical="center" wrapText="1" readingOrder="1"/>
    </xf>
    <xf numFmtId="0" fontId="20" fillId="0" borderId="91" xfId="17" applyFont="1" applyBorder="1" applyAlignment="1">
      <alignment horizontal="left" vertical="center" wrapText="1" readingOrder="1"/>
    </xf>
    <xf numFmtId="0" fontId="20" fillId="0" borderId="136" xfId="17" applyFont="1" applyBorder="1" applyAlignment="1">
      <alignment horizontal="left" vertical="center" wrapText="1" readingOrder="1"/>
    </xf>
    <xf numFmtId="0" fontId="13" fillId="5" borderId="122" xfId="0" applyNumberFormat="1" applyFont="1" applyFill="1" applyBorder="1" applyAlignment="1">
      <alignment horizontal="left" vertical="center" readingOrder="1"/>
    </xf>
    <xf numFmtId="0" fontId="13" fillId="5" borderId="0" xfId="0" applyNumberFormat="1" applyFont="1" applyFill="1" applyBorder="1" applyAlignment="1">
      <alignment horizontal="left" vertical="center" readingOrder="1"/>
    </xf>
    <xf numFmtId="0" fontId="13" fillId="5" borderId="115" xfId="0" applyNumberFormat="1" applyFont="1" applyFill="1" applyBorder="1" applyAlignment="1">
      <alignment horizontal="left" vertical="center" readingOrder="1"/>
    </xf>
    <xf numFmtId="0" fontId="21" fillId="0" borderId="0" xfId="2" applyFont="1" applyBorder="1" applyAlignment="1">
      <alignment horizontal="left" vertical="center" wrapText="1" readingOrder="1"/>
    </xf>
    <xf numFmtId="0" fontId="20" fillId="0" borderId="91" xfId="17" applyNumberFormat="1" applyFont="1" applyBorder="1" applyAlignment="1">
      <alignment horizontal="left" vertical="center" wrapText="1" readingOrder="1"/>
    </xf>
    <xf numFmtId="0" fontId="20" fillId="0" borderId="51" xfId="17" applyNumberFormat="1" applyFont="1" applyBorder="1" applyAlignment="1">
      <alignment horizontal="left" vertical="center" wrapText="1" readingOrder="1"/>
    </xf>
    <xf numFmtId="0" fontId="20" fillId="0" borderId="136" xfId="17" applyNumberFormat="1" applyFont="1" applyBorder="1" applyAlignment="1">
      <alignment horizontal="left" vertical="center" wrapText="1" readingOrder="1"/>
    </xf>
    <xf numFmtId="0" fontId="13" fillId="5" borderId="121" xfId="0" applyNumberFormat="1" applyFont="1" applyFill="1" applyBorder="1" applyAlignment="1">
      <alignment horizontal="left" vertical="center" readingOrder="1"/>
    </xf>
    <xf numFmtId="0" fontId="13" fillId="5" borderId="1" xfId="0" applyNumberFormat="1" applyFont="1" applyFill="1" applyBorder="1" applyAlignment="1">
      <alignment horizontal="left" vertical="center" readingOrder="1"/>
    </xf>
    <xf numFmtId="0" fontId="13" fillId="5" borderId="114" xfId="0" applyNumberFormat="1" applyFont="1" applyFill="1" applyBorder="1" applyAlignment="1">
      <alignment horizontal="left" vertical="center" readingOrder="1"/>
    </xf>
    <xf numFmtId="0" fontId="21" fillId="0" borderId="1" xfId="2" applyFont="1" applyBorder="1" applyAlignment="1">
      <alignment horizontal="left" vertical="center" wrapText="1" readingOrder="1"/>
    </xf>
    <xf numFmtId="0" fontId="20" fillId="0" borderId="7" xfId="17" applyNumberFormat="1" applyFont="1" applyBorder="1" applyAlignment="1">
      <alignment horizontal="left" vertical="center" wrapText="1" readingOrder="1"/>
    </xf>
    <xf numFmtId="0" fontId="20" fillId="0" borderId="1" xfId="17" applyNumberFormat="1" applyFont="1" applyBorder="1" applyAlignment="1">
      <alignment horizontal="left" vertical="center" wrapText="1" readingOrder="1"/>
    </xf>
    <xf numFmtId="0" fontId="20" fillId="0" borderId="114" xfId="17" applyNumberFormat="1" applyFont="1" applyBorder="1" applyAlignment="1">
      <alignment horizontal="left" vertical="center" wrapText="1" readingOrder="1"/>
    </xf>
    <xf numFmtId="2" fontId="13" fillId="0" borderId="0" xfId="0" applyNumberFormat="1" applyFont="1" applyFill="1" applyBorder="1" applyAlignment="1">
      <alignment horizontal="left" vertical="center" wrapText="1" readingOrder="1"/>
    </xf>
    <xf numFmtId="2" fontId="21" fillId="0" borderId="0" xfId="0" applyNumberFormat="1" applyFont="1" applyFill="1" applyBorder="1" applyAlignment="1">
      <alignment horizontal="left" vertical="center" wrapText="1" readingOrder="1"/>
    </xf>
    <xf numFmtId="0" fontId="20" fillId="0" borderId="5" xfId="7" applyFont="1" applyBorder="1" applyAlignment="1">
      <alignment horizontal="left" vertical="center" wrapText="1" readingOrder="1"/>
    </xf>
    <xf numFmtId="0" fontId="20" fillId="0" borderId="2" xfId="7" applyFont="1" applyBorder="1" applyAlignment="1">
      <alignment horizontal="left" vertical="center" wrapText="1" readingOrder="1"/>
    </xf>
    <xf numFmtId="0" fontId="13" fillId="5" borderId="124" xfId="2" applyFont="1" applyFill="1" applyBorder="1" applyAlignment="1">
      <alignment horizontal="left" vertical="center" readingOrder="1"/>
    </xf>
    <xf numFmtId="0" fontId="20" fillId="0" borderId="7" xfId="7" applyFont="1" applyBorder="1" applyAlignment="1">
      <alignment horizontal="left" vertical="center" wrapText="1" readingOrder="1"/>
    </xf>
    <xf numFmtId="0" fontId="20" fillId="0" borderId="1" xfId="7" applyFont="1" applyBorder="1" applyAlignment="1">
      <alignment horizontal="left" vertical="center" wrapText="1" readingOrder="1"/>
    </xf>
    <xf numFmtId="0" fontId="13" fillId="5" borderId="121" xfId="2" applyFont="1" applyFill="1" applyBorder="1" applyAlignment="1">
      <alignment horizontal="left" vertical="center" readingOrder="1"/>
    </xf>
    <xf numFmtId="0" fontId="13" fillId="7" borderId="13" xfId="0" applyNumberFormat="1" applyFont="1" applyFill="1" applyBorder="1" applyAlignment="1">
      <alignment horizontal="left" vertical="center" wrapText="1" readingOrder="1"/>
    </xf>
    <xf numFmtId="0" fontId="20" fillId="0" borderId="9" xfId="17" applyNumberFormat="1" applyFont="1" applyBorder="1" applyAlignment="1">
      <alignment horizontal="left" vertical="center" textRotation="180" readingOrder="1"/>
    </xf>
    <xf numFmtId="0" fontId="20" fillId="5" borderId="9" xfId="17" applyNumberFormat="1" applyFont="1" applyFill="1" applyBorder="1" applyAlignment="1">
      <alignment horizontal="left" vertical="center" textRotation="180" readingOrder="1"/>
    </xf>
    <xf numFmtId="0" fontId="20" fillId="0" borderId="0" xfId="7" applyFont="1" applyBorder="1" applyAlignment="1">
      <alignment horizontal="left" vertical="center" wrapText="1" readingOrder="1"/>
    </xf>
    <xf numFmtId="2" fontId="16" fillId="0" borderId="27" xfId="1" applyNumberFormat="1" applyFont="1" applyFill="1" applyBorder="1" applyAlignment="1">
      <alignment horizontal="left" vertical="center" readingOrder="1"/>
    </xf>
    <xf numFmtId="0" fontId="20" fillId="0" borderId="91" xfId="27" applyFont="1" applyBorder="1" applyAlignment="1">
      <alignment horizontal="left" vertical="center" readingOrder="1"/>
    </xf>
    <xf numFmtId="0" fontId="20" fillId="0" borderId="51" xfId="27" applyFont="1" applyBorder="1" applyAlignment="1">
      <alignment horizontal="left" vertical="center" readingOrder="1"/>
    </xf>
    <xf numFmtId="0" fontId="20" fillId="0" borderId="136" xfId="27" applyFont="1" applyBorder="1" applyAlignment="1">
      <alignment horizontal="left" vertical="center" readingOrder="1"/>
    </xf>
    <xf numFmtId="0" fontId="13" fillId="5" borderId="107" xfId="2" applyFont="1" applyFill="1" applyBorder="1" applyAlignment="1">
      <alignment horizontal="left" vertical="center" readingOrder="1"/>
    </xf>
    <xf numFmtId="0" fontId="13" fillId="5" borderId="81" xfId="2" applyFont="1" applyFill="1" applyBorder="1" applyAlignment="1">
      <alignment horizontal="left" vertical="center" readingOrder="1"/>
    </xf>
    <xf numFmtId="0" fontId="13" fillId="4" borderId="51" xfId="2" applyFont="1" applyFill="1" applyBorder="1" applyAlignment="1">
      <alignment horizontal="left" readingOrder="1"/>
    </xf>
    <xf numFmtId="0" fontId="20" fillId="0" borderId="91" xfId="27" applyFont="1" applyBorder="1" applyAlignment="1">
      <alignment horizontal="left" vertical="center" wrapText="1" readingOrder="1"/>
    </xf>
    <xf numFmtId="0" fontId="20" fillId="0" borderId="51" xfId="27" applyFont="1" applyBorder="1" applyAlignment="1">
      <alignment horizontal="left" vertical="center" wrapText="1" readingOrder="1"/>
    </xf>
    <xf numFmtId="0" fontId="20" fillId="0" borderId="136" xfId="27" applyFont="1" applyBorder="1" applyAlignment="1">
      <alignment horizontal="left" vertical="center" wrapText="1" readingOrder="1"/>
    </xf>
    <xf numFmtId="0" fontId="20" fillId="0" borderId="27" xfId="17" applyNumberFormat="1" applyFont="1" applyFill="1" applyBorder="1" applyAlignment="1">
      <alignment horizontal="left" vertical="center" wrapText="1" readingOrder="1"/>
    </xf>
    <xf numFmtId="0" fontId="20" fillId="0" borderId="0" xfId="17" applyNumberFormat="1" applyFont="1" applyFill="1" applyBorder="1" applyAlignment="1">
      <alignment horizontal="left" vertical="center" textRotation="180" readingOrder="1"/>
    </xf>
    <xf numFmtId="0" fontId="20" fillId="0" borderId="0" xfId="17" applyFont="1" applyFill="1" applyBorder="1" applyAlignment="1">
      <alignment horizontal="left" vertical="center" wrapText="1" readingOrder="1"/>
    </xf>
    <xf numFmtId="0" fontId="21" fillId="7" borderId="12" xfId="1" applyFont="1" applyFill="1" applyBorder="1" applyAlignment="1">
      <alignment horizontal="left" vertical="center" wrapText="1" readingOrder="1"/>
    </xf>
    <xf numFmtId="0" fontId="21" fillId="7" borderId="11" xfId="1" applyFont="1" applyFill="1" applyBorder="1" applyAlignment="1">
      <alignment horizontal="left" vertical="center" wrapText="1" readingOrder="1"/>
    </xf>
    <xf numFmtId="0" fontId="13" fillId="6" borderId="9" xfId="1" applyNumberFormat="1" applyFont="1" applyFill="1" applyBorder="1" applyAlignment="1">
      <alignment horizontal="left" vertical="center" readingOrder="1"/>
    </xf>
    <xf numFmtId="0" fontId="23" fillId="0" borderId="5" xfId="14" applyFont="1" applyBorder="1" applyAlignment="1">
      <alignment horizontal="left" vertical="center" readingOrder="1"/>
    </xf>
    <xf numFmtId="0" fontId="20" fillId="0" borderId="2" xfId="25" applyNumberFormat="1" applyFont="1" applyFill="1" applyBorder="1" applyAlignment="1">
      <alignment horizontal="left" vertical="center" readingOrder="1"/>
    </xf>
    <xf numFmtId="0" fontId="13" fillId="0" borderId="2" xfId="2" applyFont="1" applyFill="1" applyBorder="1" applyAlignment="1">
      <alignment horizontal="left" readingOrder="1"/>
    </xf>
    <xf numFmtId="0" fontId="20" fillId="0" borderId="2" xfId="25" applyFont="1" applyFill="1" applyBorder="1" applyAlignment="1">
      <alignment horizontal="left" vertical="center" wrapText="1" readingOrder="1"/>
    </xf>
    <xf numFmtId="0" fontId="20" fillId="0" borderId="2" xfId="25" applyFont="1" applyBorder="1" applyAlignment="1">
      <alignment horizontal="left" vertical="center" readingOrder="1"/>
    </xf>
    <xf numFmtId="2" fontId="17" fillId="0" borderId="3" xfId="1" applyNumberFormat="1" applyFont="1" applyFill="1" applyBorder="1" applyAlignment="1">
      <alignment horizontal="left" vertical="center" readingOrder="1"/>
    </xf>
    <xf numFmtId="0" fontId="23" fillId="0" borderId="7" xfId="14" applyFont="1" applyBorder="1" applyAlignment="1">
      <alignment horizontal="left" vertical="center" readingOrder="1"/>
    </xf>
    <xf numFmtId="0" fontId="13" fillId="0" borderId="1" xfId="2" applyFont="1" applyFill="1" applyBorder="1" applyAlignment="1">
      <alignment horizontal="left" vertical="center" wrapText="1" readingOrder="1"/>
    </xf>
    <xf numFmtId="0" fontId="20" fillId="0" borderId="1" xfId="25" applyNumberFormat="1" applyFont="1" applyFill="1" applyBorder="1" applyAlignment="1">
      <alignment horizontal="left" vertical="center" readingOrder="1"/>
    </xf>
    <xf numFmtId="0" fontId="13" fillId="0" borderId="1" xfId="1" applyFont="1" applyFill="1" applyBorder="1" applyAlignment="1">
      <alignment horizontal="left" vertical="center" wrapText="1" readingOrder="1"/>
    </xf>
    <xf numFmtId="0" fontId="21" fillId="0" borderId="1" xfId="2" applyFont="1" applyFill="1" applyBorder="1" applyAlignment="1">
      <alignment horizontal="left" vertical="center" wrapText="1" readingOrder="1"/>
    </xf>
    <xf numFmtId="0" fontId="20" fillId="0" borderId="1" xfId="25" applyFont="1" applyFill="1" applyBorder="1" applyAlignment="1">
      <alignment horizontal="left" vertical="center" wrapText="1" readingOrder="1"/>
    </xf>
    <xf numFmtId="0" fontId="20" fillId="0" borderId="1" xfId="25" applyFont="1" applyBorder="1" applyAlignment="1">
      <alignment horizontal="left" vertical="center" readingOrder="1"/>
    </xf>
    <xf numFmtId="0" fontId="20" fillId="0" borderId="1" xfId="25" applyFont="1" applyFill="1" applyBorder="1" applyAlignment="1">
      <alignment horizontal="left" vertical="center" readingOrder="1"/>
    </xf>
    <xf numFmtId="49" fontId="16" fillId="0" borderId="1" xfId="1" applyNumberFormat="1" applyFont="1" applyFill="1" applyBorder="1" applyAlignment="1">
      <alignment horizontal="left" vertical="center" wrapText="1" readingOrder="1"/>
    </xf>
    <xf numFmtId="2" fontId="17" fillId="4" borderId="52" xfId="2" applyNumberFormat="1" applyFont="1" applyFill="1" applyBorder="1" applyAlignment="1">
      <alignment horizontal="left" vertical="center" readingOrder="1"/>
    </xf>
    <xf numFmtId="2" fontId="17" fillId="4" borderId="68" xfId="2" applyNumberFormat="1" applyFont="1" applyFill="1" applyBorder="1" applyAlignment="1">
      <alignment horizontal="left" vertical="center" readingOrder="1"/>
    </xf>
    <xf numFmtId="0" fontId="21" fillId="13" borderId="52" xfId="1" applyFont="1" applyFill="1" applyBorder="1" applyAlignment="1">
      <alignment horizontal="left" vertical="center" wrapText="1" readingOrder="1"/>
    </xf>
    <xf numFmtId="0" fontId="21" fillId="13" borderId="68" xfId="1" applyFont="1" applyFill="1" applyBorder="1" applyAlignment="1">
      <alignment horizontal="left" vertical="center" wrapText="1" readingOrder="1"/>
    </xf>
    <xf numFmtId="0" fontId="21" fillId="13" borderId="55" xfId="1" applyFont="1" applyFill="1" applyBorder="1" applyAlignment="1">
      <alignment horizontal="left" vertical="center" wrapText="1" readingOrder="1"/>
    </xf>
    <xf numFmtId="0" fontId="13" fillId="7" borderId="206" xfId="1" applyNumberFormat="1" applyFont="1" applyFill="1" applyBorder="1" applyAlignment="1">
      <alignment horizontal="left" vertical="center" readingOrder="1"/>
    </xf>
    <xf numFmtId="0" fontId="20" fillId="0" borderId="68" xfId="18" applyFont="1" applyFill="1" applyBorder="1" applyAlignment="1">
      <alignment horizontal="left" vertical="center" readingOrder="1"/>
    </xf>
    <xf numFmtId="0" fontId="21" fillId="0" borderId="68" xfId="1" applyFont="1" applyFill="1" applyBorder="1" applyAlignment="1">
      <alignment horizontal="left" vertical="center" wrapText="1" readingOrder="1"/>
    </xf>
    <xf numFmtId="0" fontId="13" fillId="0" borderId="68" xfId="2" applyFont="1" applyFill="1" applyBorder="1" applyAlignment="1">
      <alignment horizontal="left" readingOrder="1"/>
    </xf>
    <xf numFmtId="0" fontId="13" fillId="7" borderId="42" xfId="1" applyNumberFormat="1" applyFont="1" applyFill="1" applyBorder="1" applyAlignment="1">
      <alignment horizontal="left" vertical="center" readingOrder="1"/>
    </xf>
    <xf numFmtId="0" fontId="20" fillId="0" borderId="52" xfId="18" applyFont="1" applyBorder="1" applyAlignment="1">
      <alignment horizontal="left" vertical="center" readingOrder="1"/>
    </xf>
    <xf numFmtId="2" fontId="17" fillId="0" borderId="68" xfId="1" applyNumberFormat="1" applyFont="1" applyFill="1" applyBorder="1" applyAlignment="1">
      <alignment horizontal="left" vertical="center" readingOrder="1"/>
    </xf>
    <xf numFmtId="0" fontId="20" fillId="0" borderId="68" xfId="18" applyFont="1" applyBorder="1" applyAlignment="1">
      <alignment horizontal="left" vertical="center" wrapText="1" readingOrder="1"/>
    </xf>
    <xf numFmtId="0" fontId="21" fillId="0" borderId="68" xfId="2" applyFont="1" applyFill="1" applyBorder="1" applyAlignment="1">
      <alignment horizontal="left" vertical="center" readingOrder="1"/>
    </xf>
    <xf numFmtId="0" fontId="13" fillId="0" borderId="55" xfId="2" applyFont="1" applyFill="1" applyBorder="1" applyAlignment="1">
      <alignment horizontal="left" readingOrder="1"/>
    </xf>
    <xf numFmtId="0" fontId="22" fillId="4" borderId="207" xfId="1" applyNumberFormat="1" applyFont="1" applyFill="1" applyBorder="1" applyAlignment="1">
      <alignment horizontal="left" vertical="center" readingOrder="1"/>
    </xf>
    <xf numFmtId="0" fontId="13" fillId="9" borderId="42" xfId="2" applyFont="1" applyFill="1" applyBorder="1" applyAlignment="1">
      <alignment horizontal="left" vertical="center" wrapText="1" readingOrder="1"/>
    </xf>
    <xf numFmtId="0" fontId="13" fillId="4" borderId="208" xfId="2" applyFont="1" applyFill="1" applyBorder="1" applyAlignment="1">
      <alignment horizontal="left" readingOrder="1"/>
    </xf>
    <xf numFmtId="0" fontId="22" fillId="4" borderId="68" xfId="1" applyNumberFormat="1" applyFont="1" applyFill="1" applyBorder="1" applyAlignment="1">
      <alignment horizontal="left" vertical="center" readingOrder="1"/>
    </xf>
    <xf numFmtId="0" fontId="13" fillId="5" borderId="203" xfId="2" applyFont="1" applyFill="1" applyBorder="1" applyAlignment="1">
      <alignment horizontal="left" vertical="center" readingOrder="1"/>
    </xf>
    <xf numFmtId="0" fontId="27" fillId="11" borderId="0" xfId="2" applyFont="1" applyFill="1" applyBorder="1" applyAlignment="1">
      <alignment horizontal="left" vertical="center" readingOrder="1"/>
    </xf>
    <xf numFmtId="0" fontId="21" fillId="13" borderId="59" xfId="1" applyFont="1" applyFill="1" applyBorder="1" applyAlignment="1">
      <alignment horizontal="left" vertical="center" wrapText="1" readingOrder="1"/>
    </xf>
    <xf numFmtId="0" fontId="13" fillId="7" borderId="11" xfId="1" applyNumberFormat="1" applyFont="1" applyFill="1" applyBorder="1" applyAlignment="1">
      <alignment horizontal="left" vertical="center" readingOrder="1"/>
    </xf>
    <xf numFmtId="0" fontId="20" fillId="0" borderId="0" xfId="18" applyFont="1" applyFill="1" applyBorder="1" applyAlignment="1">
      <alignment horizontal="left" vertical="center" readingOrder="1"/>
    </xf>
    <xf numFmtId="0" fontId="20" fillId="0" borderId="6" xfId="18" applyFont="1" applyBorder="1" applyAlignment="1">
      <alignment horizontal="left" vertical="center" readingOrder="1"/>
    </xf>
    <xf numFmtId="0" fontId="20" fillId="0" borderId="0" xfId="18" applyFont="1" applyFill="1" applyBorder="1" applyAlignment="1">
      <alignment horizontal="left" vertical="center" wrapText="1" readingOrder="1"/>
    </xf>
    <xf numFmtId="0" fontId="20" fillId="0" borderId="0" xfId="18" applyFont="1" applyBorder="1" applyAlignment="1">
      <alignment horizontal="left" vertical="center" wrapText="1" readingOrder="1"/>
    </xf>
    <xf numFmtId="0" fontId="13" fillId="0" borderId="59" xfId="2" applyFont="1" applyFill="1" applyBorder="1" applyAlignment="1">
      <alignment horizontal="left" readingOrder="1"/>
    </xf>
    <xf numFmtId="0" fontId="13" fillId="9" borderId="9" xfId="2" applyFont="1" applyFill="1" applyBorder="1" applyAlignment="1">
      <alignment horizontal="left" vertical="center" wrapText="1" readingOrder="1"/>
    </xf>
    <xf numFmtId="0" fontId="13" fillId="4" borderId="173" xfId="2" applyFont="1" applyFill="1" applyBorder="1" applyAlignment="1">
      <alignment horizontal="left" readingOrder="1"/>
    </xf>
    <xf numFmtId="0" fontId="13" fillId="5" borderId="157" xfId="2" applyFont="1" applyFill="1" applyBorder="1" applyAlignment="1">
      <alignment horizontal="left" vertical="center" readingOrder="1"/>
    </xf>
    <xf numFmtId="0" fontId="20" fillId="0" borderId="0" xfId="18" applyFont="1" applyBorder="1" applyAlignment="1">
      <alignment horizontal="left" vertical="center" readingOrder="1"/>
    </xf>
    <xf numFmtId="0" fontId="22" fillId="4" borderId="80" xfId="1" applyNumberFormat="1" applyFont="1" applyFill="1" applyBorder="1" applyAlignment="1">
      <alignment horizontal="left" vertical="center" readingOrder="1"/>
    </xf>
    <xf numFmtId="0" fontId="22" fillId="4" borderId="6" xfId="2" applyFont="1" applyFill="1" applyBorder="1" applyAlignment="1">
      <alignment horizontal="left" vertical="center" wrapText="1" readingOrder="1"/>
    </xf>
    <xf numFmtId="0" fontId="22" fillId="4" borderId="0" xfId="2" applyFont="1" applyFill="1" applyBorder="1" applyAlignment="1">
      <alignment horizontal="left" vertical="center" wrapText="1" readingOrder="1"/>
    </xf>
    <xf numFmtId="0" fontId="13" fillId="0" borderId="9" xfId="2" applyFont="1" applyFill="1" applyBorder="1" applyAlignment="1">
      <alignment horizontal="left" vertical="center" wrapText="1" readingOrder="1"/>
    </xf>
    <xf numFmtId="0" fontId="22" fillId="4" borderId="51" xfId="1" applyNumberFormat="1" applyFont="1" applyFill="1" applyBorder="1" applyAlignment="1">
      <alignment horizontal="left" vertical="center" readingOrder="1"/>
    </xf>
    <xf numFmtId="0" fontId="13" fillId="7" borderId="4" xfId="1" applyNumberFormat="1" applyFont="1" applyFill="1" applyBorder="1" applyAlignment="1">
      <alignment horizontal="left" vertical="center" readingOrder="1"/>
    </xf>
    <xf numFmtId="0" fontId="20" fillId="0" borderId="9" xfId="18" applyNumberFormat="1" applyFont="1" applyBorder="1" applyAlignment="1">
      <alignment horizontal="left" vertical="center" textRotation="180" readingOrder="1"/>
    </xf>
    <xf numFmtId="0" fontId="20" fillId="5" borderId="2" xfId="18" applyNumberFormat="1" applyFont="1" applyFill="1" applyBorder="1" applyAlignment="1">
      <alignment horizontal="left" vertical="center" readingOrder="1"/>
    </xf>
    <xf numFmtId="0" fontId="20" fillId="5" borderId="3" xfId="18" applyNumberFormat="1" applyFont="1" applyFill="1" applyBorder="1" applyAlignment="1">
      <alignment horizontal="left" vertical="center" readingOrder="1"/>
    </xf>
    <xf numFmtId="0" fontId="13" fillId="7" borderId="157" xfId="1" applyNumberFormat="1" applyFont="1" applyFill="1" applyBorder="1" applyAlignment="1">
      <alignment horizontal="left" vertical="center" readingOrder="1"/>
    </xf>
    <xf numFmtId="0" fontId="21" fillId="13" borderId="72" xfId="1" applyFont="1" applyFill="1" applyBorder="1" applyAlignment="1">
      <alignment horizontal="left" vertical="center" wrapText="1" readingOrder="1"/>
    </xf>
    <xf numFmtId="0" fontId="21" fillId="13" borderId="73" xfId="1" applyFont="1" applyFill="1" applyBorder="1" applyAlignment="1">
      <alignment horizontal="left" vertical="center" wrapText="1" readingOrder="1"/>
    </xf>
    <xf numFmtId="0" fontId="21" fillId="13" borderId="103" xfId="1" applyFont="1" applyFill="1" applyBorder="1" applyAlignment="1">
      <alignment horizontal="left" vertical="center" wrapText="1" readingOrder="1"/>
    </xf>
    <xf numFmtId="0" fontId="13" fillId="7" borderId="3" xfId="1" applyNumberFormat="1" applyFont="1" applyFill="1" applyBorder="1" applyAlignment="1">
      <alignment horizontal="left" vertical="center" readingOrder="1"/>
    </xf>
    <xf numFmtId="0" fontId="20" fillId="0" borderId="13" xfId="18" applyNumberFormat="1" applyFont="1" applyBorder="1" applyAlignment="1">
      <alignment horizontal="left" vertical="center" textRotation="180" readingOrder="1"/>
    </xf>
    <xf numFmtId="0" fontId="20" fillId="5" borderId="73" xfId="18" applyNumberFormat="1" applyFont="1" applyFill="1" applyBorder="1" applyAlignment="1">
      <alignment horizontal="left" vertical="center" readingOrder="1"/>
    </xf>
    <xf numFmtId="0" fontId="20" fillId="5" borderId="74" xfId="18" applyNumberFormat="1" applyFont="1" applyFill="1" applyBorder="1" applyAlignment="1">
      <alignment horizontal="left" vertical="center" readingOrder="1"/>
    </xf>
    <xf numFmtId="0" fontId="13" fillId="7" borderId="204" xfId="1" applyNumberFormat="1" applyFont="1" applyFill="1" applyBorder="1" applyAlignment="1">
      <alignment horizontal="left" vertical="center" readingOrder="1"/>
    </xf>
    <xf numFmtId="0" fontId="22" fillId="4" borderId="151" xfId="1" applyNumberFormat="1" applyFont="1" applyFill="1" applyBorder="1" applyAlignment="1">
      <alignment horizontal="left" vertical="center" readingOrder="1"/>
    </xf>
    <xf numFmtId="0" fontId="13" fillId="0" borderId="45" xfId="2" applyFont="1" applyFill="1" applyBorder="1" applyAlignment="1">
      <alignment horizontal="left" vertical="center" wrapText="1" readingOrder="1"/>
    </xf>
    <xf numFmtId="0" fontId="13" fillId="5" borderId="202" xfId="2" applyFont="1" applyFill="1" applyBorder="1" applyAlignment="1">
      <alignment horizontal="left" vertical="center" readingOrder="1"/>
    </xf>
    <xf numFmtId="2" fontId="17" fillId="4" borderId="90" xfId="2" applyNumberFormat="1" applyFont="1" applyFill="1" applyBorder="1" applyAlignment="1">
      <alignment horizontal="left" vertical="center" readingOrder="1"/>
    </xf>
    <xf numFmtId="2" fontId="17" fillId="4" borderId="78" xfId="2" applyNumberFormat="1" applyFont="1" applyFill="1" applyBorder="1" applyAlignment="1">
      <alignment horizontal="left" vertical="center" readingOrder="1"/>
    </xf>
    <xf numFmtId="0" fontId="13" fillId="7" borderId="53" xfId="1" applyNumberFormat="1" applyFont="1" applyFill="1" applyBorder="1" applyAlignment="1">
      <alignment horizontal="left" vertical="center" readingOrder="1"/>
    </xf>
    <xf numFmtId="0" fontId="20" fillId="0" borderId="52" xfId="18" applyFont="1" applyFill="1" applyBorder="1" applyAlignment="1">
      <alignment horizontal="left" vertical="center" readingOrder="1"/>
    </xf>
    <xf numFmtId="2" fontId="21" fillId="0" borderId="68" xfId="1" applyNumberFormat="1" applyFont="1" applyFill="1" applyBorder="1" applyAlignment="1">
      <alignment horizontal="left" vertical="center" readingOrder="1"/>
    </xf>
    <xf numFmtId="0" fontId="13" fillId="7" borderId="46" xfId="1" applyNumberFormat="1" applyFont="1" applyFill="1" applyBorder="1" applyAlignment="1">
      <alignment horizontal="left" vertical="center" readingOrder="1"/>
    </xf>
    <xf numFmtId="0" fontId="13" fillId="7" borderId="55" xfId="1" applyNumberFormat="1" applyFont="1" applyFill="1" applyBorder="1" applyAlignment="1">
      <alignment horizontal="left" vertical="center" readingOrder="1"/>
    </xf>
    <xf numFmtId="0" fontId="21" fillId="13" borderId="51" xfId="1" applyFont="1" applyFill="1" applyBorder="1" applyAlignment="1">
      <alignment horizontal="left" vertical="center" wrapText="1" readingOrder="1"/>
    </xf>
    <xf numFmtId="0" fontId="21" fillId="13" borderId="144" xfId="1" applyFont="1" applyFill="1" applyBorder="1" applyAlignment="1">
      <alignment horizontal="left" vertical="center" wrapText="1" readingOrder="1"/>
    </xf>
    <xf numFmtId="0" fontId="22" fillId="4" borderId="150" xfId="1" applyNumberFormat="1" applyFont="1" applyFill="1" applyBorder="1" applyAlignment="1">
      <alignment horizontal="left" vertical="center" readingOrder="1"/>
    </xf>
    <xf numFmtId="0" fontId="13" fillId="9" borderId="68" xfId="2" applyFont="1" applyFill="1" applyBorder="1" applyAlignment="1">
      <alignment horizontal="left" vertical="center" wrapText="1" readingOrder="1"/>
    </xf>
    <xf numFmtId="0" fontId="13" fillId="9" borderId="53" xfId="2" applyFont="1" applyFill="1" applyBorder="1" applyAlignment="1">
      <alignment horizontal="left" vertical="center" wrapText="1" readingOrder="1"/>
    </xf>
    <xf numFmtId="0" fontId="13" fillId="5" borderId="68" xfId="2" applyFont="1" applyFill="1" applyBorder="1" applyAlignment="1">
      <alignment horizontal="left" vertical="center" readingOrder="1"/>
    </xf>
    <xf numFmtId="0" fontId="13" fillId="5" borderId="55" xfId="2" applyFont="1" applyFill="1" applyBorder="1" applyAlignment="1">
      <alignment horizontal="left" vertical="center" readingOrder="1"/>
    </xf>
    <xf numFmtId="0" fontId="13" fillId="5" borderId="2" xfId="1" applyNumberFormat="1" applyFont="1" applyFill="1" applyBorder="1" applyAlignment="1">
      <alignment horizontal="left" vertical="center" readingOrder="1"/>
    </xf>
    <xf numFmtId="0" fontId="13" fillId="5" borderId="102" xfId="1" applyNumberFormat="1" applyFont="1" applyFill="1" applyBorder="1" applyAlignment="1">
      <alignment horizontal="left" vertical="center" readingOrder="1"/>
    </xf>
    <xf numFmtId="0" fontId="21" fillId="13" borderId="145" xfId="1" applyFont="1" applyFill="1" applyBorder="1" applyAlignment="1">
      <alignment horizontal="left" vertical="center" wrapText="1" readingOrder="1"/>
    </xf>
    <xf numFmtId="0" fontId="22" fillId="4" borderId="70" xfId="1" applyNumberFormat="1" applyFont="1" applyFill="1" applyBorder="1" applyAlignment="1">
      <alignment horizontal="left" vertical="center" readingOrder="1"/>
    </xf>
    <xf numFmtId="0" fontId="13" fillId="9" borderId="0" xfId="2" applyFont="1" applyFill="1" applyBorder="1" applyAlignment="1">
      <alignment horizontal="left" vertical="center" wrapText="1" readingOrder="1"/>
    </xf>
    <xf numFmtId="0" fontId="13" fillId="9" borderId="4" xfId="2" applyFont="1" applyFill="1" applyBorder="1" applyAlignment="1">
      <alignment horizontal="left" vertical="center" wrapText="1" readingOrder="1"/>
    </xf>
    <xf numFmtId="0" fontId="13" fillId="4" borderId="0" xfId="2" applyFont="1" applyFill="1" applyBorder="1" applyAlignment="1">
      <alignment horizontal="left" readingOrder="1"/>
    </xf>
    <xf numFmtId="0" fontId="22" fillId="4" borderId="167" xfId="1" applyNumberFormat="1" applyFont="1" applyFill="1" applyBorder="1" applyAlignment="1">
      <alignment horizontal="left" vertical="center" readingOrder="1"/>
    </xf>
    <xf numFmtId="0" fontId="13" fillId="5" borderId="59" xfId="2" applyFont="1" applyFill="1" applyBorder="1" applyAlignment="1">
      <alignment horizontal="left" vertical="center" readingOrder="1"/>
    </xf>
    <xf numFmtId="0" fontId="13" fillId="5" borderId="73" xfId="1" applyNumberFormat="1" applyFont="1" applyFill="1" applyBorder="1" applyAlignment="1">
      <alignment horizontal="left" vertical="center" readingOrder="1"/>
    </xf>
    <xf numFmtId="0" fontId="13" fillId="5" borderId="103" xfId="1" applyNumberFormat="1" applyFont="1" applyFill="1" applyBorder="1" applyAlignment="1">
      <alignment horizontal="left" vertical="center" readingOrder="1"/>
    </xf>
    <xf numFmtId="0" fontId="22" fillId="4" borderId="209" xfId="1" applyNumberFormat="1" applyFont="1" applyFill="1" applyBorder="1" applyAlignment="1">
      <alignment horizontal="left" vertical="center" readingOrder="1"/>
    </xf>
    <xf numFmtId="0" fontId="13" fillId="9" borderId="80" xfId="2" applyFont="1" applyFill="1" applyBorder="1" applyAlignment="1">
      <alignment horizontal="left" vertical="center" wrapText="1" readingOrder="1"/>
    </xf>
    <xf numFmtId="0" fontId="13" fillId="9" borderId="106" xfId="2" applyFont="1" applyFill="1" applyBorder="1" applyAlignment="1">
      <alignment horizontal="left" vertical="center" wrapText="1" readingOrder="1"/>
    </xf>
    <xf numFmtId="0" fontId="13" fillId="5" borderId="80" xfId="2" applyFont="1" applyFill="1" applyBorder="1" applyAlignment="1">
      <alignment horizontal="left" vertical="center" readingOrder="1"/>
    </xf>
    <xf numFmtId="0" fontId="13" fillId="4" borderId="68" xfId="2" applyFont="1" applyFill="1" applyBorder="1" applyAlignment="1">
      <alignment horizontal="left" vertical="center" readingOrder="1"/>
    </xf>
    <xf numFmtId="0" fontId="22" fillId="4" borderId="94" xfId="1" applyNumberFormat="1" applyFont="1" applyFill="1" applyBorder="1" applyAlignment="1">
      <alignment horizontal="left" vertical="center" readingOrder="1"/>
    </xf>
    <xf numFmtId="2" fontId="17" fillId="0" borderId="59" xfId="2" applyNumberFormat="1" applyFont="1" applyFill="1" applyBorder="1" applyAlignment="1">
      <alignment horizontal="left" vertical="center" readingOrder="1"/>
    </xf>
    <xf numFmtId="0" fontId="22" fillId="4" borderId="145" xfId="2" applyFont="1" applyFill="1" applyBorder="1" applyAlignment="1">
      <alignment horizontal="left" vertical="center" wrapText="1" readingOrder="1"/>
    </xf>
    <xf numFmtId="0" fontId="13" fillId="4" borderId="70" xfId="2" applyFont="1" applyFill="1" applyBorder="1" applyAlignment="1">
      <alignment horizontal="left" readingOrder="1"/>
    </xf>
    <xf numFmtId="0" fontId="13" fillId="4" borderId="4" xfId="2" applyFont="1" applyFill="1" applyBorder="1" applyAlignment="1">
      <alignment horizontal="left" readingOrder="1"/>
    </xf>
    <xf numFmtId="0" fontId="22" fillId="4" borderId="0" xfId="1" applyNumberFormat="1" applyFont="1" applyFill="1" applyBorder="1" applyAlignment="1">
      <alignment horizontal="left" vertical="center" readingOrder="1"/>
    </xf>
    <xf numFmtId="0" fontId="13" fillId="4" borderId="1" xfId="2" applyFont="1" applyFill="1" applyBorder="1" applyAlignment="1">
      <alignment horizontal="left" vertical="center" readingOrder="1"/>
    </xf>
    <xf numFmtId="0" fontId="13" fillId="4" borderId="167" xfId="2" applyFont="1" applyFill="1" applyBorder="1" applyAlignment="1">
      <alignment horizontal="left" readingOrder="1"/>
    </xf>
    <xf numFmtId="0" fontId="13" fillId="4" borderId="59" xfId="2" applyFont="1" applyFill="1" applyBorder="1" applyAlignment="1">
      <alignment horizontal="left" readingOrder="1"/>
    </xf>
    <xf numFmtId="0" fontId="24" fillId="0" borderId="12" xfId="18" applyFont="1" applyFill="1" applyBorder="1" applyAlignment="1">
      <alignment horizontal="left" vertical="center" readingOrder="1"/>
    </xf>
    <xf numFmtId="0" fontId="24" fillId="0" borderId="43" xfId="18" applyFont="1" applyFill="1" applyBorder="1" applyAlignment="1">
      <alignment horizontal="left" vertical="center" readingOrder="1"/>
    </xf>
    <xf numFmtId="0" fontId="13" fillId="0" borderId="51" xfId="2" applyFont="1" applyFill="1" applyBorder="1" applyAlignment="1">
      <alignment horizontal="left" vertical="center" wrapText="1" readingOrder="1"/>
    </xf>
    <xf numFmtId="0" fontId="13" fillId="0" borderId="165" xfId="2" applyFont="1" applyFill="1" applyBorder="1" applyAlignment="1">
      <alignment horizontal="left" vertical="center" wrapText="1" readingOrder="1"/>
    </xf>
    <xf numFmtId="0" fontId="13" fillId="7" borderId="8" xfId="1" applyNumberFormat="1" applyFont="1" applyFill="1" applyBorder="1" applyAlignment="1">
      <alignment horizontal="left" vertical="center" readingOrder="1"/>
    </xf>
    <xf numFmtId="0" fontId="20" fillId="0" borderId="6" xfId="18" applyFont="1" applyFill="1" applyBorder="1" applyAlignment="1">
      <alignment horizontal="left" vertical="center" readingOrder="1"/>
    </xf>
    <xf numFmtId="0" fontId="13" fillId="0" borderId="0" xfId="2" applyFont="1" applyFill="1" applyBorder="1" applyAlignment="1">
      <alignment horizontal="left" vertical="center" wrapText="1" readingOrder="1"/>
    </xf>
    <xf numFmtId="0" fontId="13" fillId="0" borderId="4" xfId="2" applyFont="1" applyFill="1" applyBorder="1" applyAlignment="1">
      <alignment horizontal="left" vertical="center" wrapText="1" readingOrder="1"/>
    </xf>
    <xf numFmtId="0" fontId="13" fillId="7" borderId="3" xfId="1" applyNumberFormat="1" applyFont="1" applyFill="1" applyBorder="1" applyAlignment="1">
      <alignment horizontal="left" vertical="center" readingOrder="1"/>
    </xf>
    <xf numFmtId="0" fontId="20" fillId="0" borderId="6" xfId="18" applyNumberFormat="1" applyFont="1" applyBorder="1" applyAlignment="1">
      <alignment horizontal="left" vertical="center" readingOrder="1"/>
    </xf>
    <xf numFmtId="0" fontId="22" fillId="4" borderId="92" xfId="2" applyFont="1" applyFill="1" applyBorder="1" applyAlignment="1">
      <alignment horizontal="left" vertical="center" wrapText="1" readingOrder="1"/>
    </xf>
    <xf numFmtId="0" fontId="22" fillId="4" borderId="80" xfId="2" applyFont="1" applyFill="1" applyBorder="1" applyAlignment="1">
      <alignment horizontal="left" vertical="center" wrapText="1" readingOrder="1"/>
    </xf>
    <xf numFmtId="0" fontId="22" fillId="4" borderId="170" xfId="2" applyFont="1" applyFill="1" applyBorder="1" applyAlignment="1">
      <alignment horizontal="left" vertical="center" wrapText="1" readingOrder="1"/>
    </xf>
    <xf numFmtId="0" fontId="22" fillId="4" borderId="71" xfId="1" applyNumberFormat="1" applyFont="1" applyFill="1" applyBorder="1" applyAlignment="1">
      <alignment horizontal="left" vertical="center" readingOrder="1"/>
    </xf>
    <xf numFmtId="0" fontId="13" fillId="0" borderId="73" xfId="2" applyFont="1" applyFill="1" applyBorder="1" applyAlignment="1">
      <alignment horizontal="left" vertical="center" wrapText="1" readingOrder="1"/>
    </xf>
    <xf numFmtId="0" fontId="13" fillId="0" borderId="74" xfId="2" applyFont="1" applyFill="1" applyBorder="1" applyAlignment="1">
      <alignment horizontal="left" vertical="center" wrapText="1" readingOrder="1"/>
    </xf>
    <xf numFmtId="0" fontId="13" fillId="5" borderId="73" xfId="2" applyFont="1" applyFill="1" applyBorder="1" applyAlignment="1">
      <alignment horizontal="left" vertical="center" readingOrder="1"/>
    </xf>
    <xf numFmtId="0" fontId="13" fillId="4" borderId="73" xfId="2" applyFont="1" applyFill="1" applyBorder="1" applyAlignment="1">
      <alignment horizontal="left" vertical="center" readingOrder="1"/>
    </xf>
    <xf numFmtId="0" fontId="22" fillId="4" borderId="210" xfId="1" applyNumberFormat="1" applyFont="1" applyFill="1" applyBorder="1" applyAlignment="1">
      <alignment horizontal="left" vertical="center" readingOrder="1"/>
    </xf>
    <xf numFmtId="0" fontId="13" fillId="5" borderId="103" xfId="2" applyFont="1" applyFill="1" applyBorder="1" applyAlignment="1">
      <alignment horizontal="left" vertical="center" readingOrder="1"/>
    </xf>
    <xf numFmtId="0" fontId="20" fillId="0" borderId="6" xfId="18" applyNumberFormat="1" applyFont="1" applyFill="1" applyBorder="1" applyAlignment="1">
      <alignment horizontal="left" vertical="center" readingOrder="1"/>
    </xf>
    <xf numFmtId="0" fontId="20" fillId="0" borderId="0" xfId="18" applyNumberFormat="1" applyFont="1" applyFill="1" applyBorder="1" applyAlignment="1">
      <alignment horizontal="left" vertical="center" readingOrder="1"/>
    </xf>
    <xf numFmtId="0" fontId="20" fillId="0" borderId="68" xfId="25" applyFont="1" applyBorder="1" applyAlignment="1">
      <alignment horizontal="left" vertical="center" readingOrder="1"/>
    </xf>
    <xf numFmtId="0" fontId="20" fillId="0" borderId="0" xfId="25" applyFont="1" applyBorder="1" applyAlignment="1">
      <alignment horizontal="left" vertical="center" readingOrder="1"/>
    </xf>
    <xf numFmtId="0" fontId="20" fillId="0" borderId="6" xfId="25" applyFont="1" applyBorder="1" applyAlignment="1">
      <alignment horizontal="left" vertical="center" readingOrder="1"/>
    </xf>
    <xf numFmtId="0" fontId="20" fillId="0" borderId="0" xfId="18" applyNumberFormat="1" applyFont="1" applyBorder="1" applyAlignment="1">
      <alignment horizontal="left" vertical="center" readingOrder="1"/>
    </xf>
    <xf numFmtId="0" fontId="20" fillId="0" borderId="108" xfId="25" applyNumberFormat="1" applyFont="1" applyBorder="1" applyAlignment="1">
      <alignment horizontal="left" vertical="center" wrapText="1" readingOrder="1"/>
    </xf>
    <xf numFmtId="0" fontId="13" fillId="0" borderId="109" xfId="0" applyFont="1" applyBorder="1" applyAlignment="1">
      <alignment horizontal="left" readingOrder="1"/>
    </xf>
    <xf numFmtId="0" fontId="13" fillId="0" borderId="152" xfId="0" applyFont="1" applyBorder="1" applyAlignment="1">
      <alignment horizontal="left" readingOrder="1"/>
    </xf>
    <xf numFmtId="0" fontId="13" fillId="7" borderId="14" xfId="1" applyNumberFormat="1" applyFont="1" applyFill="1" applyBorder="1" applyAlignment="1">
      <alignment horizontal="left" vertical="center" readingOrder="1"/>
    </xf>
    <xf numFmtId="0" fontId="13" fillId="0" borderId="110" xfId="0" applyFont="1" applyBorder="1" applyAlignment="1">
      <alignment horizontal="left" readingOrder="1"/>
    </xf>
    <xf numFmtId="0" fontId="13" fillId="0" borderId="111" xfId="0" applyFont="1" applyBorder="1" applyAlignment="1">
      <alignment horizontal="left" readingOrder="1"/>
    </xf>
    <xf numFmtId="0" fontId="13" fillId="0" borderId="153" xfId="0" applyFont="1" applyBorder="1" applyAlignment="1">
      <alignment horizontal="left" readingOrder="1"/>
    </xf>
    <xf numFmtId="0" fontId="20" fillId="0" borderId="7" xfId="18" applyFont="1" applyBorder="1" applyAlignment="1">
      <alignment horizontal="left" vertical="center" readingOrder="1"/>
    </xf>
    <xf numFmtId="0" fontId="20" fillId="0" borderId="0" xfId="25" applyFont="1" applyFill="1" applyBorder="1" applyAlignment="1">
      <alignment horizontal="left" vertical="center" readingOrder="1"/>
    </xf>
    <xf numFmtId="0" fontId="20" fillId="0" borderId="6" xfId="25" applyNumberFormat="1" applyFont="1" applyFill="1" applyBorder="1" applyAlignment="1">
      <alignment horizontal="left" vertical="center" readingOrder="1"/>
    </xf>
    <xf numFmtId="0" fontId="20" fillId="0" borderId="0" xfId="25" applyNumberFormat="1" applyFont="1" applyFill="1" applyBorder="1" applyAlignment="1">
      <alignment horizontal="left" vertical="center" readingOrder="1"/>
    </xf>
    <xf numFmtId="0" fontId="20" fillId="0" borderId="59" xfId="25" applyNumberFormat="1" applyFont="1" applyFill="1" applyBorder="1" applyAlignment="1">
      <alignment horizontal="left" vertical="center" readingOrder="1"/>
    </xf>
    <xf numFmtId="0" fontId="13" fillId="7" borderId="4" xfId="1" applyNumberFormat="1" applyFont="1" applyFill="1" applyBorder="1" applyAlignment="1">
      <alignment horizontal="left" vertical="center" readingOrder="1"/>
    </xf>
    <xf numFmtId="0" fontId="20" fillId="0" borderId="16" xfId="18" applyNumberFormat="1" applyFont="1" applyBorder="1" applyAlignment="1">
      <alignment horizontal="left" vertical="center" textRotation="180" readingOrder="1"/>
    </xf>
    <xf numFmtId="0" fontId="20" fillId="5" borderId="102" xfId="18" applyNumberFormat="1" applyFont="1" applyFill="1" applyBorder="1" applyAlignment="1">
      <alignment horizontal="left" vertical="center" readingOrder="1"/>
    </xf>
    <xf numFmtId="0" fontId="13" fillId="7" borderId="16" xfId="1" applyNumberFormat="1" applyFont="1" applyFill="1" applyBorder="1" applyAlignment="1">
      <alignment horizontal="left" vertical="center" readingOrder="1"/>
    </xf>
    <xf numFmtId="0" fontId="20" fillId="0" borderId="6" xfId="25" applyNumberFormat="1" applyFont="1" applyBorder="1" applyAlignment="1">
      <alignment horizontal="left" vertical="center" readingOrder="1"/>
    </xf>
    <xf numFmtId="2" fontId="17" fillId="4" borderId="72" xfId="2" applyNumberFormat="1" applyFont="1" applyFill="1" applyBorder="1" applyAlignment="1">
      <alignment horizontal="left" vertical="center" readingOrder="1"/>
    </xf>
    <xf numFmtId="2" fontId="17" fillId="4" borderId="73" xfId="2" applyNumberFormat="1" applyFont="1" applyFill="1" applyBorder="1" applyAlignment="1">
      <alignment horizontal="left" vertical="center" readingOrder="1"/>
    </xf>
    <xf numFmtId="0" fontId="13" fillId="7" borderId="74" xfId="1" applyNumberFormat="1" applyFont="1" applyFill="1" applyBorder="1" applyAlignment="1">
      <alignment horizontal="left" vertical="center" readingOrder="1"/>
    </xf>
    <xf numFmtId="0" fontId="20" fillId="0" borderId="75" xfId="18" applyNumberFormat="1" applyFont="1" applyBorder="1" applyAlignment="1">
      <alignment horizontal="left" vertical="center" textRotation="180" readingOrder="1"/>
    </xf>
    <xf numFmtId="0" fontId="20" fillId="5" borderId="103" xfId="18" applyNumberFormat="1" applyFont="1" applyFill="1" applyBorder="1" applyAlignment="1">
      <alignment horizontal="left" vertical="center" readingOrder="1"/>
    </xf>
    <xf numFmtId="0" fontId="13" fillId="0" borderId="59" xfId="2" applyFont="1" applyFill="1" applyBorder="1" applyAlignment="1">
      <alignment horizontal="left" vertical="center" readingOrder="1"/>
    </xf>
    <xf numFmtId="0" fontId="21" fillId="6" borderId="0" xfId="2" applyFont="1" applyFill="1" applyBorder="1" applyAlignment="1">
      <alignment horizontal="left" vertical="center" wrapText="1" readingOrder="1"/>
    </xf>
    <xf numFmtId="49" fontId="13" fillId="5" borderId="68" xfId="1" applyNumberFormat="1" applyFont="1" applyFill="1" applyBorder="1" applyAlignment="1">
      <alignment horizontal="left" vertical="center" wrapText="1" readingOrder="1"/>
    </xf>
    <xf numFmtId="0" fontId="13" fillId="4" borderId="68" xfId="2" applyFont="1" applyFill="1" applyBorder="1" applyAlignment="1">
      <alignment horizontal="left" readingOrder="1"/>
    </xf>
    <xf numFmtId="0" fontId="13" fillId="4" borderId="55" xfId="2" applyFont="1" applyFill="1" applyBorder="1" applyAlignment="1">
      <alignment horizontal="left" readingOrder="1"/>
    </xf>
    <xf numFmtId="0" fontId="20" fillId="0" borderId="6" xfId="25" applyFont="1" applyFill="1" applyBorder="1" applyAlignment="1">
      <alignment horizontal="left" vertical="center" readingOrder="1"/>
    </xf>
    <xf numFmtId="0" fontId="13" fillId="4" borderId="9" xfId="1" applyNumberFormat="1" applyFont="1" applyFill="1" applyBorder="1" applyAlignment="1">
      <alignment horizontal="left" vertical="center" readingOrder="1"/>
    </xf>
    <xf numFmtId="0" fontId="13" fillId="4" borderId="157" xfId="2" applyFont="1" applyFill="1" applyBorder="1" applyAlignment="1">
      <alignment horizontal="left" readingOrder="1"/>
    </xf>
    <xf numFmtId="49" fontId="13" fillId="5" borderId="0" xfId="1" applyNumberFormat="1" applyFont="1" applyFill="1" applyBorder="1" applyAlignment="1">
      <alignment horizontal="left" vertical="center" wrapText="1" readingOrder="1"/>
    </xf>
    <xf numFmtId="0" fontId="20" fillId="0" borderId="9" xfId="25" applyNumberFormat="1" applyFont="1" applyFill="1" applyBorder="1" applyAlignment="1">
      <alignment horizontal="left" vertical="center" wrapText="1" readingOrder="1"/>
    </xf>
    <xf numFmtId="0" fontId="13" fillId="5" borderId="9" xfId="0" applyFont="1" applyFill="1" applyBorder="1" applyAlignment="1">
      <alignment horizontal="left" readingOrder="1"/>
    </xf>
    <xf numFmtId="0" fontId="13" fillId="5" borderId="157" xfId="0" applyFont="1" applyFill="1" applyBorder="1" applyAlignment="1">
      <alignment horizontal="left" readingOrder="1"/>
    </xf>
    <xf numFmtId="2" fontId="17" fillId="4" borderId="92" xfId="2" applyNumberFormat="1" applyFont="1" applyFill="1" applyBorder="1" applyAlignment="1">
      <alignment horizontal="left" vertical="center" readingOrder="1"/>
    </xf>
    <xf numFmtId="2" fontId="17" fillId="4" borderId="80" xfId="2" applyNumberFormat="1" applyFont="1" applyFill="1" applyBorder="1" applyAlignment="1">
      <alignment horizontal="left" vertical="center" readingOrder="1"/>
    </xf>
    <xf numFmtId="49" fontId="13" fillId="5" borderId="73" xfId="1" applyNumberFormat="1" applyFont="1" applyFill="1" applyBorder="1" applyAlignment="1">
      <alignment horizontal="left" vertical="center" wrapText="1" readingOrder="1"/>
    </xf>
    <xf numFmtId="0" fontId="13" fillId="4" borderId="73" xfId="2" applyFont="1" applyFill="1" applyBorder="1" applyAlignment="1">
      <alignment horizontal="left" readingOrder="1"/>
    </xf>
    <xf numFmtId="0" fontId="13" fillId="4" borderId="103" xfId="2" applyFont="1" applyFill="1" applyBorder="1" applyAlignment="1">
      <alignment horizontal="left" readingOrder="1"/>
    </xf>
    <xf numFmtId="0" fontId="13" fillId="5" borderId="4" xfId="1" applyNumberFormat="1" applyFont="1" applyFill="1" applyBorder="1" applyAlignment="1">
      <alignment horizontal="left" vertical="center" readingOrder="1"/>
    </xf>
    <xf numFmtId="2" fontId="21" fillId="0" borderId="6" xfId="1" applyNumberFormat="1" applyFont="1" applyFill="1" applyBorder="1" applyAlignment="1">
      <alignment horizontal="left" vertical="center" readingOrder="1"/>
    </xf>
    <xf numFmtId="0" fontId="13" fillId="7" borderId="59" xfId="1" applyNumberFormat="1" applyFont="1" applyFill="1" applyBorder="1" applyAlignment="1">
      <alignment horizontal="left" vertical="center" readingOrder="1"/>
    </xf>
    <xf numFmtId="49" fontId="13" fillId="5" borderId="11" xfId="1" applyNumberFormat="1" applyFont="1" applyFill="1" applyBorder="1" applyAlignment="1">
      <alignment horizontal="left" vertical="center" wrapText="1" readingOrder="1"/>
    </xf>
    <xf numFmtId="49" fontId="13" fillId="5" borderId="9" xfId="1" applyNumberFormat="1" applyFont="1" applyFill="1" applyBorder="1" applyAlignment="1">
      <alignment horizontal="left" vertical="center" wrapText="1" readingOrder="1"/>
    </xf>
    <xf numFmtId="49" fontId="13" fillId="5" borderId="10" xfId="1" applyNumberFormat="1" applyFont="1" applyFill="1" applyBorder="1" applyAlignment="1">
      <alignment horizontal="left" vertical="center" wrapText="1" readingOrder="1"/>
    </xf>
    <xf numFmtId="0" fontId="20" fillId="5" borderId="11" xfId="25" applyFont="1" applyFill="1" applyBorder="1" applyAlignment="1">
      <alignment horizontal="left" vertical="center" readingOrder="1"/>
    </xf>
    <xf numFmtId="0" fontId="20" fillId="5" borderId="9" xfId="25" applyFont="1" applyFill="1" applyBorder="1" applyAlignment="1">
      <alignment horizontal="left" vertical="center" readingOrder="1"/>
    </xf>
    <xf numFmtId="0" fontId="20" fillId="5" borderId="157" xfId="25" applyFont="1" applyFill="1" applyBorder="1" applyAlignment="1">
      <alignment horizontal="left" vertical="center" readingOrder="1"/>
    </xf>
    <xf numFmtId="0" fontId="27" fillId="11" borderId="0" xfId="2" applyFont="1" applyFill="1" applyBorder="1" applyAlignment="1">
      <alignment horizontal="left" vertical="center" readingOrder="1"/>
    </xf>
    <xf numFmtId="0" fontId="20" fillId="5" borderId="9" xfId="25" applyNumberFormat="1" applyFont="1" applyFill="1" applyBorder="1" applyAlignment="1">
      <alignment horizontal="left" vertical="center" wrapText="1" readingOrder="1"/>
    </xf>
    <xf numFmtId="0" fontId="20" fillId="5" borderId="157" xfId="25" applyNumberFormat="1" applyFont="1" applyFill="1" applyBorder="1" applyAlignment="1">
      <alignment horizontal="left" vertical="center" wrapText="1" readingOrder="1"/>
    </xf>
    <xf numFmtId="49" fontId="13" fillId="5" borderId="132" xfId="1" applyNumberFormat="1" applyFont="1" applyFill="1" applyBorder="1" applyAlignment="1">
      <alignment horizontal="left" vertical="center" wrapText="1" readingOrder="1"/>
    </xf>
    <xf numFmtId="49" fontId="13" fillId="5" borderId="45" xfId="1" applyNumberFormat="1" applyFont="1" applyFill="1" applyBorder="1" applyAlignment="1">
      <alignment horizontal="left" vertical="center" wrapText="1" readingOrder="1"/>
    </xf>
    <xf numFmtId="49" fontId="13" fillId="5" borderId="48" xfId="1" applyNumberFormat="1" applyFont="1" applyFill="1" applyBorder="1" applyAlignment="1">
      <alignment horizontal="left" vertical="center" wrapText="1" readingOrder="1"/>
    </xf>
    <xf numFmtId="0" fontId="20" fillId="5" borderId="132" xfId="25" applyFont="1" applyFill="1" applyBorder="1" applyAlignment="1">
      <alignment horizontal="left" vertical="center" readingOrder="1"/>
    </xf>
    <xf numFmtId="0" fontId="20" fillId="5" borderId="45" xfId="25" applyFont="1" applyFill="1" applyBorder="1" applyAlignment="1">
      <alignment horizontal="left" vertical="center" readingOrder="1"/>
    </xf>
    <xf numFmtId="0" fontId="20" fillId="5" borderId="202" xfId="25" applyFont="1" applyFill="1" applyBorder="1" applyAlignment="1">
      <alignment horizontal="left" vertical="center" readingOrder="1"/>
    </xf>
    <xf numFmtId="2" fontId="22" fillId="4" borderId="73" xfId="2" applyNumberFormat="1" applyFont="1" applyFill="1" applyBorder="1" applyAlignment="1">
      <alignment horizontal="left" vertical="center" wrapText="1" readingOrder="1"/>
    </xf>
    <xf numFmtId="2" fontId="22" fillId="4" borderId="74" xfId="2" applyNumberFormat="1" applyFont="1" applyFill="1" applyBorder="1" applyAlignment="1">
      <alignment horizontal="left" vertical="center" wrapText="1" readingOrder="1"/>
    </xf>
    <xf numFmtId="0" fontId="13" fillId="7" borderId="45" xfId="1" applyNumberFormat="1" applyFont="1" applyFill="1" applyBorder="1" applyAlignment="1">
      <alignment horizontal="left" vertical="center" readingOrder="1"/>
    </xf>
    <xf numFmtId="0" fontId="20" fillId="0" borderId="45" xfId="25" applyNumberFormat="1" applyFont="1" applyFill="1" applyBorder="1" applyAlignment="1">
      <alignment horizontal="left" vertical="center" wrapText="1" readingOrder="1"/>
    </xf>
    <xf numFmtId="0" fontId="20" fillId="5" borderId="45" xfId="25" applyNumberFormat="1" applyFont="1" applyFill="1" applyBorder="1" applyAlignment="1">
      <alignment horizontal="left" vertical="center" wrapText="1" readingOrder="1"/>
    </xf>
    <xf numFmtId="0" fontId="20" fillId="5" borderId="202" xfId="25" applyNumberFormat="1" applyFont="1" applyFill="1" applyBorder="1" applyAlignment="1">
      <alignment horizontal="left" vertical="center" wrapText="1" readingOrder="1"/>
    </xf>
    <xf numFmtId="0" fontId="22" fillId="0" borderId="0" xfId="2" applyFont="1" applyFill="1" applyBorder="1" applyAlignment="1">
      <alignment horizontal="left" vertical="center" readingOrder="1"/>
    </xf>
    <xf numFmtId="2" fontId="16" fillId="4" borderId="2" xfId="0" applyNumberFormat="1" applyFont="1" applyFill="1" applyBorder="1" applyAlignment="1">
      <alignment horizontal="left" vertical="center" readingOrder="1"/>
    </xf>
    <xf numFmtId="2" fontId="27" fillId="0" borderId="0" xfId="2" applyNumberFormat="1" applyFont="1" applyFill="1" applyBorder="1" applyAlignment="1">
      <alignment horizontal="left" vertical="center" readingOrder="1"/>
    </xf>
    <xf numFmtId="0" fontId="21" fillId="13" borderId="7" xfId="2" applyFont="1" applyFill="1" applyBorder="1" applyAlignment="1">
      <alignment horizontal="left" vertical="center" wrapText="1" readingOrder="1"/>
    </xf>
    <xf numFmtId="0" fontId="21" fillId="13" borderId="1" xfId="2" applyFont="1" applyFill="1" applyBorder="1" applyAlignment="1">
      <alignment horizontal="left" vertical="center" wrapText="1" readingOrder="1"/>
    </xf>
    <xf numFmtId="0" fontId="21" fillId="13" borderId="8" xfId="2" applyFont="1" applyFill="1" applyBorder="1" applyAlignment="1">
      <alignment horizontal="left" vertical="center" wrapText="1" readingOrder="1"/>
    </xf>
    <xf numFmtId="2" fontId="16" fillId="4" borderId="6" xfId="0" applyNumberFormat="1" applyFont="1" applyFill="1" applyBorder="1" applyAlignment="1">
      <alignment horizontal="left" vertical="center" readingOrder="1"/>
    </xf>
    <xf numFmtId="2" fontId="16" fillId="4" borderId="0" xfId="0" applyNumberFormat="1" applyFont="1" applyFill="1" applyBorder="1" applyAlignment="1">
      <alignment horizontal="left" vertical="center" readingOrder="1"/>
    </xf>
    <xf numFmtId="0" fontId="20" fillId="0" borderId="0" xfId="9" applyFont="1" applyBorder="1" applyAlignment="1">
      <alignment horizontal="left" vertical="center" readingOrder="1"/>
    </xf>
    <xf numFmtId="0" fontId="21" fillId="0" borderId="6" xfId="2" applyFont="1" applyFill="1" applyBorder="1" applyAlignment="1">
      <alignment horizontal="left" vertical="center" readingOrder="1"/>
    </xf>
    <xf numFmtId="2" fontId="22" fillId="10" borderId="9" xfId="2" applyNumberFormat="1" applyFont="1" applyFill="1" applyBorder="1" applyAlignment="1">
      <alignment horizontal="left" vertical="center" wrapText="1" readingOrder="1"/>
    </xf>
    <xf numFmtId="0" fontId="20" fillId="0" borderId="0" xfId="9" applyNumberFormat="1" applyFont="1" applyBorder="1" applyAlignment="1">
      <alignment horizontal="left" vertical="center" readingOrder="1"/>
    </xf>
    <xf numFmtId="0" fontId="20" fillId="0" borderId="1" xfId="26" applyFont="1" applyBorder="1" applyAlignment="1">
      <alignment horizontal="left" vertical="center" wrapText="1" readingOrder="1"/>
    </xf>
    <xf numFmtId="0" fontId="20" fillId="0" borderId="114" xfId="26" applyFont="1" applyBorder="1" applyAlignment="1">
      <alignment horizontal="left" vertical="center" wrapText="1" readingOrder="1"/>
    </xf>
    <xf numFmtId="0" fontId="20" fillId="0" borderId="5" xfId="9" applyNumberFormat="1" applyFont="1" applyBorder="1" applyAlignment="1">
      <alignment horizontal="left" vertical="center" textRotation="180" readingOrder="1"/>
    </xf>
    <xf numFmtId="2" fontId="13" fillId="5" borderId="5" xfId="0" applyNumberFormat="1" applyFont="1" applyFill="1" applyBorder="1" applyAlignment="1">
      <alignment horizontal="left" vertical="center" readingOrder="1"/>
    </xf>
    <xf numFmtId="2" fontId="13" fillId="5" borderId="2" xfId="0" applyNumberFormat="1" applyFont="1" applyFill="1" applyBorder="1" applyAlignment="1">
      <alignment horizontal="left" vertical="center" readingOrder="1"/>
    </xf>
    <xf numFmtId="0" fontId="20" fillId="5" borderId="3" xfId="9" applyNumberFormat="1" applyFont="1" applyFill="1" applyBorder="1" applyAlignment="1">
      <alignment horizontal="left" vertical="center" wrapText="1" readingOrder="1"/>
    </xf>
    <xf numFmtId="0" fontId="20" fillId="0" borderId="27" xfId="9" applyNumberFormat="1" applyFont="1" applyFill="1" applyBorder="1" applyAlignment="1">
      <alignment horizontal="left" vertical="center" wrapText="1" readingOrder="1"/>
    </xf>
    <xf numFmtId="0" fontId="20" fillId="0" borderId="7" xfId="9" applyNumberFormat="1" applyFont="1" applyBorder="1" applyAlignment="1">
      <alignment horizontal="left" vertical="center" textRotation="180" readingOrder="1"/>
    </xf>
    <xf numFmtId="2" fontId="13" fillId="5" borderId="7" xfId="0" applyNumberFormat="1" applyFont="1" applyFill="1" applyBorder="1" applyAlignment="1">
      <alignment horizontal="left" vertical="center" readingOrder="1"/>
    </xf>
    <xf numFmtId="2" fontId="13" fillId="5" borderId="1" xfId="0" applyNumberFormat="1" applyFont="1" applyFill="1" applyBorder="1" applyAlignment="1">
      <alignment horizontal="left" vertical="center" readingOrder="1"/>
    </xf>
    <xf numFmtId="0" fontId="20" fillId="5" borderId="8" xfId="9" applyNumberFormat="1" applyFont="1" applyFill="1" applyBorder="1" applyAlignment="1">
      <alignment horizontal="left" vertical="center" wrapText="1" readingOrder="1"/>
    </xf>
    <xf numFmtId="0" fontId="20" fillId="0" borderId="52" xfId="27" applyFont="1" applyBorder="1" applyAlignment="1">
      <alignment horizontal="left" vertical="center" readingOrder="1"/>
    </xf>
    <xf numFmtId="0" fontId="20" fillId="0" borderId="68" xfId="27" applyFont="1" applyBorder="1" applyAlignment="1">
      <alignment horizontal="left" vertical="center" readingOrder="1"/>
    </xf>
    <xf numFmtId="0" fontId="20" fillId="0" borderId="155" xfId="27" applyFont="1" applyBorder="1" applyAlignment="1">
      <alignment horizontal="left" vertical="center" readingOrder="1"/>
    </xf>
    <xf numFmtId="0" fontId="20" fillId="0" borderId="52" xfId="27" applyFont="1" applyBorder="1" applyAlignment="1">
      <alignment horizontal="left" vertical="center" wrapText="1" readingOrder="1"/>
    </xf>
    <xf numFmtId="0" fontId="20" fillId="0" borderId="68" xfId="27" applyFont="1" applyBorder="1" applyAlignment="1">
      <alignment horizontal="left" vertical="center" wrapText="1" readingOrder="1"/>
    </xf>
    <xf numFmtId="0" fontId="20" fillId="0" borderId="155" xfId="27" applyFont="1" applyBorder="1" applyAlignment="1">
      <alignment horizontal="left" vertical="center" wrapText="1" readingOrder="1"/>
    </xf>
    <xf numFmtId="0" fontId="13" fillId="0" borderId="7" xfId="9" applyNumberFormat="1" applyFont="1" applyBorder="1" applyAlignment="1">
      <alignment horizontal="left" vertical="center" readingOrder="1"/>
    </xf>
    <xf numFmtId="0" fontId="13" fillId="0" borderId="1" xfId="0" applyFont="1" applyBorder="1" applyAlignment="1">
      <alignment horizontal="left" readingOrder="1"/>
    </xf>
    <xf numFmtId="0" fontId="13" fillId="0" borderId="0" xfId="2" applyFont="1" applyFill="1" applyBorder="1" applyAlignment="1">
      <alignment horizontal="left" vertical="center" textRotation="180" readingOrder="1"/>
    </xf>
    <xf numFmtId="0" fontId="27" fillId="0" borderId="6" xfId="2" applyFont="1" applyFill="1" applyBorder="1" applyAlignment="1">
      <alignment horizontal="left" vertical="center" readingOrder="1"/>
    </xf>
    <xf numFmtId="0" fontId="27" fillId="0" borderId="0" xfId="2" applyFont="1" applyFill="1" applyBorder="1" applyAlignment="1">
      <alignment horizontal="left" vertical="center" readingOrder="1"/>
    </xf>
    <xf numFmtId="0" fontId="13" fillId="13" borderId="2" xfId="0" applyFont="1" applyFill="1" applyBorder="1" applyAlignment="1">
      <alignment horizontal="left" readingOrder="1"/>
    </xf>
    <xf numFmtId="0" fontId="13" fillId="13" borderId="3" xfId="0" applyFont="1" applyFill="1" applyBorder="1" applyAlignment="1">
      <alignment horizontal="left" readingOrder="1"/>
    </xf>
    <xf numFmtId="0" fontId="13" fillId="13" borderId="0" xfId="0" applyFont="1" applyFill="1" applyBorder="1" applyAlignment="1">
      <alignment horizontal="left" readingOrder="1"/>
    </xf>
    <xf numFmtId="0" fontId="13" fillId="13" borderId="4" xfId="0" applyFont="1" applyFill="1" applyBorder="1" applyAlignment="1">
      <alignment horizontal="left" readingOrder="1"/>
    </xf>
    <xf numFmtId="0" fontId="22" fillId="4" borderId="6" xfId="1" applyFont="1" applyFill="1" applyBorder="1" applyAlignment="1">
      <alignment horizontal="left" vertical="center" wrapText="1" readingOrder="1"/>
    </xf>
    <xf numFmtId="0" fontId="22" fillId="4" borderId="0" xfId="1" applyFont="1" applyFill="1" applyBorder="1" applyAlignment="1">
      <alignment horizontal="left" vertical="center" wrapText="1" readingOrder="1"/>
    </xf>
    <xf numFmtId="0" fontId="22" fillId="4" borderId="4" xfId="1" applyFont="1" applyFill="1" applyBorder="1" applyAlignment="1">
      <alignment horizontal="left" vertical="center" wrapText="1" readingOrder="1"/>
    </xf>
    <xf numFmtId="0" fontId="20" fillId="0" borderId="2" xfId="10" applyFont="1" applyBorder="1" applyAlignment="1">
      <alignment horizontal="left" vertical="center" wrapText="1" readingOrder="1"/>
    </xf>
    <xf numFmtId="0" fontId="20" fillId="0" borderId="168" xfId="10" applyFont="1" applyBorder="1" applyAlignment="1">
      <alignment horizontal="left" vertical="center" wrapText="1" readingOrder="1"/>
    </xf>
    <xf numFmtId="0" fontId="13" fillId="15" borderId="5" xfId="2" applyFont="1" applyFill="1" applyBorder="1" applyAlignment="1">
      <alignment horizontal="left" vertical="center" readingOrder="1"/>
    </xf>
    <xf numFmtId="0" fontId="13" fillId="15" borderId="2" xfId="2" applyFont="1" applyFill="1" applyBorder="1" applyAlignment="1">
      <alignment horizontal="left" vertical="center" readingOrder="1"/>
    </xf>
    <xf numFmtId="0" fontId="20" fillId="0" borderId="12" xfId="10" applyFont="1" applyBorder="1" applyAlignment="1">
      <alignment horizontal="left" vertical="center" wrapText="1" readingOrder="1"/>
    </xf>
    <xf numFmtId="0" fontId="20" fillId="0" borderId="247" xfId="10" applyFont="1" applyBorder="1" applyAlignment="1">
      <alignment horizontal="left" vertical="center" wrapText="1" readingOrder="1"/>
    </xf>
    <xf numFmtId="0" fontId="21" fillId="15" borderId="5" xfId="2" applyFont="1" applyFill="1" applyBorder="1" applyAlignment="1">
      <alignment horizontal="left" vertical="center" readingOrder="1"/>
    </xf>
    <xf numFmtId="0" fontId="21" fillId="15" borderId="3" xfId="2" applyFont="1" applyFill="1" applyBorder="1" applyAlignment="1">
      <alignment horizontal="left" vertical="center" readingOrder="1"/>
    </xf>
    <xf numFmtId="0" fontId="20" fillId="0" borderId="12" xfId="10" applyNumberFormat="1" applyFont="1" applyBorder="1" applyAlignment="1">
      <alignment horizontal="left" vertical="center" readingOrder="1"/>
    </xf>
    <xf numFmtId="0" fontId="20" fillId="0" borderId="247" xfId="10" applyNumberFormat="1" applyFont="1" applyBorder="1" applyAlignment="1">
      <alignment horizontal="left" vertical="center" readingOrder="1"/>
    </xf>
    <xf numFmtId="0" fontId="20" fillId="0" borderId="29" xfId="10" applyFont="1" applyBorder="1" applyAlignment="1">
      <alignment horizontal="left" vertical="center" wrapText="1" readingOrder="1"/>
    </xf>
    <xf numFmtId="0" fontId="20" fillId="0" borderId="169" xfId="10" applyFont="1" applyBorder="1" applyAlignment="1">
      <alignment horizontal="left" vertical="center" wrapText="1" readingOrder="1"/>
    </xf>
    <xf numFmtId="0" fontId="13" fillId="5" borderId="67" xfId="2" applyFont="1" applyFill="1" applyBorder="1" applyAlignment="1">
      <alignment horizontal="left" vertical="center" readingOrder="1"/>
    </xf>
    <xf numFmtId="0" fontId="13" fillId="5" borderId="20" xfId="2" applyFont="1" applyFill="1" applyBorder="1" applyAlignment="1">
      <alignment horizontal="left" vertical="center" readingOrder="1"/>
    </xf>
    <xf numFmtId="0" fontId="13" fillId="15" borderId="6" xfId="2" applyFont="1" applyFill="1" applyBorder="1" applyAlignment="1">
      <alignment horizontal="left" vertical="center" readingOrder="1"/>
    </xf>
    <xf numFmtId="0" fontId="13" fillId="15" borderId="0" xfId="2" applyFont="1" applyFill="1" applyBorder="1" applyAlignment="1">
      <alignment horizontal="left" vertical="center" readingOrder="1"/>
    </xf>
    <xf numFmtId="0" fontId="21" fillId="15" borderId="6" xfId="2" applyFont="1" applyFill="1" applyBorder="1" applyAlignment="1">
      <alignment horizontal="left" vertical="center" readingOrder="1"/>
    </xf>
    <xf numFmtId="0" fontId="21" fillId="15" borderId="4" xfId="2" applyFont="1" applyFill="1" applyBorder="1" applyAlignment="1">
      <alignment horizontal="left" vertical="center" readingOrder="1"/>
    </xf>
    <xf numFmtId="0" fontId="20" fillId="0" borderId="6" xfId="10" applyFont="1" applyBorder="1" applyAlignment="1">
      <alignment horizontal="left" vertical="center" wrapText="1" readingOrder="1"/>
    </xf>
    <xf numFmtId="0" fontId="20" fillId="0" borderId="0" xfId="10" applyFont="1" applyBorder="1" applyAlignment="1">
      <alignment horizontal="left" vertical="center" wrapText="1" readingOrder="1"/>
    </xf>
    <xf numFmtId="0" fontId="20" fillId="0" borderId="4" xfId="10" applyFont="1" applyBorder="1" applyAlignment="1">
      <alignment horizontal="left" vertical="center" wrapText="1" readingOrder="1"/>
    </xf>
    <xf numFmtId="0" fontId="21" fillId="15" borderId="0" xfId="2" applyFont="1" applyFill="1" applyBorder="1" applyAlignment="1">
      <alignment horizontal="left" vertical="center" readingOrder="1"/>
    </xf>
    <xf numFmtId="0" fontId="20" fillId="0" borderId="1" xfId="10" applyFont="1" applyBorder="1" applyAlignment="1">
      <alignment horizontal="left" vertical="center" wrapText="1" readingOrder="1"/>
    </xf>
    <xf numFmtId="0" fontId="20" fillId="0" borderId="8" xfId="10" applyFont="1" applyBorder="1" applyAlignment="1">
      <alignment horizontal="left" vertical="center" wrapText="1" readingOrder="1"/>
    </xf>
    <xf numFmtId="0" fontId="20" fillId="0" borderId="1" xfId="10" applyFont="1" applyBorder="1" applyAlignment="1">
      <alignment horizontal="left" vertical="center" readingOrder="1"/>
    </xf>
    <xf numFmtId="0" fontId="20" fillId="0" borderId="171" xfId="10" applyFont="1" applyBorder="1" applyAlignment="1">
      <alignment horizontal="left" vertical="center" readingOrder="1"/>
    </xf>
    <xf numFmtId="0" fontId="20" fillId="0" borderId="12" xfId="10" applyFont="1" applyBorder="1" applyAlignment="1">
      <alignment horizontal="left" vertical="center" readingOrder="1"/>
    </xf>
    <xf numFmtId="0" fontId="20" fillId="0" borderId="247" xfId="10" applyFont="1" applyBorder="1" applyAlignment="1">
      <alignment horizontal="left" vertical="center" readingOrder="1"/>
    </xf>
    <xf numFmtId="0" fontId="20" fillId="0" borderId="12" xfId="10" applyNumberFormat="1" applyFont="1" applyBorder="1" applyAlignment="1">
      <alignment horizontal="left" vertical="center" wrapText="1" readingOrder="1"/>
    </xf>
    <xf numFmtId="0" fontId="20" fillId="0" borderId="247" xfId="10" applyNumberFormat="1" applyFont="1" applyBorder="1" applyAlignment="1">
      <alignment horizontal="left" vertical="center" wrapText="1" readingOrder="1"/>
    </xf>
    <xf numFmtId="0" fontId="20" fillId="0" borderId="3" xfId="10" applyNumberFormat="1" applyFont="1" applyBorder="1" applyAlignment="1">
      <alignment horizontal="left" vertical="center" textRotation="180" readingOrder="1"/>
    </xf>
    <xf numFmtId="0" fontId="20" fillId="5" borderId="5" xfId="10" applyNumberFormat="1" applyFont="1" applyFill="1" applyBorder="1" applyAlignment="1">
      <alignment horizontal="left" vertical="center" readingOrder="1"/>
    </xf>
    <xf numFmtId="0" fontId="20" fillId="5" borderId="2" xfId="10" applyNumberFormat="1" applyFont="1" applyFill="1" applyBorder="1" applyAlignment="1">
      <alignment horizontal="left" vertical="center" readingOrder="1"/>
    </xf>
    <xf numFmtId="0" fontId="20" fillId="5" borderId="113" xfId="10" applyNumberFormat="1" applyFont="1" applyFill="1" applyBorder="1" applyAlignment="1">
      <alignment horizontal="left" vertical="center" readingOrder="1"/>
    </xf>
    <xf numFmtId="0" fontId="20" fillId="0" borderId="4" xfId="10" applyNumberFormat="1" applyFont="1" applyBorder="1" applyAlignment="1">
      <alignment horizontal="left" vertical="center" textRotation="180" readingOrder="1"/>
    </xf>
    <xf numFmtId="0" fontId="20" fillId="5" borderId="6" xfId="10" applyNumberFormat="1" applyFont="1" applyFill="1" applyBorder="1" applyAlignment="1">
      <alignment horizontal="left" vertical="center" readingOrder="1"/>
    </xf>
    <xf numFmtId="0" fontId="20" fillId="5" borderId="0" xfId="10" applyNumberFormat="1" applyFont="1" applyFill="1" applyBorder="1" applyAlignment="1">
      <alignment horizontal="left" vertical="center" readingOrder="1"/>
    </xf>
    <xf numFmtId="0" fontId="20" fillId="5" borderId="115" xfId="10" applyNumberFormat="1" applyFont="1" applyFill="1" applyBorder="1" applyAlignment="1">
      <alignment horizontal="left" vertical="center" readingOrder="1"/>
    </xf>
    <xf numFmtId="0" fontId="13" fillId="5" borderId="122" xfId="2" applyFont="1" applyFill="1" applyBorder="1" applyAlignment="1">
      <alignment horizontal="left" vertical="center" readingOrder="1"/>
    </xf>
    <xf numFmtId="0" fontId="21" fillId="15" borderId="7" xfId="2" applyFont="1" applyFill="1" applyBorder="1" applyAlignment="1">
      <alignment horizontal="left" vertical="center" readingOrder="1"/>
    </xf>
    <xf numFmtId="0" fontId="21" fillId="15" borderId="1" xfId="2" applyFont="1" applyFill="1" applyBorder="1" applyAlignment="1">
      <alignment horizontal="left" vertical="center" readingOrder="1"/>
    </xf>
    <xf numFmtId="0" fontId="21" fillId="15" borderId="8" xfId="2" applyFont="1" applyFill="1" applyBorder="1" applyAlignment="1">
      <alignment horizontal="left" vertical="center" readingOrder="1"/>
    </xf>
    <xf numFmtId="0" fontId="20" fillId="0" borderId="0" xfId="10" applyFont="1" applyBorder="1" applyAlignment="1">
      <alignment horizontal="left" vertical="center" wrapText="1" readingOrder="1"/>
    </xf>
    <xf numFmtId="0" fontId="20" fillId="0" borderId="0" xfId="10" applyNumberFormat="1" applyFont="1" applyFill="1" applyBorder="1" applyAlignment="1">
      <alignment horizontal="left" vertical="center" wrapText="1" readingOrder="1"/>
    </xf>
    <xf numFmtId="0" fontId="20" fillId="0" borderId="68" xfId="9" applyFont="1" applyBorder="1" applyAlignment="1">
      <alignment horizontal="left" vertical="center" readingOrder="1"/>
    </xf>
    <xf numFmtId="0" fontId="20" fillId="0" borderId="248" xfId="9" applyFont="1" applyBorder="1" applyAlignment="1">
      <alignment horizontal="left" vertical="center" readingOrder="1"/>
    </xf>
    <xf numFmtId="0" fontId="13" fillId="5" borderId="249" xfId="2" applyFont="1" applyFill="1" applyBorder="1" applyAlignment="1">
      <alignment horizontal="left" vertical="center" readingOrder="1"/>
    </xf>
    <xf numFmtId="0" fontId="13" fillId="4" borderId="60" xfId="2" applyFont="1" applyFill="1" applyBorder="1" applyAlignment="1">
      <alignment horizontal="left" readingOrder="1"/>
    </xf>
    <xf numFmtId="0" fontId="20" fillId="0" borderId="68" xfId="9" applyFont="1" applyBorder="1" applyAlignment="1">
      <alignment horizontal="left" vertical="center" wrapText="1" readingOrder="1"/>
    </xf>
    <xf numFmtId="0" fontId="20" fillId="0" borderId="248" xfId="9" applyFont="1" applyBorder="1" applyAlignment="1">
      <alignment horizontal="left" vertical="center" wrapText="1" readingOrder="1"/>
    </xf>
    <xf numFmtId="0" fontId="20" fillId="0" borderId="171" xfId="9" applyFont="1" applyBorder="1" applyAlignment="1">
      <alignment horizontal="left" vertical="center" readingOrder="1"/>
    </xf>
    <xf numFmtId="0" fontId="13" fillId="5" borderId="19" xfId="2" applyFont="1" applyFill="1" applyBorder="1" applyAlignment="1">
      <alignment horizontal="left" vertical="center" readingOrder="1"/>
    </xf>
    <xf numFmtId="0" fontId="20" fillId="0" borderId="1" xfId="9" applyFont="1" applyBorder="1" applyAlignment="1">
      <alignment horizontal="left" vertical="center" wrapText="1" readingOrder="1"/>
    </xf>
    <xf numFmtId="0" fontId="20" fillId="0" borderId="171" xfId="9" applyFont="1" applyBorder="1" applyAlignment="1">
      <alignment horizontal="left" vertical="center" wrapText="1" readingOrder="1"/>
    </xf>
    <xf numFmtId="0" fontId="20" fillId="0" borderId="0" xfId="8" applyNumberFormat="1" applyFont="1" applyFill="1" applyBorder="1" applyAlignment="1">
      <alignment horizontal="left" vertical="center" wrapText="1" readingOrder="1"/>
    </xf>
    <xf numFmtId="2" fontId="16" fillId="0" borderId="0" xfId="0" applyNumberFormat="1" applyFont="1" applyFill="1" applyBorder="1" applyAlignment="1">
      <alignment horizontal="left" vertical="center" readingOrder="1"/>
    </xf>
    <xf numFmtId="0" fontId="20" fillId="0" borderId="0" xfId="8" applyNumberFormat="1" applyFont="1" applyFill="1" applyBorder="1" applyAlignment="1">
      <alignment horizontal="left" vertical="center" textRotation="180" readingOrder="1"/>
    </xf>
    <xf numFmtId="0" fontId="24" fillId="0" borderId="0" xfId="9" applyFont="1" applyFill="1" applyBorder="1" applyAlignment="1">
      <alignment horizontal="left" vertical="center" readingOrder="1"/>
    </xf>
    <xf numFmtId="0" fontId="20" fillId="0" borderId="0" xfId="9" applyNumberFormat="1" applyFont="1" applyFill="1" applyBorder="1" applyAlignment="1">
      <alignment horizontal="left" vertical="center" readingOrder="1"/>
    </xf>
    <xf numFmtId="2" fontId="19" fillId="8" borderId="6" xfId="1" applyNumberFormat="1" applyFont="1" applyFill="1" applyBorder="1" applyAlignment="1">
      <alignment horizontal="left" vertical="center" readingOrder="1"/>
    </xf>
    <xf numFmtId="0" fontId="22" fillId="4" borderId="5" xfId="1" applyFont="1" applyFill="1" applyBorder="1" applyAlignment="1">
      <alignment horizontal="left" vertical="center" wrapText="1" readingOrder="1"/>
    </xf>
    <xf numFmtId="0" fontId="22" fillId="4" borderId="2" xfId="1" applyFont="1" applyFill="1" applyBorder="1" applyAlignment="1">
      <alignment horizontal="left" vertical="center" wrapText="1" readingOrder="1"/>
    </xf>
    <xf numFmtId="0" fontId="22" fillId="4" borderId="3" xfId="1" applyFont="1" applyFill="1" applyBorder="1" applyAlignment="1">
      <alignment horizontal="left" vertical="center" wrapText="1" readingOrder="1"/>
    </xf>
    <xf numFmtId="0" fontId="20" fillId="0" borderId="2" xfId="26" applyFont="1" applyBorder="1" applyAlignment="1">
      <alignment horizontal="left" vertical="center" readingOrder="1"/>
    </xf>
    <xf numFmtId="0" fontId="20" fillId="0" borderId="12" xfId="26" applyFont="1" applyBorder="1" applyAlignment="1">
      <alignment horizontal="left" vertical="center" readingOrder="1"/>
    </xf>
    <xf numFmtId="0" fontId="20" fillId="0" borderId="12" xfId="26" applyNumberFormat="1" applyFont="1" applyBorder="1" applyAlignment="1">
      <alignment horizontal="left" vertical="center" readingOrder="1"/>
    </xf>
    <xf numFmtId="2" fontId="17" fillId="0" borderId="33" xfId="1" applyNumberFormat="1" applyFont="1" applyFill="1" applyBorder="1" applyAlignment="1">
      <alignment horizontal="left" vertical="center" readingOrder="1"/>
    </xf>
    <xf numFmtId="0" fontId="20" fillId="5" borderId="5" xfId="26" applyFont="1" applyFill="1" applyBorder="1" applyAlignment="1">
      <alignment horizontal="left" vertical="center" readingOrder="1"/>
    </xf>
    <xf numFmtId="0" fontId="20" fillId="5" borderId="2" xfId="26" applyFont="1" applyFill="1" applyBorder="1" applyAlignment="1">
      <alignment horizontal="left" vertical="center" readingOrder="1"/>
    </xf>
    <xf numFmtId="0" fontId="20" fillId="5" borderId="0" xfId="26" applyFont="1" applyFill="1" applyBorder="1" applyAlignment="1">
      <alignment horizontal="left" vertical="center" readingOrder="1"/>
    </xf>
    <xf numFmtId="0" fontId="20" fillId="5" borderId="4" xfId="26" applyFont="1" applyFill="1" applyBorder="1" applyAlignment="1">
      <alignment horizontal="left" vertical="center" readingOrder="1"/>
    </xf>
    <xf numFmtId="0" fontId="20" fillId="0" borderId="6" xfId="26" applyFont="1" applyFill="1" applyBorder="1" applyAlignment="1">
      <alignment horizontal="left" vertical="center" wrapText="1" readingOrder="1"/>
    </xf>
    <xf numFmtId="0" fontId="20" fillId="5" borderId="6" xfId="26" applyFont="1" applyFill="1" applyBorder="1" applyAlignment="1">
      <alignment horizontal="left" vertical="center" readingOrder="1"/>
    </xf>
    <xf numFmtId="0" fontId="20" fillId="5" borderId="7" xfId="26" applyFont="1" applyFill="1" applyBorder="1" applyAlignment="1">
      <alignment horizontal="left" vertical="center" readingOrder="1"/>
    </xf>
    <xf numFmtId="0" fontId="20" fillId="5" borderId="1" xfId="26" applyFont="1" applyFill="1" applyBorder="1" applyAlignment="1">
      <alignment horizontal="left" vertical="center" readingOrder="1"/>
    </xf>
    <xf numFmtId="0" fontId="20" fillId="5" borderId="8" xfId="26" applyFont="1" applyFill="1" applyBorder="1" applyAlignment="1">
      <alignment horizontal="left" vertical="center" readingOrder="1"/>
    </xf>
    <xf numFmtId="0" fontId="20" fillId="0" borderId="0" xfId="26" applyFont="1" applyFill="1" applyBorder="1" applyAlignment="1">
      <alignment horizontal="left" vertical="center" readingOrder="1"/>
    </xf>
    <xf numFmtId="0" fontId="21" fillId="0" borderId="39" xfId="2" applyFont="1" applyFill="1" applyBorder="1" applyAlignment="1">
      <alignment horizontal="left" vertical="center" wrapText="1" readingOrder="1"/>
    </xf>
    <xf numFmtId="49" fontId="21" fillId="0" borderId="0" xfId="1" applyNumberFormat="1" applyFont="1" applyFill="1" applyBorder="1" applyAlignment="1">
      <alignment horizontal="left" vertical="center" wrapText="1" readingOrder="1"/>
    </xf>
    <xf numFmtId="0" fontId="24" fillId="0" borderId="0" xfId="26" applyFont="1" applyFill="1" applyBorder="1" applyAlignment="1">
      <alignment horizontal="left" vertical="center" readingOrder="1"/>
    </xf>
    <xf numFmtId="49" fontId="13" fillId="0" borderId="0" xfId="1" applyNumberFormat="1" applyFont="1" applyFill="1" applyBorder="1" applyAlignment="1">
      <alignment horizontal="left" vertical="center" readingOrder="1"/>
    </xf>
    <xf numFmtId="0" fontId="20" fillId="0" borderId="135" xfId="26" applyFont="1" applyBorder="1" applyAlignment="1">
      <alignment horizontal="left" vertical="center" readingOrder="1"/>
    </xf>
    <xf numFmtId="0" fontId="20" fillId="0" borderId="134" xfId="26" applyNumberFormat="1" applyFont="1" applyFill="1" applyBorder="1" applyAlignment="1">
      <alignment horizontal="left" vertical="center" wrapText="1" readingOrder="1"/>
    </xf>
    <xf numFmtId="0" fontId="13" fillId="0" borderId="134" xfId="2" applyFont="1" applyBorder="1" applyAlignment="1">
      <alignment horizontal="left" vertical="center" readingOrder="1"/>
    </xf>
    <xf numFmtId="0" fontId="13" fillId="0" borderId="12" xfId="2" applyFont="1" applyBorder="1" applyAlignment="1">
      <alignment horizontal="left" vertical="center" readingOrder="1"/>
    </xf>
    <xf numFmtId="0" fontId="13" fillId="4" borderId="12" xfId="2" applyFont="1" applyFill="1" applyBorder="1" applyAlignment="1">
      <alignment horizontal="left" vertical="center" readingOrder="1"/>
    </xf>
    <xf numFmtId="0" fontId="22" fillId="4" borderId="0" xfId="2" applyFont="1" applyFill="1" applyAlignment="1">
      <alignment horizontal="left" vertical="center" readingOrder="1"/>
    </xf>
    <xf numFmtId="2" fontId="17" fillId="4" borderId="2" xfId="1" applyNumberFormat="1" applyFont="1" applyFill="1" applyBorder="1" applyAlignment="1">
      <alignment horizontal="left" vertical="center" readingOrder="1"/>
    </xf>
    <xf numFmtId="0" fontId="22" fillId="4" borderId="3" xfId="2" applyFont="1" applyFill="1" applyBorder="1" applyAlignment="1">
      <alignment horizontal="left" vertical="center" readingOrder="1"/>
    </xf>
    <xf numFmtId="2" fontId="17" fillId="0" borderId="32" xfId="1" applyNumberFormat="1" applyFont="1" applyFill="1" applyBorder="1" applyAlignment="1">
      <alignment horizontal="left" vertical="center" readingOrder="1"/>
    </xf>
    <xf numFmtId="0" fontId="20" fillId="0" borderId="6" xfId="26" applyFont="1" applyBorder="1" applyAlignment="1">
      <alignment horizontal="left" vertical="center" readingOrder="1"/>
    </xf>
    <xf numFmtId="0" fontId="20" fillId="0" borderId="6" xfId="26" applyNumberFormat="1" applyFont="1" applyBorder="1" applyAlignment="1">
      <alignment horizontal="left" vertical="center" readingOrder="1"/>
    </xf>
    <xf numFmtId="0" fontId="20" fillId="0" borderId="128" xfId="26" applyNumberFormat="1" applyFont="1" applyBorder="1" applyAlignment="1">
      <alignment horizontal="left" vertical="center" wrapText="1" readingOrder="1"/>
    </xf>
    <xf numFmtId="0" fontId="20" fillId="0" borderId="129" xfId="26" applyFont="1" applyBorder="1" applyAlignment="1">
      <alignment horizontal="left" vertical="center" readingOrder="1"/>
    </xf>
    <xf numFmtId="2" fontId="17" fillId="0" borderId="131" xfId="1" applyNumberFormat="1" applyFont="1" applyFill="1" applyBorder="1" applyAlignment="1">
      <alignment horizontal="left" vertical="center" readingOrder="1"/>
    </xf>
    <xf numFmtId="0" fontId="20" fillId="0" borderId="129" xfId="26" applyNumberFormat="1" applyFont="1" applyBorder="1" applyAlignment="1">
      <alignment horizontal="left" vertical="center" readingOrder="1"/>
    </xf>
    <xf numFmtId="0" fontId="20" fillId="0" borderId="201" xfId="26" applyNumberFormat="1" applyFont="1" applyBorder="1" applyAlignment="1">
      <alignment horizontal="left" vertical="center" wrapText="1" readingOrder="1"/>
    </xf>
    <xf numFmtId="2" fontId="17" fillId="0" borderId="130" xfId="2" applyNumberFormat="1" applyFont="1" applyFill="1" applyBorder="1" applyAlignment="1">
      <alignment horizontal="left" vertical="center" wrapText="1" readingOrder="1"/>
    </xf>
    <xf numFmtId="0" fontId="20" fillId="0" borderId="129" xfId="26" applyNumberFormat="1" applyFont="1" applyFill="1" applyBorder="1" applyAlignment="1">
      <alignment horizontal="left" vertical="center" readingOrder="1"/>
    </xf>
    <xf numFmtId="0" fontId="21" fillId="0" borderId="131" xfId="1" applyFont="1" applyFill="1" applyBorder="1" applyAlignment="1">
      <alignment horizontal="left" vertical="center" wrapText="1" readingOrder="1"/>
    </xf>
    <xf numFmtId="0" fontId="20" fillId="0" borderId="129" xfId="26" applyNumberFormat="1" applyFont="1" applyFill="1" applyBorder="1" applyAlignment="1">
      <alignment horizontal="left" vertical="center" wrapText="1" readingOrder="1"/>
    </xf>
    <xf numFmtId="0" fontId="20" fillId="0" borderId="130" xfId="26" applyNumberFormat="1" applyFont="1" applyFill="1" applyBorder="1" applyAlignment="1">
      <alignment horizontal="left" vertical="center" wrapText="1" readingOrder="1"/>
    </xf>
    <xf numFmtId="0" fontId="20" fillId="0" borderId="131" xfId="26" applyNumberFormat="1" applyFont="1" applyFill="1" applyBorder="1" applyAlignment="1">
      <alignment horizontal="left" vertical="center" wrapText="1" readingOrder="1"/>
    </xf>
    <xf numFmtId="0" fontId="20" fillId="0" borderId="130" xfId="26" applyFont="1" applyFill="1" applyBorder="1" applyAlignment="1">
      <alignment horizontal="left" vertical="center" readingOrder="1"/>
    </xf>
    <xf numFmtId="0" fontId="20" fillId="0" borderId="130" xfId="26" applyNumberFormat="1" applyFont="1" applyBorder="1" applyAlignment="1">
      <alignment horizontal="left" vertical="center" wrapText="1" readingOrder="1"/>
    </xf>
    <xf numFmtId="0" fontId="20" fillId="0" borderId="131" xfId="26" applyNumberFormat="1" applyFont="1" applyBorder="1" applyAlignment="1">
      <alignment horizontal="left" vertical="center" wrapText="1" readingOrder="1"/>
    </xf>
    <xf numFmtId="0" fontId="20" fillId="0" borderId="108" xfId="26" applyNumberFormat="1" applyFont="1" applyBorder="1" applyAlignment="1">
      <alignment horizontal="left" vertical="center" readingOrder="1"/>
    </xf>
    <xf numFmtId="0" fontId="20" fillId="0" borderId="109" xfId="26" applyNumberFormat="1" applyFont="1" applyBorder="1" applyAlignment="1">
      <alignment horizontal="left" vertical="center" wrapText="1" readingOrder="1"/>
    </xf>
    <xf numFmtId="0" fontId="20" fillId="0" borderId="133" xfId="26" applyNumberFormat="1" applyFont="1" applyBorder="1" applyAlignment="1">
      <alignment horizontal="left" vertical="center" wrapText="1" readingOrder="1"/>
    </xf>
    <xf numFmtId="0" fontId="20" fillId="0" borderId="130" xfId="26" applyNumberFormat="1" applyFont="1" applyFill="1" applyBorder="1" applyAlignment="1">
      <alignment horizontal="left" vertical="center" readingOrder="1"/>
    </xf>
    <xf numFmtId="0" fontId="20" fillId="0" borderId="131" xfId="26" applyNumberFormat="1" applyFont="1" applyFill="1" applyBorder="1" applyAlignment="1">
      <alignment horizontal="left" vertical="center" readingOrder="1"/>
    </xf>
    <xf numFmtId="0" fontId="20" fillId="0" borderId="129" xfId="26" applyNumberFormat="1" applyFont="1" applyBorder="1" applyAlignment="1">
      <alignment horizontal="left" vertical="center" wrapText="1" readingOrder="1"/>
    </xf>
    <xf numFmtId="0" fontId="20" fillId="0" borderId="130" xfId="26" applyNumberFormat="1" applyFont="1" applyBorder="1" applyAlignment="1">
      <alignment horizontal="left" vertical="center" wrapText="1" readingOrder="1"/>
    </xf>
    <xf numFmtId="0" fontId="20" fillId="0" borderId="131" xfId="26" applyNumberFormat="1" applyFont="1" applyBorder="1" applyAlignment="1">
      <alignment horizontal="left" vertical="center" wrapText="1" readingOrder="1"/>
    </xf>
    <xf numFmtId="0" fontId="20" fillId="0" borderId="108" xfId="26" applyNumberFormat="1" applyFont="1" applyBorder="1" applyAlignment="1">
      <alignment horizontal="left" vertical="center" wrapText="1" readingOrder="1"/>
    </xf>
    <xf numFmtId="0" fontId="20" fillId="0" borderId="109" xfId="26" applyNumberFormat="1" applyFont="1" applyBorder="1" applyAlignment="1">
      <alignment horizontal="left" vertical="center" wrapText="1" readingOrder="1"/>
    </xf>
    <xf numFmtId="0" fontId="20" fillId="0" borderId="133" xfId="26" applyNumberFormat="1" applyFont="1" applyBorder="1" applyAlignment="1">
      <alignment horizontal="left" vertical="center" wrapText="1" readingOrder="1"/>
    </xf>
    <xf numFmtId="0" fontId="20" fillId="0" borderId="131" xfId="26" applyFont="1" applyFill="1" applyBorder="1" applyAlignment="1">
      <alignment horizontal="left" vertical="center" readingOrder="1"/>
    </xf>
    <xf numFmtId="0" fontId="20" fillId="0" borderId="110" xfId="26" applyNumberFormat="1" applyFont="1" applyBorder="1" applyAlignment="1">
      <alignment horizontal="left" vertical="center" wrapText="1" readingOrder="1"/>
    </xf>
    <xf numFmtId="0" fontId="20" fillId="0" borderId="111" xfId="26" applyNumberFormat="1" applyFont="1" applyBorder="1" applyAlignment="1">
      <alignment horizontal="left" vertical="center" wrapText="1" readingOrder="1"/>
    </xf>
    <xf numFmtId="0" fontId="20" fillId="0" borderId="112" xfId="26" applyNumberFormat="1" applyFont="1" applyBorder="1" applyAlignment="1">
      <alignment horizontal="left" vertical="center" wrapText="1" readingOrder="1"/>
    </xf>
    <xf numFmtId="0" fontId="20" fillId="0" borderId="128" xfId="26" applyNumberFormat="1" applyFont="1" applyFill="1" applyBorder="1" applyAlignment="1">
      <alignment horizontal="left" vertical="center" wrapText="1" readingOrder="1"/>
    </xf>
    <xf numFmtId="0" fontId="13" fillId="0" borderId="128" xfId="0" applyFont="1" applyBorder="1" applyAlignment="1">
      <alignment horizontal="left" readingOrder="1"/>
    </xf>
    <xf numFmtId="2" fontId="13" fillId="0" borderId="174" xfId="1" applyNumberFormat="1" applyFont="1" applyFill="1" applyBorder="1" applyAlignment="1">
      <alignment horizontal="left" vertical="center" readingOrder="1"/>
    </xf>
    <xf numFmtId="2" fontId="17" fillId="0" borderId="175" xfId="1" applyNumberFormat="1" applyFont="1" applyFill="1" applyBorder="1" applyAlignment="1">
      <alignment horizontal="left" vertical="center" readingOrder="1"/>
    </xf>
    <xf numFmtId="2" fontId="17" fillId="0" borderId="176" xfId="1" applyNumberFormat="1" applyFont="1" applyFill="1" applyBorder="1" applyAlignment="1">
      <alignment horizontal="left" vertical="center" readingOrder="1"/>
    </xf>
    <xf numFmtId="2" fontId="17" fillId="0" borderId="133" xfId="1" applyNumberFormat="1" applyFont="1" applyFill="1" applyBorder="1" applyAlignment="1">
      <alignment horizontal="left" vertical="center" readingOrder="1"/>
    </xf>
    <xf numFmtId="0" fontId="20" fillId="4" borderId="10" xfId="26" applyFont="1" applyFill="1" applyBorder="1" applyAlignment="1">
      <alignment horizontal="left" vertical="center" readingOrder="1"/>
    </xf>
    <xf numFmtId="0" fontId="20" fillId="4" borderId="12" xfId="26" applyFont="1" applyFill="1" applyBorder="1" applyAlignment="1">
      <alignment horizontal="left" vertical="center" readingOrder="1"/>
    </xf>
    <xf numFmtId="0" fontId="20" fillId="4" borderId="11" xfId="26" applyFont="1" applyFill="1" applyBorder="1" applyAlignment="1">
      <alignment horizontal="left" vertical="center" readingOrder="1"/>
    </xf>
    <xf numFmtId="0" fontId="20" fillId="0" borderId="174" xfId="26" applyNumberFormat="1" applyFont="1" applyBorder="1" applyAlignment="1">
      <alignment horizontal="left" vertical="center" readingOrder="1"/>
    </xf>
    <xf numFmtId="0" fontId="21" fillId="0" borderId="175" xfId="1" applyFont="1" applyFill="1" applyBorder="1" applyAlignment="1">
      <alignment horizontal="left" vertical="center" wrapText="1" readingOrder="1"/>
    </xf>
    <xf numFmtId="0" fontId="20" fillId="0" borderId="174" xfId="26" applyNumberFormat="1" applyFont="1" applyFill="1" applyBorder="1" applyAlignment="1">
      <alignment horizontal="left" vertical="center" readingOrder="1"/>
    </xf>
    <xf numFmtId="0" fontId="20" fillId="0" borderId="175" xfId="26" applyNumberFormat="1" applyFont="1" applyFill="1" applyBorder="1" applyAlignment="1">
      <alignment horizontal="left" vertical="center" readingOrder="1"/>
    </xf>
    <xf numFmtId="0" fontId="20" fillId="0" borderId="176" xfId="26" applyNumberFormat="1" applyFont="1" applyFill="1" applyBorder="1" applyAlignment="1">
      <alignment horizontal="left" vertical="center" readingOrder="1"/>
    </xf>
    <xf numFmtId="0" fontId="20" fillId="4" borderId="7" xfId="26" applyFont="1" applyFill="1" applyBorder="1" applyAlignment="1">
      <alignment horizontal="left" vertical="center" readingOrder="1"/>
    </xf>
    <xf numFmtId="0" fontId="20" fillId="4" borderId="1" xfId="26" applyFont="1" applyFill="1" applyBorder="1" applyAlignment="1">
      <alignment horizontal="left" vertical="center" wrapText="1" readingOrder="1"/>
    </xf>
    <xf numFmtId="0" fontId="20" fillId="4" borderId="8" xfId="26" applyFont="1" applyFill="1" applyBorder="1" applyAlignment="1">
      <alignment horizontal="left" vertical="center" wrapText="1" readingOrder="1"/>
    </xf>
    <xf numFmtId="0" fontId="20" fillId="0" borderId="9" xfId="26" applyFont="1" applyBorder="1" applyAlignment="1">
      <alignment horizontal="left" vertical="center" textRotation="180" readingOrder="1"/>
    </xf>
    <xf numFmtId="0" fontId="20" fillId="5" borderId="9" xfId="26" applyNumberFormat="1" applyFont="1" applyFill="1" applyBorder="1" applyAlignment="1">
      <alignment horizontal="left" vertical="center" readingOrder="1"/>
    </xf>
    <xf numFmtId="0" fontId="20" fillId="5" borderId="14" xfId="26" applyNumberFormat="1" applyFont="1" applyFill="1" applyBorder="1" applyAlignment="1">
      <alignment horizontal="left" vertical="center" readingOrder="1"/>
    </xf>
    <xf numFmtId="2" fontId="17" fillId="0" borderId="39" xfId="1" applyNumberFormat="1" applyFont="1" applyFill="1" applyBorder="1" applyAlignment="1">
      <alignment horizontal="left" vertical="center" readingOrder="1"/>
    </xf>
    <xf numFmtId="2" fontId="21" fillId="0" borderId="0" xfId="2" applyNumberFormat="1" applyFont="1" applyFill="1" applyBorder="1" applyAlignment="1">
      <alignment horizontal="left" vertical="center" readingOrder="1"/>
    </xf>
    <xf numFmtId="0" fontId="20" fillId="0" borderId="5" xfId="26" applyFont="1" applyBorder="1" applyAlignment="1">
      <alignment horizontal="left" vertical="center" readingOrder="1"/>
    </xf>
    <xf numFmtId="0" fontId="13" fillId="7" borderId="16" xfId="1" applyNumberFormat="1" applyFont="1" applyFill="1" applyBorder="1" applyAlignment="1">
      <alignment horizontal="left" vertical="center" readingOrder="1"/>
    </xf>
    <xf numFmtId="0" fontId="20" fillId="0" borderId="3" xfId="26" applyFont="1" applyBorder="1" applyAlignment="1">
      <alignment horizontal="left" vertical="center" wrapText="1" readingOrder="1"/>
    </xf>
    <xf numFmtId="0" fontId="20" fillId="0" borderId="4" xfId="26" applyFont="1" applyBorder="1" applyAlignment="1">
      <alignment horizontal="left" vertical="center" wrapText="1" readingOrder="1"/>
    </xf>
    <xf numFmtId="0" fontId="20" fillId="0" borderId="6" xfId="26" applyFont="1" applyBorder="1" applyAlignment="1">
      <alignment horizontal="left" vertical="center" wrapText="1" readingOrder="1"/>
    </xf>
    <xf numFmtId="0" fontId="20" fillId="0" borderId="129" xfId="26" applyFont="1" applyBorder="1" applyAlignment="1">
      <alignment horizontal="left" vertical="center" wrapText="1" readingOrder="1"/>
    </xf>
    <xf numFmtId="0" fontId="20" fillId="0" borderId="130" xfId="26" applyFont="1" applyBorder="1" applyAlignment="1">
      <alignment horizontal="left" vertical="center" wrapText="1" readingOrder="1"/>
    </xf>
    <xf numFmtId="0" fontId="20" fillId="0" borderId="131" xfId="26" applyFont="1" applyBorder="1" applyAlignment="1">
      <alignment horizontal="left" vertical="center" wrapText="1" readingOrder="1"/>
    </xf>
    <xf numFmtId="0" fontId="20" fillId="0" borderId="130" xfId="26" applyNumberFormat="1" applyFont="1" applyBorder="1" applyAlignment="1">
      <alignment horizontal="left" vertical="center" readingOrder="1"/>
    </xf>
    <xf numFmtId="0" fontId="20" fillId="0" borderId="131" xfId="26" applyNumberFormat="1" applyFont="1" applyBorder="1" applyAlignment="1">
      <alignment horizontal="left" vertical="center" readingOrder="1"/>
    </xf>
    <xf numFmtId="0" fontId="13" fillId="0" borderId="130" xfId="1" applyFont="1" applyFill="1" applyBorder="1" applyAlignment="1">
      <alignment horizontal="left" vertical="center" readingOrder="1"/>
    </xf>
    <xf numFmtId="0" fontId="13" fillId="0" borderId="131" xfId="1" applyFont="1" applyFill="1" applyBorder="1" applyAlignment="1">
      <alignment horizontal="left" vertical="center" readingOrder="1"/>
    </xf>
    <xf numFmtId="2" fontId="13" fillId="0" borderId="130" xfId="1" applyNumberFormat="1" applyFont="1" applyFill="1" applyBorder="1" applyAlignment="1">
      <alignment horizontal="left" vertical="center" wrapText="1" readingOrder="1"/>
    </xf>
    <xf numFmtId="0" fontId="13" fillId="0" borderId="130" xfId="1" applyNumberFormat="1" applyFont="1" applyFill="1" applyBorder="1" applyAlignment="1">
      <alignment horizontal="left" vertical="center" readingOrder="1"/>
    </xf>
    <xf numFmtId="0" fontId="20" fillId="0" borderId="174" xfId="26" applyFont="1" applyBorder="1" applyAlignment="1">
      <alignment horizontal="left" vertical="center" wrapText="1" readingOrder="1"/>
    </xf>
    <xf numFmtId="0" fontId="20" fillId="0" borderId="175" xfId="26" applyFont="1" applyBorder="1" applyAlignment="1">
      <alignment horizontal="left" vertical="center" wrapText="1" readingOrder="1"/>
    </xf>
    <xf numFmtId="0" fontId="20" fillId="0" borderId="176" xfId="26" applyFont="1" applyBorder="1" applyAlignment="1">
      <alignment horizontal="left" vertical="center" wrapText="1" readingOrder="1"/>
    </xf>
    <xf numFmtId="2" fontId="17" fillId="4" borderId="66" xfId="1" applyNumberFormat="1" applyFont="1" applyFill="1" applyBorder="1" applyAlignment="1">
      <alignment horizontal="left" vertical="center" readingOrder="1"/>
    </xf>
    <xf numFmtId="0" fontId="13" fillId="4" borderId="2" xfId="26" applyNumberFormat="1" applyFont="1" applyFill="1" applyBorder="1" applyAlignment="1">
      <alignment horizontal="left" vertical="center" textRotation="180" readingOrder="1"/>
    </xf>
    <xf numFmtId="0" fontId="13" fillId="4" borderId="3" xfId="26" applyNumberFormat="1" applyFont="1" applyFill="1" applyBorder="1" applyAlignment="1">
      <alignment horizontal="left" vertical="center" textRotation="180" readingOrder="1"/>
    </xf>
    <xf numFmtId="0" fontId="13" fillId="4" borderId="5" xfId="26" applyNumberFormat="1" applyFont="1" applyFill="1" applyBorder="1" applyAlignment="1">
      <alignment horizontal="left" vertical="center" textRotation="180" readingOrder="1"/>
    </xf>
    <xf numFmtId="0" fontId="20" fillId="0" borderId="16" xfId="26" applyNumberFormat="1" applyFont="1" applyBorder="1" applyAlignment="1">
      <alignment horizontal="left" vertical="center" textRotation="180" readingOrder="1"/>
    </xf>
    <xf numFmtId="0" fontId="20" fillId="5" borderId="5" xfId="26" applyNumberFormat="1" applyFont="1" applyFill="1" applyBorder="1" applyAlignment="1">
      <alignment horizontal="left" vertical="center" readingOrder="1"/>
    </xf>
    <xf numFmtId="0" fontId="20" fillId="5" borderId="2" xfId="26" applyNumberFormat="1" applyFont="1" applyFill="1" applyBorder="1" applyAlignment="1">
      <alignment horizontal="left" vertical="center" readingOrder="1"/>
    </xf>
    <xf numFmtId="0" fontId="20" fillId="0" borderId="14" xfId="26" applyNumberFormat="1" applyFont="1" applyBorder="1" applyAlignment="1">
      <alignment horizontal="left" vertical="center" textRotation="180" readingOrder="1"/>
    </xf>
    <xf numFmtId="0" fontId="20" fillId="5" borderId="7" xfId="26" applyNumberFormat="1" applyFont="1" applyFill="1" applyBorder="1" applyAlignment="1">
      <alignment horizontal="left" vertical="center" readingOrder="1"/>
    </xf>
    <xf numFmtId="0" fontId="20" fillId="5" borderId="1" xfId="26" applyNumberFormat="1" applyFont="1" applyFill="1" applyBorder="1" applyAlignment="1">
      <alignment horizontal="left" vertical="center" readingOrder="1"/>
    </xf>
    <xf numFmtId="0" fontId="21" fillId="6" borderId="0" xfId="1" applyFont="1" applyFill="1" applyBorder="1" applyAlignment="1">
      <alignment horizontal="left" vertical="center" wrapText="1" readingOrder="1"/>
    </xf>
    <xf numFmtId="0" fontId="19" fillId="0" borderId="6" xfId="2" applyNumberFormat="1" applyFont="1" applyFill="1" applyBorder="1" applyAlignment="1">
      <alignment horizontal="left" vertical="center" wrapText="1" readingOrder="1"/>
    </xf>
    <xf numFmtId="0" fontId="20" fillId="0" borderId="12" xfId="26" applyNumberFormat="1" applyFont="1" applyFill="1" applyBorder="1" applyAlignment="1">
      <alignment horizontal="left" vertical="center" wrapText="1" readingOrder="1"/>
    </xf>
    <xf numFmtId="0" fontId="20" fillId="0" borderId="125" xfId="26" applyNumberFormat="1" applyFont="1" applyFill="1" applyBorder="1" applyAlignment="1">
      <alignment horizontal="left" vertical="center" wrapText="1" readingOrder="1"/>
    </xf>
    <xf numFmtId="0" fontId="13" fillId="0" borderId="125" xfId="0" applyFont="1" applyBorder="1" applyAlignment="1">
      <alignment horizontal="left" readingOrder="1"/>
    </xf>
    <xf numFmtId="0" fontId="20" fillId="0" borderId="0" xfId="26" applyNumberFormat="1" applyFont="1" applyBorder="1" applyAlignment="1">
      <alignment horizontal="left" vertical="center" readingOrder="1"/>
    </xf>
    <xf numFmtId="0" fontId="20" fillId="0" borderId="6" xfId="26" applyNumberFormat="1" applyFont="1" applyFill="1" applyBorder="1" applyAlignment="1">
      <alignment horizontal="left" vertical="center" readingOrder="1"/>
    </xf>
    <xf numFmtId="2" fontId="17" fillId="0" borderId="0" xfId="2" applyNumberFormat="1" applyFont="1" applyFill="1" applyBorder="1" applyAlignment="1">
      <alignment horizontal="left" vertical="center" wrapText="1" readingOrder="1"/>
    </xf>
    <xf numFmtId="0" fontId="20" fillId="0" borderId="0" xfId="26" applyNumberFormat="1" applyFont="1" applyBorder="1" applyAlignment="1">
      <alignment horizontal="left" vertical="center" wrapText="1" readingOrder="1"/>
    </xf>
    <xf numFmtId="0" fontId="20" fillId="0" borderId="4" xfId="26" applyNumberFormat="1" applyFont="1" applyBorder="1" applyAlignment="1">
      <alignment horizontal="left" vertical="center" wrapText="1" readingOrder="1"/>
    </xf>
    <xf numFmtId="0" fontId="20" fillId="0" borderId="4" xfId="26" applyNumberFormat="1" applyFont="1" applyFill="1" applyBorder="1" applyAlignment="1">
      <alignment horizontal="left" vertical="center" wrapText="1" readingOrder="1"/>
    </xf>
    <xf numFmtId="0" fontId="20" fillId="0" borderId="110" xfId="26" applyNumberFormat="1" applyFont="1" applyBorder="1" applyAlignment="1">
      <alignment horizontal="left" vertical="center" readingOrder="1"/>
    </xf>
    <xf numFmtId="0" fontId="20" fillId="0" borderId="108" xfId="26" applyNumberFormat="1" applyFont="1" applyFill="1" applyBorder="1" applyAlignment="1">
      <alignment horizontal="left" vertical="center" wrapText="1" readingOrder="1"/>
    </xf>
    <xf numFmtId="0" fontId="20" fillId="0" borderId="109" xfId="26" applyNumberFormat="1" applyFont="1" applyFill="1" applyBorder="1" applyAlignment="1">
      <alignment horizontal="left" vertical="center" wrapText="1" readingOrder="1"/>
    </xf>
    <xf numFmtId="0" fontId="20" fillId="0" borderId="133" xfId="26" applyNumberFormat="1" applyFont="1" applyFill="1" applyBorder="1" applyAlignment="1">
      <alignment horizontal="left" vertical="center" wrapText="1" readingOrder="1"/>
    </xf>
    <xf numFmtId="0" fontId="20" fillId="0" borderId="110" xfId="26" applyNumberFormat="1" applyFont="1" applyFill="1" applyBorder="1" applyAlignment="1">
      <alignment horizontal="left" vertical="center" wrapText="1" readingOrder="1"/>
    </xf>
    <xf numFmtId="0" fontId="20" fillId="0" borderId="111" xfId="26" applyNumberFormat="1" applyFont="1" applyFill="1" applyBorder="1" applyAlignment="1">
      <alignment horizontal="left" vertical="center" wrapText="1" readingOrder="1"/>
    </xf>
    <xf numFmtId="0" fontId="20" fillId="0" borderId="112" xfId="26" applyNumberFormat="1" applyFont="1" applyFill="1" applyBorder="1" applyAlignment="1">
      <alignment horizontal="left" vertical="center" wrapText="1" readingOrder="1"/>
    </xf>
    <xf numFmtId="0" fontId="13" fillId="4" borderId="14" xfId="1" applyNumberFormat="1" applyFont="1" applyFill="1" applyBorder="1" applyAlignment="1">
      <alignment horizontal="left" vertical="center" readingOrder="1"/>
    </xf>
    <xf numFmtId="0" fontId="20" fillId="4" borderId="1" xfId="26" applyFont="1" applyFill="1" applyBorder="1" applyAlignment="1">
      <alignment horizontal="left" vertical="center" readingOrder="1"/>
    </xf>
    <xf numFmtId="0" fontId="20" fillId="0" borderId="0" xfId="26" applyFont="1" applyFill="1" applyBorder="1" applyAlignment="1">
      <alignment horizontal="left" vertical="center" textRotation="180" readingOrder="1"/>
    </xf>
    <xf numFmtId="0" fontId="13" fillId="0" borderId="0" xfId="0" applyFont="1" applyFill="1" applyBorder="1" applyAlignment="1">
      <alignment horizontal="left" readingOrder="1"/>
    </xf>
    <xf numFmtId="0" fontId="19" fillId="0" borderId="0" xfId="2" applyNumberFormat="1" applyFont="1" applyFill="1" applyBorder="1" applyAlignment="1">
      <alignment horizontal="left" vertical="center" wrapText="1" readingOrder="1"/>
    </xf>
    <xf numFmtId="0" fontId="20" fillId="0" borderId="1" xfId="26" applyNumberFormat="1" applyFont="1" applyFill="1" applyBorder="1" applyAlignment="1">
      <alignment horizontal="left" vertical="center" wrapText="1" readingOrder="1"/>
    </xf>
    <xf numFmtId="0" fontId="22" fillId="4" borderId="4" xfId="2" applyFont="1" applyFill="1" applyBorder="1" applyAlignment="1">
      <alignment horizontal="left" vertical="center" readingOrder="1"/>
    </xf>
    <xf numFmtId="0" fontId="20" fillId="0" borderId="110" xfId="26" applyNumberFormat="1" applyFont="1" applyFill="1" applyBorder="1" applyAlignment="1">
      <alignment horizontal="left" vertical="center" readingOrder="1"/>
    </xf>
    <xf numFmtId="0" fontId="20" fillId="0" borderId="111" xfId="26" applyNumberFormat="1" applyFont="1" applyFill="1" applyBorder="1" applyAlignment="1">
      <alignment horizontal="left" vertical="center" wrapText="1" readingOrder="1"/>
    </xf>
    <xf numFmtId="0" fontId="20" fillId="0" borderId="112" xfId="26" applyNumberFormat="1" applyFont="1" applyFill="1" applyBorder="1" applyAlignment="1">
      <alignment horizontal="left" vertical="center" wrapText="1" readingOrder="1"/>
    </xf>
    <xf numFmtId="0" fontId="16" fillId="10" borderId="5" xfId="2" applyFont="1" applyFill="1" applyBorder="1" applyAlignment="1">
      <alignment horizontal="left" vertical="center" readingOrder="1"/>
    </xf>
    <xf numFmtId="0" fontId="16" fillId="10" borderId="3" xfId="2" applyFont="1" applyFill="1" applyBorder="1" applyAlignment="1">
      <alignment horizontal="left" vertical="center" readingOrder="1"/>
    </xf>
    <xf numFmtId="2" fontId="25" fillId="10" borderId="6" xfId="2" applyNumberFormat="1" applyFont="1" applyFill="1" applyBorder="1" applyAlignment="1">
      <alignment horizontal="left" vertical="center" readingOrder="1"/>
    </xf>
    <xf numFmtId="2" fontId="25" fillId="10" borderId="0" xfId="2" applyNumberFormat="1" applyFont="1" applyFill="1" applyBorder="1" applyAlignment="1">
      <alignment horizontal="left" vertical="center" readingOrder="1"/>
    </xf>
    <xf numFmtId="2" fontId="25" fillId="10" borderId="4" xfId="2" applyNumberFormat="1" applyFont="1" applyFill="1" applyBorder="1" applyAlignment="1">
      <alignment horizontal="left" vertical="center" readingOrder="1"/>
    </xf>
    <xf numFmtId="0" fontId="23" fillId="0" borderId="11" xfId="23" applyNumberFormat="1" applyFont="1" applyFill="1" applyBorder="1" applyAlignment="1">
      <alignment horizontal="left" vertical="center" wrapText="1" readingOrder="1"/>
    </xf>
    <xf numFmtId="0" fontId="23" fillId="0" borderId="9" xfId="23" applyNumberFormat="1" applyFont="1" applyFill="1" applyBorder="1" applyAlignment="1">
      <alignment horizontal="left" vertical="center" wrapText="1" readingOrder="1"/>
    </xf>
    <xf numFmtId="0" fontId="23" fillId="0" borderId="127" xfId="23" applyNumberFormat="1" applyFont="1" applyFill="1" applyBorder="1" applyAlignment="1">
      <alignment horizontal="left" vertical="center" wrapText="1" readingOrder="1"/>
    </xf>
    <xf numFmtId="0" fontId="13" fillId="15" borderId="3" xfId="2" applyFont="1" applyFill="1" applyBorder="1" applyAlignment="1">
      <alignment horizontal="left" vertical="center" readingOrder="1"/>
    </xf>
    <xf numFmtId="0" fontId="13" fillId="15" borderId="3" xfId="0" applyFont="1" applyFill="1" applyBorder="1" applyAlignment="1">
      <alignment horizontal="left" readingOrder="1"/>
    </xf>
    <xf numFmtId="0" fontId="13" fillId="15" borderId="4" xfId="2" applyFont="1" applyFill="1" applyBorder="1" applyAlignment="1">
      <alignment horizontal="left" vertical="center" readingOrder="1"/>
    </xf>
    <xf numFmtId="0" fontId="13" fillId="15" borderId="0" xfId="0" applyFont="1" applyFill="1" applyBorder="1" applyAlignment="1">
      <alignment horizontal="left" readingOrder="1"/>
    </xf>
    <xf numFmtId="0" fontId="13" fillId="15" borderId="4" xfId="0" applyFont="1" applyFill="1" applyBorder="1" applyAlignment="1">
      <alignment horizontal="left" readingOrder="1"/>
    </xf>
    <xf numFmtId="2" fontId="13" fillId="0" borderId="11" xfId="1" applyNumberFormat="1" applyFont="1" applyFill="1" applyBorder="1" applyAlignment="1">
      <alignment horizontal="left" vertical="center" textRotation="180" readingOrder="1"/>
    </xf>
    <xf numFmtId="2" fontId="13" fillId="5" borderId="5" xfId="1" applyNumberFormat="1" applyFont="1" applyFill="1" applyBorder="1" applyAlignment="1">
      <alignment horizontal="left" vertical="center" readingOrder="1"/>
    </xf>
    <xf numFmtId="2" fontId="13" fillId="5" borderId="2" xfId="1" applyNumberFormat="1" applyFont="1" applyFill="1" applyBorder="1" applyAlignment="1">
      <alignment horizontal="left" vertical="center" readingOrder="1"/>
    </xf>
    <xf numFmtId="2" fontId="13" fillId="5" borderId="113" xfId="1" applyNumberFormat="1" applyFont="1" applyFill="1" applyBorder="1" applyAlignment="1">
      <alignment horizontal="left" vertical="center" readingOrder="1"/>
    </xf>
    <xf numFmtId="2" fontId="13" fillId="5" borderId="7" xfId="1" applyNumberFormat="1" applyFont="1" applyFill="1" applyBorder="1" applyAlignment="1">
      <alignment horizontal="left" vertical="center" readingOrder="1"/>
    </xf>
    <xf numFmtId="2" fontId="13" fillId="5" borderId="1" xfId="1" applyNumberFormat="1" applyFont="1" applyFill="1" applyBorder="1" applyAlignment="1">
      <alignment horizontal="left" vertical="center" readingOrder="1"/>
    </xf>
    <xf numFmtId="2" fontId="13" fillId="5" borderId="114" xfId="1" applyNumberFormat="1" applyFont="1" applyFill="1" applyBorder="1" applyAlignment="1">
      <alignment horizontal="left" vertical="center" readingOrder="1"/>
    </xf>
    <xf numFmtId="0" fontId="23" fillId="0" borderId="2" xfId="23" applyNumberFormat="1" applyFont="1" applyFill="1" applyBorder="1" applyAlignment="1">
      <alignment horizontal="left" vertical="center" wrapText="1" readingOrder="1"/>
    </xf>
    <xf numFmtId="0" fontId="23" fillId="0" borderId="113" xfId="23" applyNumberFormat="1" applyFont="1" applyFill="1" applyBorder="1" applyAlignment="1">
      <alignment horizontal="left" vertical="center" wrapText="1" readingOrder="1"/>
    </xf>
    <xf numFmtId="2" fontId="17" fillId="4" borderId="86" xfId="1" applyNumberFormat="1" applyFont="1" applyFill="1" applyBorder="1" applyAlignment="1">
      <alignment horizontal="left" vertical="center" readingOrder="1"/>
    </xf>
    <xf numFmtId="0" fontId="13" fillId="7" borderId="63" xfId="1" applyNumberFormat="1" applyFont="1" applyFill="1" applyBorder="1" applyAlignment="1">
      <alignment horizontal="left" vertical="center" readingOrder="1"/>
    </xf>
    <xf numFmtId="0" fontId="23" fillId="0" borderId="5" xfId="23" applyNumberFormat="1" applyFont="1" applyFill="1" applyBorder="1" applyAlignment="1">
      <alignment horizontal="left" vertical="center" wrapText="1" readingOrder="1"/>
    </xf>
    <xf numFmtId="0" fontId="13" fillId="15" borderId="7" xfId="2" applyFont="1" applyFill="1" applyBorder="1" applyAlignment="1">
      <alignment horizontal="left" vertical="center" readingOrder="1"/>
    </xf>
    <xf numFmtId="0" fontId="13" fillId="15" borderId="8" xfId="2" applyFont="1" applyFill="1" applyBorder="1" applyAlignment="1">
      <alignment horizontal="left" vertical="center" readingOrder="1"/>
    </xf>
    <xf numFmtId="0" fontId="13" fillId="15" borderId="7" xfId="0" applyFont="1" applyFill="1" applyBorder="1" applyAlignment="1">
      <alignment horizontal="left" readingOrder="1"/>
    </xf>
    <xf numFmtId="0" fontId="13" fillId="15" borderId="8" xfId="0" applyFont="1" applyFill="1" applyBorder="1" applyAlignment="1">
      <alignment horizontal="left" readingOrder="1"/>
    </xf>
    <xf numFmtId="0" fontId="23" fillId="0" borderId="1" xfId="23" applyNumberFormat="1" applyFont="1" applyFill="1" applyBorder="1" applyAlignment="1">
      <alignment horizontal="left" vertical="center" wrapText="1" readingOrder="1"/>
    </xf>
    <xf numFmtId="0" fontId="23" fillId="0" borderId="114" xfId="23" applyNumberFormat="1" applyFont="1" applyFill="1" applyBorder="1" applyAlignment="1">
      <alignment horizontal="left" vertical="center" wrapText="1" readingOrder="1"/>
    </xf>
    <xf numFmtId="2" fontId="17" fillId="4" borderId="85" xfId="1" applyNumberFormat="1" applyFont="1" applyFill="1" applyBorder="1" applyAlignment="1">
      <alignment horizontal="left" vertical="center" readingOrder="1"/>
    </xf>
    <xf numFmtId="0" fontId="13" fillId="7" borderId="107" xfId="1" applyNumberFormat="1" applyFont="1" applyFill="1" applyBorder="1" applyAlignment="1">
      <alignment horizontal="left" vertical="center" readingOrder="1"/>
    </xf>
    <xf numFmtId="0" fontId="23" fillId="0" borderId="7" xfId="23" applyNumberFormat="1" applyFont="1" applyFill="1" applyBorder="1" applyAlignment="1">
      <alignment horizontal="left" vertical="center" wrapText="1" readingOrder="1"/>
    </xf>
    <xf numFmtId="0" fontId="23" fillId="0" borderId="0" xfId="23" applyNumberFormat="1" applyFont="1" applyFill="1" applyBorder="1" applyAlignment="1">
      <alignment horizontal="left" vertical="center" wrapText="1" readingOrder="1"/>
    </xf>
    <xf numFmtId="2" fontId="13" fillId="7" borderId="13" xfId="1" applyNumberFormat="1" applyFont="1" applyFill="1" applyBorder="1" applyAlignment="1">
      <alignment horizontal="left" vertical="center" readingOrder="1"/>
    </xf>
    <xf numFmtId="2" fontId="13" fillId="0" borderId="5" xfId="1" applyNumberFormat="1" applyFont="1" applyFill="1" applyBorder="1" applyAlignment="1">
      <alignment horizontal="left" vertical="center" readingOrder="1"/>
    </xf>
    <xf numFmtId="2" fontId="13" fillId="0" borderId="2" xfId="1" applyNumberFormat="1" applyFont="1" applyFill="1" applyBorder="1" applyAlignment="1">
      <alignment horizontal="left" vertical="center" readingOrder="1"/>
    </xf>
    <xf numFmtId="0" fontId="13" fillId="0" borderId="0" xfId="0" applyFont="1" applyBorder="1" applyAlignment="1">
      <alignment horizontal="left" readingOrder="1"/>
    </xf>
    <xf numFmtId="2" fontId="13" fillId="7" borderId="14" xfId="1" applyNumberFormat="1" applyFont="1" applyFill="1" applyBorder="1" applyAlignment="1">
      <alignment horizontal="left" vertical="center" readingOrder="1"/>
    </xf>
    <xf numFmtId="2" fontId="13" fillId="0" borderId="7" xfId="1" applyNumberFormat="1" applyFont="1" applyFill="1" applyBorder="1" applyAlignment="1">
      <alignment horizontal="left" vertical="center" readingOrder="1"/>
    </xf>
    <xf numFmtId="2" fontId="13" fillId="0" borderId="1" xfId="1" applyNumberFormat="1" applyFont="1" applyFill="1" applyBorder="1" applyAlignment="1">
      <alignment horizontal="left" vertical="center" readingOrder="1"/>
    </xf>
    <xf numFmtId="2" fontId="16" fillId="0" borderId="1" xfId="1" applyNumberFormat="1" applyFont="1" applyFill="1" applyBorder="1" applyAlignment="1">
      <alignment horizontal="left" vertical="center" readingOrder="1"/>
    </xf>
    <xf numFmtId="0" fontId="20" fillId="0" borderId="1" xfId="24" applyFont="1" applyFill="1" applyBorder="1" applyAlignment="1">
      <alignment horizontal="left" vertical="center" readingOrder="1"/>
    </xf>
    <xf numFmtId="0" fontId="20" fillId="0" borderId="1" xfId="23" applyFont="1" applyFill="1" applyBorder="1" applyAlignment="1">
      <alignment horizontal="left" vertical="center" readingOrder="1"/>
    </xf>
    <xf numFmtId="0" fontId="16" fillId="10" borderId="14" xfId="2" applyFont="1" applyFill="1" applyBorder="1" applyAlignment="1">
      <alignment horizontal="left" vertical="center" readingOrder="1"/>
    </xf>
    <xf numFmtId="0" fontId="21" fillId="13" borderId="14" xfId="1" applyFont="1" applyFill="1" applyBorder="1" applyAlignment="1">
      <alignment horizontal="left" vertical="center" wrapText="1" readingOrder="1"/>
    </xf>
    <xf numFmtId="0" fontId="21" fillId="13" borderId="14" xfId="0" applyFont="1" applyFill="1" applyBorder="1" applyAlignment="1">
      <alignment horizontal="left" vertical="center" wrapText="1" readingOrder="1"/>
    </xf>
    <xf numFmtId="2" fontId="19" fillId="0" borderId="6" xfId="1" applyNumberFormat="1" applyFont="1" applyFill="1" applyBorder="1" applyAlignment="1">
      <alignment horizontal="left" vertical="center" readingOrder="1"/>
    </xf>
    <xf numFmtId="0" fontId="16" fillId="10" borderId="9" xfId="2" applyFont="1" applyFill="1" applyBorder="1" applyAlignment="1">
      <alignment horizontal="left" vertical="center" readingOrder="1"/>
    </xf>
    <xf numFmtId="2" fontId="25" fillId="0" borderId="0" xfId="2" applyNumberFormat="1" applyFont="1" applyFill="1" applyBorder="1" applyAlignment="1">
      <alignment horizontal="left" vertical="center" readingOrder="1"/>
    </xf>
    <xf numFmtId="0" fontId="27" fillId="0" borderId="6" xfId="2" applyFont="1" applyFill="1" applyBorder="1" applyAlignment="1">
      <alignment horizontal="left" vertical="center" readingOrder="1"/>
    </xf>
    <xf numFmtId="2" fontId="27" fillId="0" borderId="126" xfId="0" applyNumberFormat="1" applyFont="1" applyFill="1" applyBorder="1" applyAlignment="1">
      <alignment horizontal="left" vertical="center" readingOrder="1"/>
    </xf>
    <xf numFmtId="2" fontId="27" fillId="0" borderId="27" xfId="0" applyNumberFormat="1" applyFont="1" applyFill="1" applyBorder="1" applyAlignment="1">
      <alignment horizontal="left" vertical="center" readingOrder="1"/>
    </xf>
    <xf numFmtId="0" fontId="20" fillId="0" borderId="5" xfId="7" applyFont="1" applyBorder="1" applyAlignment="1">
      <alignment horizontal="left" vertical="center" readingOrder="1"/>
    </xf>
    <xf numFmtId="0" fontId="20" fillId="0" borderId="6" xfId="7" applyFont="1" applyBorder="1" applyAlignment="1">
      <alignment horizontal="left" vertical="center" readingOrder="1"/>
    </xf>
    <xf numFmtId="2" fontId="27" fillId="0" borderId="6" xfId="2" applyNumberFormat="1" applyFont="1" applyFill="1" applyBorder="1" applyAlignment="1">
      <alignment horizontal="left" vertical="center" readingOrder="1"/>
    </xf>
    <xf numFmtId="0" fontId="13" fillId="0" borderId="0" xfId="7" applyFont="1" applyBorder="1" applyAlignment="1">
      <alignment horizontal="left" vertical="center" readingOrder="1"/>
    </xf>
    <xf numFmtId="0" fontId="23" fillId="0" borderId="0" xfId="7" applyNumberFormat="1" applyFont="1" applyBorder="1" applyAlignment="1">
      <alignment horizontal="left" vertical="center" readingOrder="1"/>
    </xf>
    <xf numFmtId="2" fontId="27" fillId="0" borderId="0" xfId="0" applyNumberFormat="1" applyFont="1" applyFill="1" applyBorder="1" applyAlignment="1">
      <alignment horizontal="left" vertical="center" readingOrder="1"/>
    </xf>
    <xf numFmtId="0" fontId="23" fillId="0" borderId="7" xfId="7" applyFont="1" applyBorder="1" applyAlignment="1">
      <alignment horizontal="left" vertical="center" readingOrder="1"/>
    </xf>
    <xf numFmtId="0" fontId="21" fillId="0" borderId="1" xfId="0" applyFont="1" applyFill="1" applyBorder="1" applyAlignment="1">
      <alignment horizontal="left" vertical="center" wrapText="1" readingOrder="1"/>
    </xf>
    <xf numFmtId="2" fontId="16" fillId="0" borderId="1" xfId="0" applyNumberFormat="1" applyFont="1" applyFill="1" applyBorder="1" applyAlignment="1">
      <alignment horizontal="left" vertical="center" readingOrder="1"/>
    </xf>
    <xf numFmtId="0" fontId="23" fillId="0" borderId="1" xfId="7" applyNumberFormat="1" applyFont="1" applyBorder="1" applyAlignment="1">
      <alignment horizontal="left" vertical="center" readingOrder="1"/>
    </xf>
    <xf numFmtId="0" fontId="20" fillId="0" borderId="129" xfId="7" applyFont="1" applyBorder="1" applyAlignment="1">
      <alignment horizontal="left" vertical="center" wrapText="1" readingOrder="1"/>
    </xf>
    <xf numFmtId="0" fontId="20" fillId="0" borderId="130" xfId="7" applyFont="1" applyBorder="1" applyAlignment="1">
      <alignment horizontal="left" vertical="center" wrapText="1" readingOrder="1"/>
    </xf>
    <xf numFmtId="0" fontId="20" fillId="0" borderId="131" xfId="7" applyFont="1" applyBorder="1" applyAlignment="1">
      <alignment horizontal="left" vertical="center" wrapText="1" readingOrder="1"/>
    </xf>
    <xf numFmtId="49" fontId="13" fillId="0" borderId="0" xfId="0" applyNumberFormat="1" applyFont="1" applyFill="1" applyBorder="1" applyAlignment="1">
      <alignment horizontal="left" vertical="center" readingOrder="1"/>
    </xf>
    <xf numFmtId="0" fontId="21" fillId="0" borderId="4" xfId="0" applyFont="1" applyFill="1" applyBorder="1" applyAlignment="1">
      <alignment horizontal="left" vertical="center" wrapText="1" readingOrder="1"/>
    </xf>
    <xf numFmtId="0" fontId="23" fillId="0" borderId="0" xfId="23" applyNumberFormat="1" applyFont="1" applyFill="1" applyBorder="1" applyAlignment="1">
      <alignment horizontal="left" vertical="center" readingOrder="1"/>
    </xf>
    <xf numFmtId="0" fontId="28" fillId="0" borderId="0" xfId="0" applyFont="1" applyFill="1" applyBorder="1" applyAlignment="1">
      <alignment horizontal="left" vertical="center" wrapText="1" readingOrder="1"/>
    </xf>
    <xf numFmtId="0" fontId="20" fillId="0" borderId="128" xfId="7" applyFont="1" applyBorder="1" applyAlignment="1">
      <alignment horizontal="left" vertical="center" wrapText="1" readingOrder="1"/>
    </xf>
    <xf numFmtId="2" fontId="17" fillId="0" borderId="4" xfId="0" applyNumberFormat="1" applyFont="1" applyFill="1" applyBorder="1" applyAlignment="1">
      <alignment horizontal="left" vertical="center" readingOrder="1"/>
    </xf>
    <xf numFmtId="2" fontId="13" fillId="0" borderId="0" xfId="1" applyNumberFormat="1" applyFont="1" applyFill="1" applyBorder="1" applyAlignment="1">
      <alignment horizontal="left" vertical="center" textRotation="180" readingOrder="1"/>
    </xf>
    <xf numFmtId="0" fontId="13" fillId="4" borderId="0" xfId="0" applyNumberFormat="1" applyFont="1" applyFill="1" applyBorder="1" applyAlignment="1">
      <alignment horizontal="left" vertical="center" readingOrder="1"/>
    </xf>
    <xf numFmtId="0" fontId="20" fillId="4" borderId="0" xfId="7" applyFont="1" applyFill="1" applyBorder="1" applyAlignment="1">
      <alignment horizontal="left" vertical="center" readingOrder="1"/>
    </xf>
    <xf numFmtId="2" fontId="16" fillId="4" borderId="0" xfId="1" applyNumberFormat="1" applyFont="1" applyFill="1" applyBorder="1" applyAlignment="1">
      <alignment horizontal="left" vertical="center" readingOrder="1"/>
    </xf>
    <xf numFmtId="0" fontId="20" fillId="0" borderId="13" xfId="7" applyFont="1" applyBorder="1" applyAlignment="1">
      <alignment horizontal="left" vertical="center" textRotation="180" readingOrder="1"/>
    </xf>
    <xf numFmtId="0" fontId="20" fillId="5" borderId="9" xfId="7" applyNumberFormat="1" applyFont="1" applyFill="1" applyBorder="1" applyAlignment="1">
      <alignment horizontal="left" vertical="center" wrapText="1" readingOrder="1"/>
    </xf>
    <xf numFmtId="0" fontId="20" fillId="5" borderId="14" xfId="7" applyNumberFormat="1" applyFont="1" applyFill="1" applyBorder="1" applyAlignment="1">
      <alignment horizontal="left" vertical="center" wrapText="1" readingOrder="1"/>
    </xf>
    <xf numFmtId="0" fontId="20" fillId="0" borderId="16" xfId="7" applyFont="1" applyBorder="1" applyAlignment="1">
      <alignment horizontal="left" vertical="center" textRotation="180" readingOrder="1"/>
    </xf>
    <xf numFmtId="0" fontId="20" fillId="0" borderId="14" xfId="7" applyFont="1" applyBorder="1" applyAlignment="1">
      <alignment horizontal="left" vertical="center" textRotation="180" readingOrder="1"/>
    </xf>
    <xf numFmtId="0" fontId="20" fillId="0" borderId="0" xfId="24" applyFont="1" applyFill="1" applyBorder="1" applyAlignment="1">
      <alignment horizontal="left" vertical="center" readingOrder="1"/>
    </xf>
    <xf numFmtId="0" fontId="20" fillId="0" borderId="0" xfId="23" applyFont="1" applyFill="1" applyBorder="1" applyAlignment="1">
      <alignment horizontal="left" vertical="center" readingOrder="1"/>
    </xf>
    <xf numFmtId="0" fontId="16" fillId="10" borderId="2" xfId="2" applyFont="1" applyFill="1" applyBorder="1" applyAlignment="1">
      <alignment horizontal="left" vertical="center" readingOrder="1"/>
    </xf>
    <xf numFmtId="2" fontId="27" fillId="0" borderId="0" xfId="0" applyNumberFormat="1" applyFont="1" applyFill="1" applyBorder="1" applyAlignment="1">
      <alignment horizontal="left" vertical="center" readingOrder="1"/>
    </xf>
    <xf numFmtId="2" fontId="22" fillId="10" borderId="10" xfId="2" applyNumberFormat="1" applyFont="1" applyFill="1" applyBorder="1" applyAlignment="1">
      <alignment horizontal="left" vertical="center" readingOrder="1"/>
    </xf>
    <xf numFmtId="0" fontId="22" fillId="10" borderId="12" xfId="2" applyFont="1" applyFill="1" applyBorder="1" applyAlignment="1">
      <alignment horizontal="left" vertical="center" readingOrder="1"/>
    </xf>
    <xf numFmtId="0" fontId="22" fillId="10" borderId="2" xfId="2" applyFont="1" applyFill="1" applyBorder="1" applyAlignment="1">
      <alignment horizontal="left" vertical="center" readingOrder="1"/>
    </xf>
    <xf numFmtId="0" fontId="22" fillId="10" borderId="3" xfId="2" applyFont="1" applyFill="1" applyBorder="1" applyAlignment="1">
      <alignment horizontal="left" vertical="center" readingOrder="1"/>
    </xf>
    <xf numFmtId="0" fontId="20" fillId="0" borderId="2" xfId="7" applyFont="1" applyFill="1" applyBorder="1" applyAlignment="1">
      <alignment horizontal="left" vertical="center" readingOrder="1"/>
    </xf>
    <xf numFmtId="2" fontId="22" fillId="0" borderId="2" xfId="2" applyNumberFormat="1" applyFont="1" applyFill="1" applyBorder="1" applyAlignment="1">
      <alignment horizontal="left" vertical="center" wrapText="1" readingOrder="1"/>
    </xf>
    <xf numFmtId="0" fontId="13" fillId="0" borderId="2" xfId="2" applyFont="1" applyFill="1" applyBorder="1" applyAlignment="1">
      <alignment horizontal="left" vertical="center" wrapText="1" readingOrder="1"/>
    </xf>
    <xf numFmtId="0" fontId="13" fillId="0" borderId="11" xfId="2" applyFont="1" applyFill="1" applyBorder="1" applyAlignment="1">
      <alignment horizontal="left" vertical="center" wrapText="1" readingOrder="1"/>
    </xf>
    <xf numFmtId="2" fontId="21" fillId="0" borderId="0" xfId="0" applyNumberFormat="1" applyFont="1" applyFill="1" applyBorder="1" applyAlignment="1">
      <alignment horizontal="left" vertical="center" readingOrder="1"/>
    </xf>
    <xf numFmtId="0" fontId="23" fillId="0" borderId="129" xfId="7" applyFont="1" applyBorder="1" applyAlignment="1">
      <alignment horizontal="left" vertical="center" readingOrder="1"/>
    </xf>
    <xf numFmtId="0" fontId="23" fillId="0" borderId="130" xfId="7" applyFont="1" applyBorder="1" applyAlignment="1">
      <alignment horizontal="left" vertical="center" readingOrder="1"/>
    </xf>
    <xf numFmtId="0" fontId="13" fillId="0" borderId="130" xfId="0" applyFont="1" applyBorder="1" applyAlignment="1">
      <alignment horizontal="left" vertical="center" readingOrder="1"/>
    </xf>
    <xf numFmtId="2" fontId="16" fillId="0" borderId="130" xfId="0" applyNumberFormat="1" applyFont="1" applyFill="1" applyBorder="1" applyAlignment="1">
      <alignment horizontal="left" vertical="center" readingOrder="1"/>
    </xf>
    <xf numFmtId="2" fontId="16" fillId="0" borderId="131" xfId="0" applyNumberFormat="1" applyFont="1" applyFill="1" applyBorder="1" applyAlignment="1">
      <alignment horizontal="left" vertical="center" readingOrder="1"/>
    </xf>
    <xf numFmtId="0" fontId="20" fillId="0" borderId="1" xfId="7" applyFont="1" applyFill="1" applyBorder="1" applyAlignment="1">
      <alignment horizontal="left" vertical="center" readingOrder="1"/>
    </xf>
    <xf numFmtId="0" fontId="13" fillId="5" borderId="0" xfId="2" applyFont="1" applyFill="1" applyBorder="1" applyAlignment="1">
      <alignment horizontal="left" vertical="center" readingOrder="1"/>
    </xf>
    <xf numFmtId="2" fontId="16" fillId="10" borderId="5" xfId="2" applyNumberFormat="1" applyFont="1" applyFill="1" applyBorder="1" applyAlignment="1">
      <alignment horizontal="left" vertical="center" readingOrder="1"/>
    </xf>
    <xf numFmtId="2" fontId="16" fillId="10" borderId="2" xfId="2" applyNumberFormat="1" applyFont="1" applyFill="1" applyBorder="1" applyAlignment="1">
      <alignment horizontal="left" vertical="center" readingOrder="1"/>
    </xf>
    <xf numFmtId="2" fontId="27" fillId="0" borderId="15" xfId="0" applyNumberFormat="1" applyFont="1" applyFill="1" applyBorder="1" applyAlignment="1">
      <alignment horizontal="left" vertical="center" readingOrder="1"/>
    </xf>
    <xf numFmtId="2" fontId="16" fillId="10" borderId="7" xfId="2" applyNumberFormat="1" applyFont="1" applyFill="1" applyBorder="1" applyAlignment="1">
      <alignment horizontal="left" vertical="center" readingOrder="1"/>
    </xf>
    <xf numFmtId="2" fontId="16" fillId="10" borderId="1" xfId="2" applyNumberFormat="1" applyFont="1" applyFill="1" applyBorder="1" applyAlignment="1">
      <alignment horizontal="left" vertical="center" readingOrder="1"/>
    </xf>
    <xf numFmtId="0" fontId="13" fillId="0" borderId="0" xfId="2" applyFont="1" applyFill="1" applyAlignment="1">
      <alignment horizontal="left" vertical="center" readingOrder="1"/>
    </xf>
    <xf numFmtId="2" fontId="27" fillId="0" borderId="0" xfId="2" applyNumberFormat="1" applyFont="1" applyFill="1" applyBorder="1" applyAlignment="1">
      <alignment horizontal="left" vertical="center" readingOrder="1"/>
    </xf>
    <xf numFmtId="0" fontId="23" fillId="0" borderId="130" xfId="7" applyFont="1" applyBorder="1" applyAlignment="1">
      <alignment horizontal="left" vertical="center" wrapText="1" readingOrder="1"/>
    </xf>
    <xf numFmtId="0" fontId="23" fillId="0" borderId="131" xfId="7" applyFont="1" applyBorder="1" applyAlignment="1">
      <alignment horizontal="left" vertical="center" wrapText="1" readingOrder="1"/>
    </xf>
    <xf numFmtId="0" fontId="23" fillId="0" borderId="0" xfId="7" applyFont="1" applyFill="1" applyBorder="1" applyAlignment="1">
      <alignment horizontal="left" vertical="center" readingOrder="1"/>
    </xf>
    <xf numFmtId="0" fontId="23" fillId="0" borderId="0" xfId="14" applyFont="1" applyFill="1" applyBorder="1" applyAlignment="1">
      <alignment horizontal="left" vertical="center" readingOrder="1"/>
    </xf>
    <xf numFmtId="0" fontId="23" fillId="0" borderId="0" xfId="14" applyFont="1" applyFill="1" applyBorder="1" applyAlignment="1">
      <alignment horizontal="left" vertical="center" wrapText="1" readingOrder="1"/>
    </xf>
    <xf numFmtId="0" fontId="23" fillId="0" borderId="131" xfId="7" applyFont="1" applyBorder="1" applyAlignment="1">
      <alignment horizontal="left" vertical="center" readingOrder="1"/>
    </xf>
    <xf numFmtId="0" fontId="16" fillId="0" borderId="0" xfId="0" applyFont="1" applyFill="1" applyBorder="1" applyAlignment="1">
      <alignment horizontal="left" vertical="center" wrapText="1" readingOrder="1"/>
    </xf>
    <xf numFmtId="0" fontId="23" fillId="0" borderId="128" xfId="7" applyFont="1" applyBorder="1" applyAlignment="1">
      <alignment horizontal="left" vertical="center" wrapText="1" readingOrder="1"/>
    </xf>
    <xf numFmtId="0" fontId="23" fillId="0" borderId="0" xfId="7" applyFont="1" applyFill="1" applyBorder="1" applyAlignment="1">
      <alignment horizontal="left" vertical="center" textRotation="180" readingOrder="1"/>
    </xf>
    <xf numFmtId="0" fontId="23" fillId="0" borderId="1" xfId="7" applyFont="1" applyFill="1" applyBorder="1" applyAlignment="1">
      <alignment horizontal="left" vertical="center" readingOrder="1"/>
    </xf>
    <xf numFmtId="0" fontId="13" fillId="0" borderId="129" xfId="7" applyFont="1" applyBorder="1" applyAlignment="1">
      <alignment horizontal="left" vertical="center" readingOrder="1"/>
    </xf>
    <xf numFmtId="2" fontId="13" fillId="0" borderId="129" xfId="0" applyNumberFormat="1" applyFont="1" applyFill="1" applyBorder="1" applyAlignment="1">
      <alignment horizontal="left" vertical="center" wrapText="1" readingOrder="1"/>
    </xf>
    <xf numFmtId="2" fontId="13" fillId="0" borderId="130" xfId="0" applyNumberFormat="1" applyFont="1" applyFill="1" applyBorder="1" applyAlignment="1">
      <alignment horizontal="left" vertical="center" wrapText="1" readingOrder="1"/>
    </xf>
    <xf numFmtId="2" fontId="13" fillId="0" borderId="131" xfId="0" applyNumberFormat="1" applyFont="1" applyFill="1" applyBorder="1" applyAlignment="1">
      <alignment horizontal="left" vertical="center" wrapText="1" readingOrder="1"/>
    </xf>
    <xf numFmtId="2" fontId="13" fillId="0" borderId="174" xfId="0" applyNumberFormat="1" applyFont="1" applyFill="1" applyBorder="1" applyAlignment="1">
      <alignment horizontal="left" vertical="center" wrapText="1" readingOrder="1"/>
    </xf>
    <xf numFmtId="2" fontId="13" fillId="0" borderId="175" xfId="0" applyNumberFormat="1" applyFont="1" applyFill="1" applyBorder="1" applyAlignment="1">
      <alignment horizontal="left" vertical="center" wrapText="1" readingOrder="1"/>
    </xf>
    <xf numFmtId="2" fontId="13" fillId="0" borderId="176" xfId="0" applyNumberFormat="1" applyFont="1" applyFill="1" applyBorder="1" applyAlignment="1">
      <alignment horizontal="left" vertical="center" wrapText="1" readingOrder="1"/>
    </xf>
    <xf numFmtId="0" fontId="23" fillId="0" borderId="174" xfId="7" applyFont="1" applyBorder="1" applyAlignment="1">
      <alignment horizontal="left" vertical="center" readingOrder="1"/>
    </xf>
    <xf numFmtId="0" fontId="21" fillId="0" borderId="175" xfId="2" applyFont="1" applyFill="1" applyBorder="1" applyAlignment="1">
      <alignment horizontal="left" vertical="center" readingOrder="1"/>
    </xf>
    <xf numFmtId="0" fontId="21" fillId="0" borderId="176" xfId="2" applyFont="1" applyFill="1" applyBorder="1" applyAlignment="1">
      <alignment horizontal="left" vertical="center" readingOrder="1"/>
    </xf>
    <xf numFmtId="0" fontId="21" fillId="4" borderId="12" xfId="2" applyFont="1" applyFill="1" applyBorder="1" applyAlignment="1">
      <alignment horizontal="left" vertical="center" readingOrder="1"/>
    </xf>
    <xf numFmtId="0" fontId="21" fillId="4" borderId="11" xfId="2" applyFont="1" applyFill="1" applyBorder="1" applyAlignment="1">
      <alignment horizontal="left" vertical="center" readingOrder="1"/>
    </xf>
    <xf numFmtId="0" fontId="23" fillId="0" borderId="9" xfId="7" applyFont="1" applyBorder="1" applyAlignment="1">
      <alignment horizontal="left" vertical="center" textRotation="180" wrapText="1" readingOrder="1"/>
    </xf>
    <xf numFmtId="0" fontId="23" fillId="5" borderId="9" xfId="7" applyFont="1" applyFill="1" applyBorder="1" applyAlignment="1">
      <alignment horizontal="left" vertical="center" wrapText="1" readingOrder="1"/>
    </xf>
    <xf numFmtId="0" fontId="23" fillId="5" borderId="14" xfId="7" applyFont="1" applyFill="1" applyBorder="1" applyAlignment="1">
      <alignment horizontal="left" vertical="center" wrapText="1" readingOrder="1"/>
    </xf>
    <xf numFmtId="0" fontId="23" fillId="0" borderId="0" xfId="7" applyFont="1" applyFill="1" applyBorder="1" applyAlignment="1">
      <alignment horizontal="left" vertical="center" textRotation="180" wrapText="1" readingOrder="1"/>
    </xf>
    <xf numFmtId="2" fontId="16" fillId="0" borderId="0" xfId="2" applyNumberFormat="1" applyFont="1" applyFill="1" applyBorder="1" applyAlignment="1">
      <alignment horizontal="left" vertical="center" readingOrder="1"/>
    </xf>
    <xf numFmtId="0" fontId="13" fillId="12" borderId="0" xfId="2" applyFont="1" applyFill="1" applyBorder="1" applyAlignment="1">
      <alignment horizontal="left" vertical="center" readingOrder="1"/>
    </xf>
    <xf numFmtId="0" fontId="29" fillId="0" borderId="0" xfId="2" applyFont="1" applyFill="1" applyBorder="1" applyAlignment="1">
      <alignment horizontal="left" vertical="center" wrapText="1" readingOrder="1"/>
    </xf>
    <xf numFmtId="0" fontId="13" fillId="0" borderId="0" xfId="1" applyNumberFormat="1" applyFont="1" applyFill="1" applyBorder="1" applyAlignment="1">
      <alignment horizontal="left" vertical="center" wrapText="1" readingOrder="1"/>
    </xf>
    <xf numFmtId="0" fontId="22" fillId="0" borderId="0" xfId="23" applyNumberFormat="1" applyFont="1" applyFill="1" applyBorder="1" applyAlignment="1">
      <alignment horizontal="left" vertical="center" wrapText="1" readingOrder="1"/>
    </xf>
    <xf numFmtId="0" fontId="19" fillId="0" borderId="0" xfId="23" applyNumberFormat="1" applyFont="1" applyFill="1" applyBorder="1" applyAlignment="1">
      <alignment horizontal="left" vertical="center" wrapText="1" readingOrder="1"/>
    </xf>
    <xf numFmtId="2" fontId="29" fillId="0" borderId="0" xfId="1" applyNumberFormat="1" applyFont="1" applyFill="1" applyBorder="1" applyAlignment="1">
      <alignment horizontal="left" vertical="center" readingOrder="1"/>
    </xf>
    <xf numFmtId="0" fontId="23" fillId="0" borderId="0" xfId="23" applyNumberFormat="1" applyFont="1" applyFill="1" applyBorder="1" applyAlignment="1">
      <alignment horizontal="left" vertical="center" textRotation="90" readingOrder="1"/>
    </xf>
    <xf numFmtId="0" fontId="20" fillId="0" borderId="3" xfId="7" applyFont="1" applyBorder="1" applyAlignment="1">
      <alignment horizontal="left" vertical="center" wrapText="1" readingOrder="1"/>
    </xf>
    <xf numFmtId="0" fontId="20" fillId="0" borderId="0" xfId="7" applyFont="1" applyBorder="1" applyAlignment="1">
      <alignment horizontal="left" vertical="center" readingOrder="1"/>
    </xf>
    <xf numFmtId="0" fontId="13" fillId="0" borderId="3" xfId="0" applyNumberFormat="1" applyFont="1" applyFill="1" applyBorder="1" applyAlignment="1">
      <alignment horizontal="left" vertical="center" wrapText="1" readingOrder="1"/>
    </xf>
    <xf numFmtId="0" fontId="20" fillId="0" borderId="110" xfId="7" applyFont="1" applyBorder="1" applyAlignment="1">
      <alignment horizontal="left" vertical="center" wrapText="1" readingOrder="1"/>
    </xf>
    <xf numFmtId="0" fontId="20" fillId="0" borderId="111" xfId="7" applyFont="1" applyBorder="1" applyAlignment="1">
      <alignment horizontal="left" vertical="center" wrapText="1" readingOrder="1"/>
    </xf>
    <xf numFmtId="0" fontId="20" fillId="0" borderId="112" xfId="7" applyFont="1" applyBorder="1" applyAlignment="1">
      <alignment horizontal="left" vertical="center" wrapText="1" readingOrder="1"/>
    </xf>
    <xf numFmtId="0" fontId="20" fillId="5" borderId="5" xfId="7" applyFont="1" applyFill="1" applyBorder="1" applyAlignment="1">
      <alignment horizontal="left" vertical="center" readingOrder="1"/>
    </xf>
    <xf numFmtId="0" fontId="20" fillId="5" borderId="2" xfId="7" applyFont="1" applyFill="1" applyBorder="1" applyAlignment="1">
      <alignment horizontal="left" vertical="center" readingOrder="1"/>
    </xf>
    <xf numFmtId="2" fontId="16" fillId="0" borderId="4" xfId="1" applyNumberFormat="1" applyFont="1" applyFill="1" applyBorder="1" applyAlignment="1">
      <alignment horizontal="left" vertical="center" readingOrder="1"/>
    </xf>
    <xf numFmtId="0" fontId="20" fillId="5" borderId="7" xfId="7" applyFont="1" applyFill="1" applyBorder="1" applyAlignment="1">
      <alignment horizontal="left" vertical="center" readingOrder="1"/>
    </xf>
    <xf numFmtId="0" fontId="20" fillId="5" borderId="1" xfId="7" applyFont="1" applyFill="1" applyBorder="1" applyAlignment="1">
      <alignment horizontal="left" vertical="center" readingOrder="1"/>
    </xf>
    <xf numFmtId="0" fontId="17" fillId="0" borderId="0" xfId="2" applyFont="1" applyFill="1" applyBorder="1" applyAlignment="1">
      <alignment horizontal="left" vertical="center" readingOrder="1"/>
    </xf>
    <xf numFmtId="0" fontId="20" fillId="0" borderId="0" xfId="13" applyFont="1" applyFill="1" applyBorder="1" applyAlignment="1">
      <alignment horizontal="left" vertical="center" readingOrder="1"/>
    </xf>
    <xf numFmtId="0" fontId="13" fillId="0" borderId="3" xfId="2" applyFont="1" applyBorder="1" applyAlignment="1">
      <alignment horizontal="left" vertical="center" readingOrder="1"/>
    </xf>
    <xf numFmtId="0" fontId="20" fillId="0" borderId="110" xfId="7" applyFont="1" applyBorder="1" applyAlignment="1">
      <alignment horizontal="left" vertical="center" readingOrder="1"/>
    </xf>
    <xf numFmtId="0" fontId="21" fillId="0" borderId="111" xfId="0" applyFont="1" applyFill="1" applyBorder="1" applyAlignment="1">
      <alignment horizontal="left" vertical="center" wrapText="1" readingOrder="1"/>
    </xf>
    <xf numFmtId="0" fontId="21" fillId="0" borderId="111" xfId="2" applyFont="1" applyFill="1" applyBorder="1" applyAlignment="1">
      <alignment horizontal="left" vertical="center" readingOrder="1"/>
    </xf>
    <xf numFmtId="0" fontId="13" fillId="0" borderId="111" xfId="0" applyNumberFormat="1" applyFont="1" applyFill="1" applyBorder="1" applyAlignment="1">
      <alignment horizontal="left" vertical="center" readingOrder="1"/>
    </xf>
    <xf numFmtId="0" fontId="20" fillId="0" borderId="111" xfId="13" applyFont="1" applyFill="1" applyBorder="1" applyAlignment="1">
      <alignment horizontal="left" vertical="center" readingOrder="1"/>
    </xf>
    <xf numFmtId="0" fontId="13" fillId="0" borderId="111" xfId="2" applyFont="1" applyFill="1" applyBorder="1" applyAlignment="1">
      <alignment horizontal="left" vertical="center" readingOrder="1"/>
    </xf>
    <xf numFmtId="0" fontId="20" fillId="0" borderId="6" xfId="7" applyFont="1" applyBorder="1" applyAlignment="1">
      <alignment horizontal="left" vertical="center" wrapText="1" readingOrder="1"/>
    </xf>
    <xf numFmtId="0" fontId="21" fillId="0" borderId="109" xfId="0" applyFont="1" applyFill="1" applyBorder="1" applyAlignment="1">
      <alignment horizontal="left" vertical="center" readingOrder="1"/>
    </xf>
    <xf numFmtId="0" fontId="21" fillId="0" borderId="133" xfId="0" applyFont="1" applyFill="1" applyBorder="1" applyAlignment="1">
      <alignment horizontal="left" vertical="center" readingOrder="1"/>
    </xf>
    <xf numFmtId="2" fontId="16" fillId="0" borderId="2" xfId="1" applyNumberFormat="1" applyFont="1" applyFill="1" applyBorder="1" applyAlignment="1">
      <alignment horizontal="left" vertical="center" readingOrder="1"/>
    </xf>
    <xf numFmtId="0" fontId="20" fillId="0" borderId="2" xfId="7" applyFont="1" applyBorder="1" applyAlignment="1">
      <alignment horizontal="left" vertical="center" readingOrder="1"/>
    </xf>
    <xf numFmtId="0" fontId="21" fillId="0" borderId="1" xfId="0" applyFont="1" applyFill="1" applyBorder="1" applyAlignment="1">
      <alignment horizontal="left" vertical="center" readingOrder="1"/>
    </xf>
    <xf numFmtId="0" fontId="21" fillId="0" borderId="8" xfId="0" applyFont="1" applyFill="1" applyBorder="1" applyAlignment="1">
      <alignment horizontal="left" vertical="center" readingOrder="1"/>
    </xf>
    <xf numFmtId="0" fontId="20" fillId="0" borderId="7" xfId="7" applyFont="1" applyBorder="1" applyAlignment="1">
      <alignment horizontal="left" vertical="center" readingOrder="1"/>
    </xf>
    <xf numFmtId="0" fontId="20" fillId="0" borderId="1" xfId="7" applyFont="1" applyBorder="1" applyAlignment="1">
      <alignment horizontal="left" vertical="center" readingOrder="1"/>
    </xf>
    <xf numFmtId="0" fontId="23" fillId="0" borderId="0" xfId="13" applyFont="1" applyFill="1" applyBorder="1" applyAlignment="1">
      <alignment horizontal="left" vertical="center" readingOrder="1"/>
    </xf>
    <xf numFmtId="0" fontId="16" fillId="0" borderId="0" xfId="1" applyFont="1" applyFill="1" applyBorder="1" applyAlignment="1">
      <alignment horizontal="left" vertical="center" wrapText="1" readingOrder="1"/>
    </xf>
    <xf numFmtId="0" fontId="17" fillId="0" borderId="4" xfId="2" applyFont="1" applyFill="1" applyBorder="1" applyAlignment="1">
      <alignment horizontal="left" vertical="center" readingOrder="1"/>
    </xf>
    <xf numFmtId="0" fontId="20" fillId="0" borderId="0" xfId="13" applyNumberFormat="1" applyFont="1" applyFill="1" applyBorder="1" applyAlignment="1">
      <alignment horizontal="left" vertical="center" readingOrder="1"/>
    </xf>
    <xf numFmtId="2" fontId="21" fillId="0" borderId="4" xfId="0" applyNumberFormat="1" applyFont="1" applyFill="1" applyBorder="1" applyAlignment="1">
      <alignment horizontal="left" vertical="center" readingOrder="1"/>
    </xf>
    <xf numFmtId="49" fontId="21" fillId="0" borderId="4" xfId="1" applyNumberFormat="1" applyFont="1" applyFill="1" applyBorder="1" applyAlignment="1">
      <alignment horizontal="left" vertical="center" wrapText="1" readingOrder="1"/>
    </xf>
    <xf numFmtId="0" fontId="17" fillId="0" borderId="4" xfId="2" applyFont="1" applyFill="1" applyBorder="1" applyAlignment="1">
      <alignment horizontal="left" vertical="center" wrapText="1" readingOrder="1"/>
    </xf>
    <xf numFmtId="0" fontId="17" fillId="0" borderId="0" xfId="2" applyFont="1" applyFill="1" applyBorder="1" applyAlignment="1">
      <alignment horizontal="left" vertical="center" wrapText="1" readingOrder="1"/>
    </xf>
    <xf numFmtId="0" fontId="20" fillId="0" borderId="0" xfId="7" applyNumberFormat="1" applyFont="1" applyFill="1" applyBorder="1" applyAlignment="1">
      <alignment horizontal="left" vertical="center" textRotation="180" wrapText="1" readingOrder="1"/>
    </xf>
    <xf numFmtId="0" fontId="20" fillId="0" borderId="9" xfId="7" applyFont="1" applyBorder="1" applyAlignment="1">
      <alignment horizontal="left" vertical="center" textRotation="180" readingOrder="1"/>
    </xf>
    <xf numFmtId="0" fontId="20" fillId="5" borderId="9" xfId="7" applyFont="1" applyFill="1" applyBorder="1" applyAlignment="1">
      <alignment horizontal="left" vertical="center" readingOrder="1"/>
    </xf>
    <xf numFmtId="0" fontId="20" fillId="5" borderId="14" xfId="7" applyFont="1" applyFill="1" applyBorder="1" applyAlignment="1">
      <alignment horizontal="left" vertical="center" readingOrder="1"/>
    </xf>
    <xf numFmtId="0" fontId="20" fillId="0" borderId="0" xfId="7" applyFont="1" applyFill="1" applyBorder="1" applyAlignment="1">
      <alignment horizontal="left" vertical="center" textRotation="180" readingOrder="1"/>
    </xf>
    <xf numFmtId="0" fontId="20" fillId="0" borderId="0" xfId="7" applyNumberFormat="1" applyFont="1" applyFill="1" applyBorder="1" applyAlignment="1">
      <alignment horizontal="left" vertical="center" readingOrder="1"/>
    </xf>
    <xf numFmtId="2" fontId="16" fillId="4" borderId="199" xfId="1" applyNumberFormat="1" applyFont="1" applyFill="1" applyBorder="1" applyAlignment="1">
      <alignment horizontal="left" vertical="center" textRotation="180" readingOrder="1"/>
    </xf>
    <xf numFmtId="0" fontId="21" fillId="13" borderId="60" xfId="2" applyFont="1" applyFill="1" applyBorder="1" applyAlignment="1">
      <alignment horizontal="left" vertical="center" wrapText="1" readingOrder="1"/>
    </xf>
    <xf numFmtId="0" fontId="21" fillId="13" borderId="68" xfId="2" applyFont="1" applyFill="1" applyBorder="1" applyAlignment="1">
      <alignment horizontal="left" vertical="center" wrapText="1" readingOrder="1"/>
    </xf>
    <xf numFmtId="2" fontId="16" fillId="4" borderId="164" xfId="1" applyNumberFormat="1" applyFont="1" applyFill="1" applyBorder="1" applyAlignment="1">
      <alignment horizontal="left" vertical="center" textRotation="180" readingOrder="1"/>
    </xf>
    <xf numFmtId="2" fontId="16" fillId="4" borderId="194" xfId="1" applyNumberFormat="1" applyFont="1" applyFill="1" applyBorder="1" applyAlignment="1">
      <alignment horizontal="left" vertical="center" textRotation="180" readingOrder="1"/>
    </xf>
    <xf numFmtId="0" fontId="21" fillId="13" borderId="53" xfId="2" applyFont="1" applyFill="1" applyBorder="1" applyAlignment="1">
      <alignment horizontal="left" vertical="center" wrapText="1" readingOrder="1"/>
    </xf>
    <xf numFmtId="0" fontId="19" fillId="4" borderId="0" xfId="1" applyFont="1" applyFill="1" applyBorder="1" applyAlignment="1">
      <alignment horizontal="left" vertical="center" wrapText="1" readingOrder="1"/>
    </xf>
    <xf numFmtId="0" fontId="16" fillId="10" borderId="0" xfId="1" applyFont="1" applyFill="1" applyBorder="1" applyAlignment="1">
      <alignment horizontal="left" vertical="center" wrapText="1" readingOrder="1"/>
    </xf>
    <xf numFmtId="2" fontId="16" fillId="4" borderId="126" xfId="1" applyNumberFormat="1" applyFont="1" applyFill="1" applyBorder="1" applyAlignment="1">
      <alignment horizontal="left" vertical="center" textRotation="180" readingOrder="1"/>
    </xf>
    <xf numFmtId="2" fontId="22" fillId="4" borderId="27" xfId="2" applyNumberFormat="1" applyFont="1" applyFill="1" applyBorder="1" applyAlignment="1">
      <alignment horizontal="left" vertical="center" wrapText="1" readingOrder="1"/>
    </xf>
    <xf numFmtId="2" fontId="16" fillId="4" borderId="98" xfId="1" applyNumberFormat="1" applyFont="1" applyFill="1" applyBorder="1" applyAlignment="1">
      <alignment horizontal="left" vertical="center" textRotation="180" readingOrder="1"/>
    </xf>
    <xf numFmtId="0" fontId="21" fillId="13" borderId="27" xfId="2" applyFont="1" applyFill="1" applyBorder="1" applyAlignment="1">
      <alignment horizontal="left" vertical="center" wrapText="1" readingOrder="1"/>
    </xf>
    <xf numFmtId="2" fontId="16" fillId="4" borderId="70" xfId="1" applyNumberFormat="1" applyFont="1" applyFill="1" applyBorder="1" applyAlignment="1">
      <alignment horizontal="left" vertical="center" textRotation="180" readingOrder="1"/>
    </xf>
    <xf numFmtId="2" fontId="19" fillId="4" borderId="0" xfId="1" applyNumberFormat="1" applyFont="1" applyFill="1" applyBorder="1" applyAlignment="1">
      <alignment horizontal="left" vertical="center" readingOrder="1"/>
    </xf>
    <xf numFmtId="0" fontId="19" fillId="3" borderId="0" xfId="2" applyFont="1" applyFill="1" applyBorder="1" applyAlignment="1">
      <alignment horizontal="left" vertical="center" readingOrder="1"/>
    </xf>
    <xf numFmtId="2" fontId="16" fillId="4" borderId="200" xfId="1" applyNumberFormat="1" applyFont="1" applyFill="1" applyBorder="1" applyAlignment="1">
      <alignment horizontal="left" vertical="center" textRotation="180" readingOrder="1"/>
    </xf>
    <xf numFmtId="0" fontId="22" fillId="4" borderId="198" xfId="17" applyFont="1" applyFill="1" applyBorder="1" applyAlignment="1">
      <alignment horizontal="left" vertical="center" readingOrder="1"/>
    </xf>
    <xf numFmtId="0" fontId="13" fillId="5" borderId="60" xfId="2" applyFont="1" applyFill="1" applyBorder="1" applyAlignment="1">
      <alignment horizontal="left" vertical="center" readingOrder="1"/>
    </xf>
    <xf numFmtId="0" fontId="13" fillId="7" borderId="180" xfId="1" applyNumberFormat="1" applyFont="1" applyFill="1" applyBorder="1" applyAlignment="1">
      <alignment horizontal="left" vertical="center" readingOrder="1"/>
    </xf>
    <xf numFmtId="0" fontId="20" fillId="0" borderId="52" xfId="17" applyFont="1" applyBorder="1" applyAlignment="1">
      <alignment horizontal="left" vertical="center" wrapText="1" readingOrder="1"/>
    </xf>
    <xf numFmtId="0" fontId="13" fillId="0" borderId="68" xfId="0" applyFont="1" applyBorder="1" applyAlignment="1">
      <alignment horizontal="left" readingOrder="1"/>
    </xf>
    <xf numFmtId="0" fontId="21" fillId="0" borderId="68" xfId="2" applyFont="1" applyFill="1" applyBorder="1" applyAlignment="1">
      <alignment horizontal="left" vertical="center" readingOrder="1"/>
    </xf>
    <xf numFmtId="0" fontId="21" fillId="0" borderId="53" xfId="2" applyFont="1" applyFill="1" applyBorder="1" applyAlignment="1">
      <alignment horizontal="left" vertical="center" readingOrder="1"/>
    </xf>
    <xf numFmtId="0" fontId="20" fillId="0" borderId="52" xfId="17" applyFont="1" applyBorder="1" applyAlignment="1">
      <alignment horizontal="left" vertical="center" readingOrder="1"/>
    </xf>
    <xf numFmtId="0" fontId="13" fillId="0" borderId="68" xfId="2" applyFont="1" applyFill="1" applyBorder="1" applyAlignment="1">
      <alignment horizontal="left" vertical="center" readingOrder="1"/>
    </xf>
    <xf numFmtId="0" fontId="13" fillId="7" borderId="46" xfId="1" applyNumberFormat="1" applyFont="1" applyFill="1" applyBorder="1" applyAlignment="1">
      <alignment horizontal="left" vertical="center" wrapText="1" readingOrder="1"/>
    </xf>
    <xf numFmtId="0" fontId="20" fillId="0" borderId="52" xfId="17" applyFont="1" applyFill="1" applyBorder="1" applyAlignment="1">
      <alignment horizontal="left" vertical="center" readingOrder="1"/>
    </xf>
    <xf numFmtId="0" fontId="13" fillId="0" borderId="68" xfId="2" applyFont="1" applyFill="1" applyBorder="1" applyAlignment="1">
      <alignment horizontal="left" vertical="center" wrapText="1" readingOrder="1"/>
    </xf>
    <xf numFmtId="0" fontId="13" fillId="0" borderId="55" xfId="2" applyFont="1" applyFill="1" applyBorder="1" applyAlignment="1">
      <alignment horizontal="left" vertical="center" wrapText="1" readingOrder="1"/>
    </xf>
    <xf numFmtId="0" fontId="13" fillId="5" borderId="54" xfId="2" applyFont="1" applyFill="1" applyBorder="1" applyAlignment="1">
      <alignment horizontal="left" vertical="center" readingOrder="1"/>
    </xf>
    <xf numFmtId="0" fontId="13" fillId="4" borderId="46" xfId="2" applyFont="1" applyFill="1" applyBorder="1" applyAlignment="1">
      <alignment horizontal="left" vertical="center" readingOrder="1"/>
    </xf>
    <xf numFmtId="0" fontId="22" fillId="4" borderId="181" xfId="17" applyFont="1" applyFill="1" applyBorder="1" applyAlignment="1">
      <alignment horizontal="left" vertical="center" readingOrder="1"/>
    </xf>
    <xf numFmtId="0" fontId="13" fillId="5" borderId="27" xfId="2" applyFont="1" applyFill="1" applyBorder="1" applyAlignment="1">
      <alignment horizontal="left" vertical="center" readingOrder="1"/>
    </xf>
    <xf numFmtId="0" fontId="13" fillId="7" borderId="160" xfId="1" applyNumberFormat="1" applyFont="1" applyFill="1" applyBorder="1" applyAlignment="1">
      <alignment horizontal="left" vertical="center" readingOrder="1"/>
    </xf>
    <xf numFmtId="0" fontId="21" fillId="0" borderId="111" xfId="2" applyFont="1" applyFill="1" applyBorder="1" applyAlignment="1">
      <alignment horizontal="left" vertical="center" readingOrder="1"/>
    </xf>
    <xf numFmtId="0" fontId="21" fillId="0" borderId="112" xfId="2" applyFont="1" applyFill="1" applyBorder="1" applyAlignment="1">
      <alignment horizontal="left" vertical="center" readingOrder="1"/>
    </xf>
    <xf numFmtId="0" fontId="13" fillId="5" borderId="102" xfId="2" applyFont="1" applyFill="1" applyBorder="1" applyAlignment="1">
      <alignment horizontal="left" vertical="center" readingOrder="1"/>
    </xf>
    <xf numFmtId="0" fontId="13" fillId="5" borderId="79" xfId="2" applyFont="1" applyFill="1" applyBorder="1" applyAlignment="1">
      <alignment horizontal="left" vertical="center" readingOrder="1"/>
    </xf>
    <xf numFmtId="0" fontId="13" fillId="7" borderId="17" xfId="1" applyNumberFormat="1" applyFont="1" applyFill="1" applyBorder="1" applyAlignment="1">
      <alignment horizontal="left" vertical="center" readingOrder="1"/>
    </xf>
    <xf numFmtId="0" fontId="13" fillId="5" borderId="39" xfId="2" applyFont="1" applyFill="1" applyBorder="1" applyAlignment="1">
      <alignment horizontal="left" vertical="center" readingOrder="1"/>
    </xf>
    <xf numFmtId="0" fontId="13" fillId="7" borderId="160" xfId="1" applyNumberFormat="1" applyFont="1" applyFill="1" applyBorder="1" applyAlignment="1">
      <alignment horizontal="left" vertical="center" wrapText="1" readingOrder="1"/>
    </xf>
    <xf numFmtId="0" fontId="13" fillId="5" borderId="57" xfId="2" applyFont="1" applyFill="1" applyBorder="1" applyAlignment="1">
      <alignment horizontal="left" vertical="center" readingOrder="1"/>
    </xf>
    <xf numFmtId="0" fontId="13" fillId="7" borderId="69" xfId="1" applyNumberFormat="1" applyFont="1" applyFill="1" applyBorder="1" applyAlignment="1">
      <alignment horizontal="left" vertical="center" readingOrder="1"/>
    </xf>
    <xf numFmtId="0" fontId="20" fillId="0" borderId="73" xfId="17" applyFont="1" applyBorder="1" applyAlignment="1">
      <alignment horizontal="left" vertical="center" readingOrder="1"/>
    </xf>
    <xf numFmtId="2" fontId="17" fillId="0" borderId="73" xfId="1" applyNumberFormat="1" applyFont="1" applyFill="1" applyBorder="1" applyAlignment="1">
      <alignment horizontal="left" vertical="center" readingOrder="1"/>
    </xf>
    <xf numFmtId="0" fontId="13" fillId="0" borderId="73" xfId="2" applyFont="1" applyFill="1" applyBorder="1" applyAlignment="1">
      <alignment horizontal="left" vertical="center" readingOrder="1"/>
    </xf>
    <xf numFmtId="0" fontId="13" fillId="7" borderId="75" xfId="1" applyNumberFormat="1" applyFont="1" applyFill="1" applyBorder="1" applyAlignment="1">
      <alignment horizontal="left" vertical="center" readingOrder="1"/>
    </xf>
    <xf numFmtId="0" fontId="13" fillId="7" borderId="183" xfId="1" applyNumberFormat="1" applyFont="1" applyFill="1" applyBorder="1" applyAlignment="1">
      <alignment horizontal="left" vertical="center" wrapText="1" readingOrder="1"/>
    </xf>
    <xf numFmtId="0" fontId="20" fillId="0" borderId="72" xfId="17" applyFont="1" applyBorder="1" applyAlignment="1">
      <alignment horizontal="left" vertical="center" readingOrder="1"/>
    </xf>
    <xf numFmtId="0" fontId="13" fillId="7" borderId="45" xfId="1" applyNumberFormat="1" applyFont="1" applyFill="1" applyBorder="1" applyAlignment="1">
      <alignment horizontal="left" vertical="center" wrapText="1" readingOrder="1"/>
    </xf>
    <xf numFmtId="0" fontId="13" fillId="7" borderId="45" xfId="1" applyNumberFormat="1" applyFont="1" applyFill="1" applyBorder="1" applyAlignment="1">
      <alignment horizontal="left" vertical="center" readingOrder="1"/>
    </xf>
    <xf numFmtId="0" fontId="21" fillId="0" borderId="73" xfId="2" applyFont="1" applyFill="1" applyBorder="1" applyAlignment="1">
      <alignment horizontal="left" vertical="center" readingOrder="1"/>
    </xf>
    <xf numFmtId="0" fontId="13" fillId="0" borderId="103" xfId="1" applyNumberFormat="1" applyFont="1" applyFill="1" applyBorder="1" applyAlignment="1">
      <alignment horizontal="left" vertical="center" readingOrder="1"/>
    </xf>
    <xf numFmtId="0" fontId="13" fillId="5" borderId="56" xfId="2" applyFont="1" applyFill="1" applyBorder="1" applyAlignment="1">
      <alignment horizontal="left" vertical="center" readingOrder="1"/>
    </xf>
    <xf numFmtId="2" fontId="17" fillId="4" borderId="4" xfId="1" applyNumberFormat="1" applyFont="1" applyFill="1" applyBorder="1" applyAlignment="1">
      <alignment horizontal="left" vertical="center" readingOrder="1"/>
    </xf>
    <xf numFmtId="0" fontId="22" fillId="4" borderId="90" xfId="17" applyFont="1" applyFill="1" applyBorder="1" applyAlignment="1">
      <alignment horizontal="left" vertical="center" readingOrder="1"/>
    </xf>
    <xf numFmtId="0" fontId="13" fillId="4" borderId="184" xfId="2" applyFont="1" applyFill="1" applyBorder="1" applyAlignment="1">
      <alignment horizontal="left" vertical="center" readingOrder="1"/>
    </xf>
    <xf numFmtId="0" fontId="21" fillId="7" borderId="0" xfId="2" applyFont="1" applyFill="1" applyBorder="1" applyAlignment="1">
      <alignment horizontal="left" vertical="center" wrapText="1" readingOrder="1"/>
    </xf>
    <xf numFmtId="2" fontId="22" fillId="4" borderId="0" xfId="2" applyNumberFormat="1" applyFont="1" applyFill="1" applyBorder="1" applyAlignment="1">
      <alignment horizontal="left" vertical="center" wrapText="1" readingOrder="1"/>
    </xf>
    <xf numFmtId="0" fontId="17" fillId="4" borderId="0" xfId="1" applyFont="1" applyFill="1" applyBorder="1" applyAlignment="1">
      <alignment horizontal="left" vertical="center" wrapText="1" readingOrder="1"/>
    </xf>
    <xf numFmtId="0" fontId="19" fillId="3" borderId="0" xfId="2" applyFont="1" applyFill="1" applyBorder="1" applyAlignment="1">
      <alignment horizontal="left" vertical="center" readingOrder="1"/>
    </xf>
    <xf numFmtId="0" fontId="13" fillId="6" borderId="56" xfId="2" applyFont="1" applyFill="1" applyBorder="1" applyAlignment="1">
      <alignment horizontal="left" vertical="center" readingOrder="1"/>
    </xf>
    <xf numFmtId="0" fontId="13" fillId="6" borderId="73" xfId="2" applyFont="1" applyFill="1" applyBorder="1" applyAlignment="1">
      <alignment horizontal="left" vertical="center" readingOrder="1"/>
    </xf>
    <xf numFmtId="0" fontId="13" fillId="5" borderId="0" xfId="1" applyNumberFormat="1" applyFont="1" applyFill="1" applyBorder="1" applyAlignment="1">
      <alignment horizontal="left" vertical="center" readingOrder="1"/>
    </xf>
    <xf numFmtId="0" fontId="22" fillId="4" borderId="6" xfId="17" applyFont="1" applyFill="1" applyBorder="1" applyAlignment="1">
      <alignment horizontal="left" vertical="center" readingOrder="1"/>
    </xf>
    <xf numFmtId="0" fontId="22" fillId="4" borderId="72" xfId="17" applyFont="1" applyFill="1" applyBorder="1" applyAlignment="1">
      <alignment horizontal="left" vertical="center" readingOrder="1"/>
    </xf>
    <xf numFmtId="0" fontId="13" fillId="5" borderId="44" xfId="2" applyFont="1" applyFill="1" applyBorder="1" applyAlignment="1">
      <alignment horizontal="left" vertical="center" readingOrder="1"/>
    </xf>
    <xf numFmtId="2" fontId="17" fillId="4" borderId="74" xfId="1" applyNumberFormat="1" applyFont="1" applyFill="1" applyBorder="1" applyAlignment="1">
      <alignment horizontal="left" vertical="center" readingOrder="1"/>
    </xf>
    <xf numFmtId="0" fontId="13" fillId="0" borderId="0" xfId="1" applyFont="1" applyFill="1" applyBorder="1" applyAlignment="1">
      <alignment horizontal="left" readingOrder="1"/>
    </xf>
    <xf numFmtId="2" fontId="16" fillId="4" borderId="52" xfId="1" applyNumberFormat="1" applyFont="1" applyFill="1" applyBorder="1" applyAlignment="1">
      <alignment horizontal="left" vertical="center" textRotation="180" readingOrder="1"/>
    </xf>
    <xf numFmtId="0" fontId="21" fillId="13" borderId="54" xfId="2" applyFont="1" applyFill="1" applyBorder="1" applyAlignment="1">
      <alignment horizontal="left" vertical="center" wrapText="1" readingOrder="1"/>
    </xf>
    <xf numFmtId="0" fontId="21" fillId="13" borderId="55" xfId="2" applyFont="1" applyFill="1" applyBorder="1" applyAlignment="1">
      <alignment horizontal="left" vertical="center" wrapText="1" readingOrder="1"/>
    </xf>
    <xf numFmtId="2" fontId="17" fillId="4" borderId="54" xfId="2" applyNumberFormat="1" applyFont="1" applyFill="1" applyBorder="1" applyAlignment="1">
      <alignment horizontal="left" vertical="center" textRotation="180" readingOrder="1"/>
    </xf>
    <xf numFmtId="0" fontId="21" fillId="13" borderId="54" xfId="1" applyFont="1" applyFill="1" applyBorder="1" applyAlignment="1">
      <alignment horizontal="left" vertical="center" wrapText="1" readingOrder="1"/>
    </xf>
    <xf numFmtId="0" fontId="21" fillId="13" borderId="53" xfId="1" applyFont="1" applyFill="1" applyBorder="1" applyAlignment="1">
      <alignment horizontal="left" vertical="center" wrapText="1" readingOrder="1"/>
    </xf>
    <xf numFmtId="2" fontId="16" fillId="4" borderId="191" xfId="1" applyNumberFormat="1" applyFont="1" applyFill="1" applyBorder="1" applyAlignment="1">
      <alignment horizontal="left" vertical="center" textRotation="180" readingOrder="1"/>
    </xf>
    <xf numFmtId="0" fontId="21" fillId="13" borderId="56" xfId="2" applyFont="1" applyFill="1" applyBorder="1" applyAlignment="1">
      <alignment horizontal="left" vertical="center" wrapText="1" readingOrder="1"/>
    </xf>
    <xf numFmtId="0" fontId="21" fillId="13" borderId="73" xfId="2" applyFont="1" applyFill="1" applyBorder="1" applyAlignment="1">
      <alignment horizontal="left" vertical="center" wrapText="1" readingOrder="1"/>
    </xf>
    <xf numFmtId="0" fontId="21" fillId="13" borderId="103" xfId="2" applyFont="1" applyFill="1" applyBorder="1" applyAlignment="1">
      <alignment horizontal="left" vertical="center" wrapText="1" readingOrder="1"/>
    </xf>
    <xf numFmtId="2" fontId="17" fillId="4" borderId="79" xfId="2" applyNumberFormat="1" applyFont="1" applyFill="1" applyBorder="1" applyAlignment="1">
      <alignment horizontal="left" vertical="center" textRotation="180" readingOrder="1"/>
    </xf>
    <xf numFmtId="0" fontId="21" fillId="13" borderId="79" xfId="1" applyFont="1" applyFill="1" applyBorder="1" applyAlignment="1">
      <alignment horizontal="left" vertical="center" wrapText="1" readingOrder="1"/>
    </xf>
    <xf numFmtId="0" fontId="13" fillId="9" borderId="0" xfId="2" applyFont="1" applyFill="1" applyBorder="1" applyAlignment="1">
      <alignment horizontal="left" vertical="center" wrapText="1" readingOrder="1"/>
    </xf>
    <xf numFmtId="0" fontId="22" fillId="4" borderId="200" xfId="17" applyFont="1" applyFill="1" applyBorder="1" applyAlignment="1">
      <alignment horizontal="left" vertical="center" readingOrder="1"/>
    </xf>
    <xf numFmtId="0" fontId="13" fillId="7" borderId="33" xfId="1" applyNumberFormat="1" applyFont="1" applyFill="1" applyBorder="1" applyAlignment="1">
      <alignment horizontal="left" vertical="center" readingOrder="1"/>
    </xf>
    <xf numFmtId="0" fontId="20" fillId="0" borderId="4" xfId="17" applyFont="1" applyBorder="1" applyAlignment="1">
      <alignment horizontal="left" vertical="center" wrapText="1" readingOrder="1"/>
    </xf>
    <xf numFmtId="0" fontId="13" fillId="7" borderId="14" xfId="1" applyNumberFormat="1" applyFont="1" applyFill="1" applyBorder="1" applyAlignment="1">
      <alignment horizontal="left" vertical="center" wrapText="1" readingOrder="1"/>
    </xf>
    <xf numFmtId="0" fontId="20" fillId="0" borderId="0" xfId="22" applyFont="1" applyFill="1" applyBorder="1" applyAlignment="1">
      <alignment horizontal="left" vertical="center" wrapText="1" readingOrder="1"/>
    </xf>
    <xf numFmtId="0" fontId="13" fillId="7" borderId="186" xfId="1" applyNumberFormat="1" applyFont="1" applyFill="1" applyBorder="1" applyAlignment="1">
      <alignment horizontal="left" vertical="center" readingOrder="1"/>
    </xf>
    <xf numFmtId="0" fontId="13" fillId="0" borderId="52" xfId="2" applyFont="1" applyFill="1" applyBorder="1" applyAlignment="1">
      <alignment horizontal="left" vertical="center" wrapText="1" readingOrder="1"/>
    </xf>
    <xf numFmtId="0" fontId="13" fillId="0" borderId="68" xfId="2" applyFont="1" applyFill="1" applyBorder="1" applyAlignment="1">
      <alignment horizontal="left" vertical="center" wrapText="1" readingOrder="1"/>
    </xf>
    <xf numFmtId="0" fontId="13" fillId="0" borderId="53" xfId="2" applyFont="1" applyFill="1" applyBorder="1" applyAlignment="1">
      <alignment horizontal="left" vertical="center" wrapText="1" readingOrder="1"/>
    </xf>
    <xf numFmtId="0" fontId="13" fillId="4" borderId="187" xfId="2" applyFont="1" applyFill="1" applyBorder="1" applyAlignment="1">
      <alignment horizontal="left" vertical="center" readingOrder="1"/>
    </xf>
    <xf numFmtId="0" fontId="13" fillId="0" borderId="0" xfId="2" applyFont="1" applyFill="1" applyBorder="1" applyAlignment="1">
      <alignment horizontal="left" vertical="center" readingOrder="1"/>
    </xf>
    <xf numFmtId="0" fontId="22" fillId="4" borderId="188" xfId="17" applyFont="1" applyFill="1" applyBorder="1" applyAlignment="1">
      <alignment horizontal="left" vertical="center" readingOrder="1"/>
    </xf>
    <xf numFmtId="0" fontId="13" fillId="7" borderId="38" xfId="1" applyNumberFormat="1" applyFont="1" applyFill="1" applyBorder="1" applyAlignment="1">
      <alignment horizontal="left" vertical="center" readingOrder="1"/>
    </xf>
    <xf numFmtId="0" fontId="20" fillId="0" borderId="110" xfId="17" applyFont="1" applyBorder="1" applyAlignment="1">
      <alignment horizontal="left" vertical="center" wrapText="1" readingOrder="1"/>
    </xf>
    <xf numFmtId="0" fontId="20" fillId="0" borderId="111" xfId="17" applyFont="1" applyBorder="1" applyAlignment="1">
      <alignment horizontal="left" vertical="center" wrapText="1" readingOrder="1"/>
    </xf>
    <xf numFmtId="0" fontId="20" fillId="0" borderId="112" xfId="17" applyFont="1" applyBorder="1" applyAlignment="1">
      <alignment horizontal="left" vertical="center" wrapText="1" readingOrder="1"/>
    </xf>
    <xf numFmtId="0" fontId="13" fillId="7" borderId="9" xfId="1" applyNumberFormat="1" applyFont="1" applyFill="1" applyBorder="1" applyAlignment="1">
      <alignment horizontal="left" vertical="center" wrapText="1" readingOrder="1"/>
    </xf>
    <xf numFmtId="0" fontId="20" fillId="0" borderId="0" xfId="22" applyFont="1" applyFill="1" applyBorder="1" applyAlignment="1">
      <alignment horizontal="left" vertical="center" readingOrder="1"/>
    </xf>
    <xf numFmtId="0" fontId="13" fillId="7" borderId="179" xfId="1" applyNumberFormat="1" applyFont="1" applyFill="1" applyBorder="1" applyAlignment="1">
      <alignment horizontal="left" vertical="center" readingOrder="1"/>
    </xf>
    <xf numFmtId="0" fontId="13" fillId="0" borderId="6" xfId="2" applyFont="1" applyFill="1" applyBorder="1" applyAlignment="1">
      <alignment horizontal="left" vertical="center" wrapText="1" readingOrder="1"/>
    </xf>
    <xf numFmtId="0" fontId="13" fillId="7" borderId="76" xfId="1" applyNumberFormat="1" applyFont="1" applyFill="1" applyBorder="1" applyAlignment="1">
      <alignment horizontal="left" vertical="center" readingOrder="1"/>
    </xf>
    <xf numFmtId="0" fontId="13" fillId="7" borderId="18" xfId="1" applyNumberFormat="1" applyFont="1" applyFill="1" applyBorder="1" applyAlignment="1">
      <alignment horizontal="left" vertical="center" wrapText="1" readingOrder="1"/>
    </xf>
    <xf numFmtId="0" fontId="13" fillId="7" borderId="9" xfId="1" applyNumberFormat="1" applyFont="1" applyFill="1" applyBorder="1" applyAlignment="1">
      <alignment horizontal="left" vertical="center" wrapText="1" readingOrder="1"/>
    </xf>
    <xf numFmtId="0" fontId="13" fillId="5" borderId="5" xfId="17" applyFont="1" applyFill="1" applyBorder="1" applyAlignment="1">
      <alignment horizontal="left" vertical="center" readingOrder="1"/>
    </xf>
    <xf numFmtId="0" fontId="13" fillId="5" borderId="2" xfId="17" applyFont="1" applyFill="1" applyBorder="1" applyAlignment="1">
      <alignment horizontal="left" vertical="center" readingOrder="1"/>
    </xf>
    <xf numFmtId="0" fontId="13" fillId="0" borderId="108" xfId="2" applyFont="1" applyFill="1" applyBorder="1" applyAlignment="1">
      <alignment horizontal="left" vertical="center" wrapText="1" readingOrder="1"/>
    </xf>
    <xf numFmtId="0" fontId="13" fillId="0" borderId="109" xfId="2" applyFont="1" applyFill="1" applyBorder="1" applyAlignment="1">
      <alignment horizontal="left" vertical="center" wrapText="1" readingOrder="1"/>
    </xf>
    <xf numFmtId="0" fontId="13" fillId="0" borderId="133" xfId="2" applyFont="1" applyFill="1" applyBorder="1" applyAlignment="1">
      <alignment horizontal="left" vertical="center" wrapText="1" readingOrder="1"/>
    </xf>
    <xf numFmtId="0" fontId="13" fillId="7" borderId="0" xfId="2" applyFont="1" applyFill="1" applyBorder="1" applyAlignment="1">
      <alignment horizontal="left" vertical="center" readingOrder="1"/>
    </xf>
    <xf numFmtId="0" fontId="22" fillId="4" borderId="189" xfId="17" applyFont="1" applyFill="1" applyBorder="1" applyAlignment="1">
      <alignment horizontal="left" vertical="center" readingOrder="1"/>
    </xf>
    <xf numFmtId="0" fontId="13" fillId="7" borderId="49" xfId="1" applyNumberFormat="1" applyFont="1" applyFill="1" applyBorder="1" applyAlignment="1">
      <alignment horizontal="left" vertical="center" wrapText="1" readingOrder="1"/>
    </xf>
    <xf numFmtId="0" fontId="13" fillId="0" borderId="73" xfId="1" applyNumberFormat="1" applyFont="1" applyFill="1" applyBorder="1" applyAlignment="1">
      <alignment horizontal="left" vertical="center" readingOrder="1"/>
    </xf>
    <xf numFmtId="0" fontId="20" fillId="0" borderId="73" xfId="17" applyFont="1" applyFill="1" applyBorder="1" applyAlignment="1">
      <alignment horizontal="left" vertical="center" readingOrder="1"/>
    </xf>
    <xf numFmtId="0" fontId="13" fillId="0" borderId="73" xfId="0" applyNumberFormat="1" applyFont="1" applyFill="1" applyBorder="1" applyAlignment="1">
      <alignment horizontal="left" vertical="center" readingOrder="1"/>
    </xf>
    <xf numFmtId="0" fontId="20" fillId="0" borderId="73" xfId="22" applyFont="1" applyFill="1" applyBorder="1" applyAlignment="1">
      <alignment horizontal="left" vertical="center" wrapText="1" readingOrder="1"/>
    </xf>
    <xf numFmtId="0" fontId="13" fillId="7" borderId="45" xfId="1" applyNumberFormat="1" applyFont="1" applyFill="1" applyBorder="1" applyAlignment="1">
      <alignment horizontal="left" vertical="center" wrapText="1" readingOrder="1"/>
    </xf>
    <xf numFmtId="0" fontId="13" fillId="5" borderId="72" xfId="17" applyFont="1" applyFill="1" applyBorder="1" applyAlignment="1">
      <alignment horizontal="left" vertical="center" readingOrder="1"/>
    </xf>
    <xf numFmtId="0" fontId="13" fillId="5" borderId="73" xfId="17" applyFont="1" applyFill="1" applyBorder="1" applyAlignment="1">
      <alignment horizontal="left" vertical="center" readingOrder="1"/>
    </xf>
    <xf numFmtId="0" fontId="13" fillId="7" borderId="183" xfId="1" applyNumberFormat="1" applyFont="1" applyFill="1" applyBorder="1" applyAlignment="1">
      <alignment horizontal="left" vertical="center" readingOrder="1"/>
    </xf>
    <xf numFmtId="0" fontId="13" fillId="0" borderId="72" xfId="2" applyFont="1" applyFill="1" applyBorder="1" applyAlignment="1">
      <alignment horizontal="left" vertical="center" wrapText="1" readingOrder="1"/>
    </xf>
    <xf numFmtId="0" fontId="13" fillId="0" borderId="68" xfId="2" applyFont="1" applyBorder="1" applyAlignment="1">
      <alignment horizontal="left" vertical="center" readingOrder="1"/>
    </xf>
    <xf numFmtId="0" fontId="13" fillId="0" borderId="59" xfId="2" applyFont="1" applyBorder="1" applyAlignment="1">
      <alignment horizontal="left" vertical="center" readingOrder="1"/>
    </xf>
    <xf numFmtId="0" fontId="13" fillId="5" borderId="102" xfId="17" applyFont="1" applyFill="1" applyBorder="1" applyAlignment="1">
      <alignment horizontal="left" vertical="center" readingOrder="1"/>
    </xf>
    <xf numFmtId="0" fontId="13" fillId="5" borderId="103" xfId="17" applyFont="1" applyFill="1" applyBorder="1" applyAlignment="1">
      <alignment horizontal="left" vertical="center" readingOrder="1"/>
    </xf>
    <xf numFmtId="0" fontId="22" fillId="4" borderId="193" xfId="17" applyFont="1" applyFill="1" applyBorder="1" applyAlignment="1">
      <alignment horizontal="left" vertical="center" readingOrder="1"/>
    </xf>
    <xf numFmtId="0" fontId="13" fillId="0" borderId="73" xfId="2" applyFont="1" applyBorder="1" applyAlignment="1">
      <alignment horizontal="left" vertical="center" readingOrder="1"/>
    </xf>
    <xf numFmtId="0" fontId="22" fillId="0" borderId="0" xfId="17" applyFont="1" applyFill="1" applyBorder="1" applyAlignment="1">
      <alignment horizontal="left" vertical="center" readingOrder="1"/>
    </xf>
    <xf numFmtId="0" fontId="21" fillId="13" borderId="196" xfId="2" applyFont="1" applyFill="1" applyBorder="1" applyAlignment="1">
      <alignment horizontal="left" vertical="center" wrapText="1" readingOrder="1"/>
    </xf>
    <xf numFmtId="2" fontId="16" fillId="4" borderId="68" xfId="1" applyNumberFormat="1" applyFont="1" applyFill="1" applyBorder="1" applyAlignment="1">
      <alignment horizontal="left" vertical="center" textRotation="180" readingOrder="1"/>
    </xf>
    <xf numFmtId="0" fontId="21" fillId="13" borderId="162" xfId="2" applyFont="1" applyFill="1" applyBorder="1" applyAlignment="1">
      <alignment horizontal="left" vertical="center" wrapText="1" readingOrder="1"/>
    </xf>
    <xf numFmtId="0" fontId="21" fillId="13" borderId="190" xfId="2" applyFont="1" applyFill="1" applyBorder="1" applyAlignment="1">
      <alignment horizontal="left" vertical="center" wrapText="1" readingOrder="1"/>
    </xf>
    <xf numFmtId="2" fontId="13" fillId="0" borderId="0" xfId="2" applyNumberFormat="1" applyFont="1" applyBorder="1" applyAlignment="1">
      <alignment horizontal="left" vertical="center" readingOrder="1"/>
    </xf>
    <xf numFmtId="2" fontId="22" fillId="4" borderId="147" xfId="2" applyNumberFormat="1" applyFont="1" applyFill="1" applyBorder="1" applyAlignment="1">
      <alignment horizontal="left" vertical="center" wrapText="1" readingOrder="1"/>
    </xf>
    <xf numFmtId="2" fontId="16" fillId="4" borderId="0" xfId="1" applyNumberFormat="1" applyFont="1" applyFill="1" applyBorder="1" applyAlignment="1">
      <alignment horizontal="left" vertical="center" textRotation="180" readingOrder="1"/>
    </xf>
    <xf numFmtId="0" fontId="22" fillId="4" borderId="54" xfId="2" applyFont="1" applyFill="1" applyBorder="1" applyAlignment="1">
      <alignment horizontal="left" vertical="center" wrapText="1" readingOrder="1"/>
    </xf>
    <xf numFmtId="0" fontId="22" fillId="4" borderId="68" xfId="2" applyFont="1" applyFill="1" applyBorder="1" applyAlignment="1">
      <alignment horizontal="left" vertical="center" wrapText="1" readingOrder="1"/>
    </xf>
    <xf numFmtId="0" fontId="22" fillId="4" borderId="53" xfId="2" applyFont="1" applyFill="1" applyBorder="1" applyAlignment="1">
      <alignment horizontal="left" vertical="center" wrapText="1" readingOrder="1"/>
    </xf>
    <xf numFmtId="2" fontId="13" fillId="0" borderId="0" xfId="2" applyNumberFormat="1" applyFont="1" applyBorder="1" applyAlignment="1">
      <alignment horizontal="left" vertical="center" readingOrder="1"/>
    </xf>
    <xf numFmtId="0" fontId="19" fillId="4" borderId="0" xfId="1" applyFont="1" applyFill="1" applyBorder="1" applyAlignment="1">
      <alignment horizontal="left" vertical="center" wrapText="1" readingOrder="1"/>
    </xf>
    <xf numFmtId="0" fontId="13" fillId="7" borderId="178" xfId="0" applyNumberFormat="1" applyFont="1" applyFill="1" applyBorder="1" applyAlignment="1">
      <alignment horizontal="left" vertical="center" readingOrder="1"/>
    </xf>
    <xf numFmtId="0" fontId="20" fillId="0" borderId="2" xfId="22" applyFont="1" applyFill="1" applyBorder="1" applyAlignment="1">
      <alignment horizontal="left" vertical="center" readingOrder="1"/>
    </xf>
    <xf numFmtId="0" fontId="13" fillId="0" borderId="12" xfId="2" applyFont="1" applyFill="1" applyBorder="1" applyAlignment="1">
      <alignment horizontal="left" vertical="center" readingOrder="1"/>
    </xf>
    <xf numFmtId="0" fontId="22" fillId="0" borderId="102" xfId="17" applyFont="1" applyFill="1" applyBorder="1" applyAlignment="1">
      <alignment horizontal="left" vertical="center" readingOrder="1"/>
    </xf>
    <xf numFmtId="0" fontId="13" fillId="7" borderId="11" xfId="0" applyNumberFormat="1" applyFont="1" applyFill="1" applyBorder="1" applyAlignment="1">
      <alignment horizontal="left" vertical="center" readingOrder="1"/>
    </xf>
    <xf numFmtId="0" fontId="20" fillId="0" borderId="5" xfId="22" applyFont="1" applyBorder="1" applyAlignment="1">
      <alignment horizontal="left" vertical="center" wrapText="1" readingOrder="1"/>
    </xf>
    <xf numFmtId="0" fontId="20" fillId="0" borderId="2" xfId="22" applyFont="1" applyBorder="1" applyAlignment="1">
      <alignment horizontal="left" vertical="center" wrapText="1" readingOrder="1"/>
    </xf>
    <xf numFmtId="0" fontId="20" fillId="0" borderId="35" xfId="22" applyFont="1" applyBorder="1" applyAlignment="1">
      <alignment horizontal="left" vertical="center" wrapText="1" readingOrder="1"/>
    </xf>
    <xf numFmtId="0" fontId="20" fillId="0" borderId="97" xfId="22" applyFont="1" applyBorder="1" applyAlignment="1">
      <alignment horizontal="left" vertical="center" wrapText="1" readingOrder="1"/>
    </xf>
    <xf numFmtId="0" fontId="13" fillId="5" borderId="35" xfId="2" applyFont="1" applyFill="1" applyBorder="1" applyAlignment="1">
      <alignment horizontal="left" vertical="center" readingOrder="1"/>
    </xf>
    <xf numFmtId="0" fontId="13" fillId="7" borderId="32" xfId="0" applyNumberFormat="1" applyFont="1" applyFill="1" applyBorder="1" applyAlignment="1">
      <alignment horizontal="left" vertical="center" readingOrder="1"/>
    </xf>
    <xf numFmtId="0" fontId="13" fillId="0" borderId="195" xfId="2" applyFont="1" applyBorder="1" applyAlignment="1">
      <alignment horizontal="left" vertical="center" readingOrder="1"/>
    </xf>
    <xf numFmtId="0" fontId="13" fillId="4" borderId="81" xfId="2" applyFont="1" applyFill="1" applyBorder="1" applyAlignment="1">
      <alignment horizontal="left" vertical="center" readingOrder="1"/>
    </xf>
    <xf numFmtId="0" fontId="13" fillId="5" borderId="177" xfId="2" applyFont="1" applyFill="1" applyBorder="1" applyAlignment="1">
      <alignment horizontal="left" vertical="center" readingOrder="1"/>
    </xf>
    <xf numFmtId="0" fontId="20" fillId="0" borderId="7" xfId="22" applyFont="1" applyBorder="1" applyAlignment="1">
      <alignment horizontal="left" vertical="center" wrapText="1" readingOrder="1"/>
    </xf>
    <xf numFmtId="0" fontId="20" fillId="0" borderId="1" xfId="22" applyFont="1" applyBorder="1" applyAlignment="1">
      <alignment horizontal="left" vertical="center" wrapText="1" readingOrder="1"/>
    </xf>
    <xf numFmtId="0" fontId="20" fillId="0" borderId="40" xfId="22" applyFont="1" applyBorder="1" applyAlignment="1">
      <alignment horizontal="left" vertical="center" wrapText="1" readingOrder="1"/>
    </xf>
    <xf numFmtId="0" fontId="20" fillId="0" borderId="39" xfId="22" applyFont="1" applyBorder="1" applyAlignment="1">
      <alignment horizontal="left" vertical="center" wrapText="1" readingOrder="1"/>
    </xf>
    <xf numFmtId="0" fontId="13" fillId="5" borderId="40" xfId="2" applyFont="1" applyFill="1" applyBorder="1" applyAlignment="1">
      <alignment horizontal="left" vertical="center" readingOrder="1"/>
    </xf>
    <xf numFmtId="0" fontId="13" fillId="7" borderId="33" xfId="0" applyNumberFormat="1" applyFont="1" applyFill="1" applyBorder="1" applyAlignment="1">
      <alignment horizontal="left" vertical="center" readingOrder="1"/>
    </xf>
    <xf numFmtId="0" fontId="13" fillId="5" borderId="6" xfId="2" applyFont="1" applyFill="1" applyBorder="1" applyAlignment="1">
      <alignment horizontal="left" vertical="center" readingOrder="1"/>
    </xf>
    <xf numFmtId="0" fontId="13" fillId="0" borderId="119" xfId="2" applyFont="1" applyBorder="1" applyAlignment="1">
      <alignment horizontal="left" vertical="center" readingOrder="1"/>
    </xf>
    <xf numFmtId="0" fontId="13" fillId="5" borderId="159" xfId="2" applyFont="1" applyFill="1" applyBorder="1" applyAlignment="1">
      <alignment horizontal="left" vertical="center" readingOrder="1"/>
    </xf>
    <xf numFmtId="0" fontId="20" fillId="0" borderId="0" xfId="22" applyFont="1" applyBorder="1" applyAlignment="1">
      <alignment horizontal="left" vertical="center" wrapText="1" readingOrder="1"/>
    </xf>
    <xf numFmtId="0" fontId="20" fillId="0" borderId="117" xfId="22" applyFont="1" applyBorder="1" applyAlignment="1">
      <alignment horizontal="left" vertical="center" wrapText="1" readingOrder="1"/>
    </xf>
    <xf numFmtId="0" fontId="13" fillId="5" borderId="15" xfId="2" applyFont="1" applyFill="1" applyBorder="1" applyAlignment="1">
      <alignment horizontal="left" vertical="center" readingOrder="1"/>
    </xf>
    <xf numFmtId="0" fontId="20" fillId="0" borderId="27" xfId="22" applyFont="1" applyBorder="1" applyAlignment="1">
      <alignment horizontal="left" vertical="center" wrapText="1" readingOrder="1"/>
    </xf>
    <xf numFmtId="0" fontId="20" fillId="0" borderId="27" xfId="22" applyFont="1" applyBorder="1" applyAlignment="1">
      <alignment horizontal="left" vertical="center" readingOrder="1"/>
    </xf>
    <xf numFmtId="0" fontId="20" fillId="0" borderId="0" xfId="22" applyFont="1" applyBorder="1" applyAlignment="1">
      <alignment horizontal="left" vertical="center" readingOrder="1"/>
    </xf>
    <xf numFmtId="0" fontId="13" fillId="7" borderId="161" xfId="0" applyNumberFormat="1" applyFont="1" applyFill="1" applyBorder="1" applyAlignment="1">
      <alignment horizontal="left" vertical="center" readingOrder="1"/>
    </xf>
    <xf numFmtId="0" fontId="20" fillId="0" borderId="73" xfId="22" applyFont="1" applyBorder="1" applyAlignment="1">
      <alignment horizontal="left" vertical="center" readingOrder="1"/>
    </xf>
    <xf numFmtId="2" fontId="17" fillId="0" borderId="73" xfId="0" applyNumberFormat="1" applyFont="1" applyFill="1" applyBorder="1" applyAlignment="1">
      <alignment horizontal="left" vertical="center" readingOrder="1"/>
    </xf>
    <xf numFmtId="0" fontId="13" fillId="7" borderId="75" xfId="0" applyNumberFormat="1" applyFont="1" applyFill="1" applyBorder="1" applyAlignment="1">
      <alignment horizontal="left" vertical="center" readingOrder="1"/>
    </xf>
    <xf numFmtId="0" fontId="22" fillId="0" borderId="103" xfId="17" applyFont="1" applyFill="1" applyBorder="1" applyAlignment="1">
      <alignment horizontal="left" vertical="center" readingOrder="1"/>
    </xf>
    <xf numFmtId="0" fontId="20" fillId="0" borderId="73" xfId="22" applyFont="1" applyBorder="1" applyAlignment="1">
      <alignment horizontal="left" vertical="center" wrapText="1" readingOrder="1"/>
    </xf>
    <xf numFmtId="0" fontId="20" fillId="0" borderId="116" xfId="22" applyFont="1" applyBorder="1" applyAlignment="1">
      <alignment horizontal="left" vertical="center" wrapText="1" readingOrder="1"/>
    </xf>
    <xf numFmtId="0" fontId="13" fillId="5" borderId="77" xfId="2" applyFont="1" applyFill="1" applyBorder="1" applyAlignment="1">
      <alignment horizontal="left" vertical="center" readingOrder="1"/>
    </xf>
    <xf numFmtId="0" fontId="20" fillId="0" borderId="44" xfId="22" applyFont="1" applyBorder="1" applyAlignment="1">
      <alignment horizontal="left" vertical="center" wrapText="1" readingOrder="1"/>
    </xf>
    <xf numFmtId="0" fontId="13" fillId="5" borderId="123" xfId="2" applyFont="1" applyFill="1" applyBorder="1" applyAlignment="1">
      <alignment horizontal="left" vertical="center" readingOrder="1"/>
    </xf>
    <xf numFmtId="0" fontId="20" fillId="0" borderId="44" xfId="22" applyFont="1" applyBorder="1" applyAlignment="1">
      <alignment horizontal="left" vertical="center" readingOrder="1"/>
    </xf>
    <xf numFmtId="0" fontId="20" fillId="0" borderId="73" xfId="22" applyFont="1" applyBorder="1" applyAlignment="1">
      <alignment horizontal="left" vertical="center" readingOrder="1"/>
    </xf>
    <xf numFmtId="0" fontId="13" fillId="7" borderId="69" xfId="0" applyNumberFormat="1" applyFont="1" applyFill="1" applyBorder="1" applyAlignment="1">
      <alignment horizontal="left" vertical="center" readingOrder="1"/>
    </xf>
    <xf numFmtId="0" fontId="13" fillId="5" borderId="72" xfId="2" applyFont="1" applyFill="1" applyBorder="1" applyAlignment="1">
      <alignment horizontal="left" vertical="center" readingOrder="1"/>
    </xf>
    <xf numFmtId="0" fontId="13" fillId="0" borderId="120" xfId="2" applyFont="1" applyBorder="1" applyAlignment="1">
      <alignment horizontal="left" vertical="center" readingOrder="1"/>
    </xf>
    <xf numFmtId="0" fontId="13" fillId="5" borderId="74" xfId="2" applyFont="1" applyFill="1" applyBorder="1" applyAlignment="1">
      <alignment horizontal="left" vertical="center" readingOrder="1"/>
    </xf>
    <xf numFmtId="0" fontId="13" fillId="4" borderId="82" xfId="2" applyFont="1" applyFill="1" applyBorder="1" applyAlignment="1">
      <alignment horizontal="left" vertical="center" readingOrder="1"/>
    </xf>
    <xf numFmtId="0" fontId="13" fillId="7" borderId="8" xfId="0" applyNumberFormat="1" applyFont="1" applyFill="1" applyBorder="1" applyAlignment="1">
      <alignment horizontal="left" vertical="center" readingOrder="1"/>
    </xf>
    <xf numFmtId="0" fontId="20" fillId="0" borderId="6" xfId="22" applyFont="1" applyBorder="1" applyAlignment="1">
      <alignment horizontal="left" vertical="center" wrapText="1" readingOrder="1"/>
    </xf>
    <xf numFmtId="0" fontId="20" fillId="0" borderId="15" xfId="22" applyFont="1" applyBorder="1" applyAlignment="1">
      <alignment horizontal="left" vertical="center" wrapText="1" readingOrder="1"/>
    </xf>
    <xf numFmtId="0" fontId="13" fillId="7" borderId="64" xfId="0" applyNumberFormat="1" applyFont="1" applyFill="1" applyBorder="1" applyAlignment="1">
      <alignment horizontal="left" vertical="center" readingOrder="1"/>
    </xf>
    <xf numFmtId="0" fontId="13" fillId="5" borderId="52" xfId="2" applyFont="1" applyFill="1" applyBorder="1" applyAlignment="1">
      <alignment horizontal="left" vertical="center" readingOrder="1"/>
    </xf>
    <xf numFmtId="0" fontId="13" fillId="0" borderId="118" xfId="2" applyFont="1" applyBorder="1" applyAlignment="1">
      <alignment horizontal="left" vertical="center" readingOrder="1"/>
    </xf>
    <xf numFmtId="0" fontId="13" fillId="5" borderId="61" xfId="2" applyFont="1" applyFill="1" applyBorder="1" applyAlignment="1">
      <alignment horizontal="left" vertical="center" readingOrder="1"/>
    </xf>
    <xf numFmtId="0" fontId="22" fillId="4" borderId="191" xfId="17" applyFont="1" applyFill="1" applyBorder="1" applyAlignment="1">
      <alignment horizontal="left" vertical="center" readingOrder="1"/>
    </xf>
    <xf numFmtId="0" fontId="22" fillId="4" borderId="192" xfId="17" applyFont="1" applyFill="1" applyBorder="1" applyAlignment="1">
      <alignment horizontal="left" vertical="center" readingOrder="1"/>
    </xf>
    <xf numFmtId="0" fontId="22" fillId="4" borderId="197" xfId="17" applyFont="1" applyFill="1" applyBorder="1" applyAlignment="1">
      <alignment horizontal="left" vertical="center" readingOrder="1"/>
    </xf>
    <xf numFmtId="0" fontId="22" fillId="0" borderId="77" xfId="17" applyFont="1" applyFill="1" applyBorder="1" applyAlignment="1">
      <alignment horizontal="left" vertical="center" readingOrder="1"/>
    </xf>
    <xf numFmtId="0" fontId="13" fillId="4" borderId="45" xfId="2" applyFont="1" applyFill="1" applyBorder="1" applyAlignment="1">
      <alignment horizontal="left" vertical="center" readingOrder="1"/>
    </xf>
    <xf numFmtId="0" fontId="19" fillId="9" borderId="0" xfId="2" applyFont="1" applyFill="1" applyBorder="1" applyAlignment="1">
      <alignment horizontal="left" vertical="center" wrapText="1" readingOrder="1"/>
    </xf>
    <xf numFmtId="2" fontId="19" fillId="9" borderId="0" xfId="2" applyNumberFormat="1" applyFont="1" applyFill="1" applyBorder="1" applyAlignment="1">
      <alignment horizontal="left" vertical="center" wrapText="1" readingOrder="1"/>
    </xf>
    <xf numFmtId="2" fontId="19" fillId="4" borderId="0" xfId="1" applyNumberFormat="1" applyFont="1" applyFill="1" applyBorder="1" applyAlignment="1">
      <alignment horizontal="left" vertical="center" readingOrder="1"/>
    </xf>
    <xf numFmtId="0" fontId="19" fillId="4" borderId="0" xfId="1" applyFont="1" applyFill="1" applyBorder="1" applyAlignment="1">
      <alignment horizontal="left" readingOrder="1"/>
    </xf>
    <xf numFmtId="0" fontId="24" fillId="0" borderId="0" xfId="17" applyFont="1" applyFill="1" applyBorder="1" applyAlignment="1">
      <alignment horizontal="left" vertical="center" wrapText="1" readingOrder="1"/>
    </xf>
    <xf numFmtId="2" fontId="20" fillId="0" borderId="0" xfId="17" applyNumberFormat="1" applyFont="1" applyFill="1" applyBorder="1" applyAlignment="1">
      <alignment horizontal="left" vertical="center" readingOrder="1"/>
    </xf>
    <xf numFmtId="0" fontId="21" fillId="0" borderId="0" xfId="17" applyFont="1" applyFill="1" applyBorder="1" applyAlignment="1">
      <alignment horizontal="left" vertical="center" wrapText="1" readingOrder="1"/>
    </xf>
    <xf numFmtId="2" fontId="21" fillId="0" borderId="0" xfId="2" applyNumberFormat="1" applyFont="1" applyFill="1" applyBorder="1" applyAlignment="1">
      <alignment horizontal="left" vertical="center" wrapText="1" readingOrder="1"/>
    </xf>
    <xf numFmtId="0" fontId="13" fillId="0" borderId="0" xfId="17" applyFont="1" applyFill="1" applyBorder="1" applyAlignment="1">
      <alignment horizontal="left" vertical="center" readingOrder="1"/>
    </xf>
    <xf numFmtId="0" fontId="20" fillId="0" borderId="0" xfId="17" applyFont="1" applyFill="1" applyBorder="1" applyAlignment="1">
      <alignment horizontal="left" vertical="center" textRotation="90" readingOrder="1"/>
    </xf>
    <xf numFmtId="0" fontId="21" fillId="0" borderId="0" xfId="2" applyFont="1" applyFill="1" applyBorder="1" applyAlignment="1">
      <alignment horizontal="center" vertical="center" readingOrder="1"/>
    </xf>
    <xf numFmtId="2" fontId="16" fillId="4" borderId="88" xfId="1" applyNumberFormat="1" applyFont="1" applyFill="1" applyBorder="1" applyAlignment="1">
      <alignment horizontal="left" vertical="center" readingOrder="1"/>
    </xf>
    <xf numFmtId="2" fontId="16" fillId="4" borderId="89" xfId="1" applyNumberFormat="1" applyFont="1" applyFill="1" applyBorder="1" applyAlignment="1">
      <alignment horizontal="left" vertical="center" readingOrder="1"/>
    </xf>
    <xf numFmtId="0" fontId="21" fillId="13" borderId="25" xfId="2" applyFont="1" applyFill="1" applyBorder="1" applyAlignment="1">
      <alignment horizontal="left" vertical="center" readingOrder="1"/>
    </xf>
    <xf numFmtId="0" fontId="21" fillId="13" borderId="23" xfId="2" applyFont="1" applyFill="1" applyBorder="1" applyAlignment="1">
      <alignment horizontal="left" vertical="center" readingOrder="1"/>
    </xf>
    <xf numFmtId="0" fontId="21" fillId="13" borderId="142" xfId="2" applyFont="1" applyFill="1" applyBorder="1" applyAlignment="1">
      <alignment horizontal="left" vertical="center" readingOrder="1"/>
    </xf>
    <xf numFmtId="0" fontId="13" fillId="5" borderId="23" xfId="2" applyFont="1" applyFill="1" applyBorder="1" applyAlignment="1">
      <alignment horizontal="left" vertical="center" readingOrder="1"/>
    </xf>
    <xf numFmtId="0" fontId="13" fillId="5" borderId="24" xfId="2" applyFont="1" applyFill="1" applyBorder="1" applyAlignment="1">
      <alignment horizontal="left" vertical="center" readingOrder="1"/>
    </xf>
    <xf numFmtId="0" fontId="21" fillId="4" borderId="47" xfId="2" applyFont="1" applyFill="1" applyBorder="1" applyAlignment="1">
      <alignment horizontal="left" vertical="center" readingOrder="1"/>
    </xf>
    <xf numFmtId="0" fontId="13" fillId="5" borderId="26" xfId="2" applyFont="1" applyFill="1" applyBorder="1" applyAlignment="1">
      <alignment horizontal="left" vertical="center" readingOrder="1"/>
    </xf>
    <xf numFmtId="2" fontId="16" fillId="4" borderId="25" xfId="1" applyNumberFormat="1" applyFont="1" applyFill="1" applyBorder="1" applyAlignment="1">
      <alignment horizontal="left" vertical="center" readingOrder="1"/>
    </xf>
    <xf numFmtId="2" fontId="16" fillId="4" borderId="23" xfId="1" applyNumberFormat="1" applyFont="1" applyFill="1" applyBorder="1" applyAlignment="1">
      <alignment horizontal="left" vertical="center" readingOrder="1"/>
    </xf>
    <xf numFmtId="0" fontId="21" fillId="5" borderId="23" xfId="2" applyFont="1" applyFill="1" applyBorder="1" applyAlignment="1">
      <alignment horizontal="left" vertical="center" readingOrder="1"/>
    </xf>
    <xf numFmtId="0" fontId="21" fillId="5" borderId="26" xfId="2" applyFont="1" applyFill="1" applyBorder="1" applyAlignment="1">
      <alignment horizontal="left" vertical="center" readingOrder="1"/>
    </xf>
    <xf numFmtId="2" fontId="21" fillId="4" borderId="0" xfId="1" applyNumberFormat="1" applyFont="1" applyFill="1" applyBorder="1" applyAlignment="1">
      <alignment horizontal="left" vertical="center" readingOrder="1"/>
    </xf>
    <xf numFmtId="2" fontId="16" fillId="4" borderId="27" xfId="1" applyNumberFormat="1" applyFont="1" applyFill="1" applyBorder="1" applyAlignment="1">
      <alignment horizontal="left" vertical="center" readingOrder="1"/>
    </xf>
    <xf numFmtId="2" fontId="16" fillId="4" borderId="15" xfId="1" applyNumberFormat="1" applyFont="1" applyFill="1" applyBorder="1" applyAlignment="1">
      <alignment horizontal="left" vertical="center" readingOrder="1"/>
    </xf>
    <xf numFmtId="0" fontId="21" fillId="13" borderId="27" xfId="2" applyFont="1" applyFill="1" applyBorder="1" applyAlignment="1">
      <alignment horizontal="left" vertical="center" readingOrder="1"/>
    </xf>
    <xf numFmtId="0" fontId="21" fillId="13" borderId="0" xfId="2" applyFont="1" applyFill="1" applyBorder="1" applyAlignment="1">
      <alignment horizontal="left" vertical="center" readingOrder="1"/>
    </xf>
    <xf numFmtId="0" fontId="21" fillId="13" borderId="59" xfId="2" applyFont="1" applyFill="1" applyBorder="1" applyAlignment="1">
      <alignment horizontal="left" vertical="center" readingOrder="1"/>
    </xf>
    <xf numFmtId="0" fontId="21" fillId="4" borderId="16" xfId="2" applyFont="1" applyFill="1" applyBorder="1" applyAlignment="1">
      <alignment horizontal="left" vertical="center" readingOrder="1"/>
    </xf>
    <xf numFmtId="2" fontId="16" fillId="4" borderId="0" xfId="1" applyNumberFormat="1" applyFont="1" applyFill="1" applyBorder="1" applyAlignment="1">
      <alignment horizontal="left" vertical="center" readingOrder="1"/>
    </xf>
    <xf numFmtId="0" fontId="21" fillId="5" borderId="15" xfId="2" applyFont="1" applyFill="1" applyBorder="1" applyAlignment="1">
      <alignment horizontal="left" vertical="center" readingOrder="1"/>
    </xf>
    <xf numFmtId="2" fontId="21" fillId="4" borderId="0" xfId="1" applyNumberFormat="1" applyFont="1" applyFill="1" applyBorder="1" applyAlignment="1">
      <alignment horizontal="left" vertical="center" readingOrder="1"/>
    </xf>
    <xf numFmtId="2" fontId="16" fillId="4" borderId="95" xfId="1" applyNumberFormat="1" applyFont="1" applyFill="1" applyBorder="1" applyAlignment="1">
      <alignment horizontal="left" vertical="center" readingOrder="1"/>
    </xf>
    <xf numFmtId="2" fontId="16" fillId="4" borderId="101" xfId="1" applyNumberFormat="1" applyFont="1" applyFill="1" applyBorder="1" applyAlignment="1">
      <alignment horizontal="left" vertical="center" readingOrder="1"/>
    </xf>
    <xf numFmtId="0" fontId="21" fillId="13" borderId="31" xfId="2" applyFont="1" applyFill="1" applyBorder="1" applyAlignment="1">
      <alignment horizontal="left" vertical="center" readingOrder="1"/>
    </xf>
    <xf numFmtId="0" fontId="21" fillId="13" borderId="29" xfId="2" applyFont="1" applyFill="1" applyBorder="1" applyAlignment="1">
      <alignment horizontal="left" vertical="center" readingOrder="1"/>
    </xf>
    <xf numFmtId="0" fontId="21" fillId="13" borderId="143" xfId="2" applyFont="1" applyFill="1" applyBorder="1" applyAlignment="1">
      <alignment horizontal="left" vertical="center" readingOrder="1"/>
    </xf>
    <xf numFmtId="0" fontId="13" fillId="5" borderId="36" xfId="2" applyFont="1" applyFill="1" applyBorder="1" applyAlignment="1">
      <alignment horizontal="left" vertical="center" readingOrder="1"/>
    </xf>
    <xf numFmtId="0" fontId="21" fillId="4" borderId="34" xfId="2" applyFont="1" applyFill="1" applyBorder="1" applyAlignment="1">
      <alignment horizontal="left" vertical="center" readingOrder="1"/>
    </xf>
    <xf numFmtId="0" fontId="13" fillId="5" borderId="30" xfId="2" applyFont="1" applyFill="1" applyBorder="1" applyAlignment="1">
      <alignment horizontal="left" vertical="center" readingOrder="1"/>
    </xf>
    <xf numFmtId="0" fontId="21" fillId="0" borderId="29" xfId="2" applyFont="1" applyFill="1" applyBorder="1" applyAlignment="1">
      <alignment horizontal="left" vertical="center" readingOrder="1"/>
    </xf>
    <xf numFmtId="0" fontId="21" fillId="13" borderId="25" xfId="2" applyFont="1" applyFill="1" applyBorder="1" applyAlignment="1">
      <alignment horizontal="left" vertical="center" wrapText="1" readingOrder="1"/>
    </xf>
    <xf numFmtId="0" fontId="21" fillId="13" borderId="23" xfId="2" applyFont="1" applyFill="1" applyBorder="1" applyAlignment="1">
      <alignment horizontal="left" vertical="center" wrapText="1" readingOrder="1"/>
    </xf>
    <xf numFmtId="0" fontId="21" fillId="13" borderId="142" xfId="2" applyFont="1" applyFill="1" applyBorder="1" applyAlignment="1">
      <alignment horizontal="left" vertical="center" wrapText="1" readingOrder="1"/>
    </xf>
    <xf numFmtId="2" fontId="16" fillId="4" borderId="31" xfId="1" applyNumberFormat="1" applyFont="1" applyFill="1" applyBorder="1" applyAlignment="1">
      <alignment horizontal="left" vertical="center" readingOrder="1"/>
    </xf>
    <xf numFmtId="2" fontId="16" fillId="4" borderId="29" xfId="1" applyNumberFormat="1" applyFont="1" applyFill="1" applyBorder="1" applyAlignment="1">
      <alignment horizontal="left" vertical="center" readingOrder="1"/>
    </xf>
    <xf numFmtId="0" fontId="21" fillId="5" borderId="29" xfId="2" applyFont="1" applyFill="1" applyBorder="1" applyAlignment="1">
      <alignment horizontal="left" vertical="center" readingOrder="1"/>
    </xf>
    <xf numFmtId="0" fontId="21" fillId="5" borderId="30" xfId="2" applyFont="1" applyFill="1" applyBorder="1" applyAlignment="1">
      <alignment horizontal="left" vertical="center" readingOrder="1"/>
    </xf>
    <xf numFmtId="0" fontId="21" fillId="13" borderId="31" xfId="2" applyFont="1" applyFill="1" applyBorder="1" applyAlignment="1">
      <alignment horizontal="left" vertical="center" wrapText="1" readingOrder="1"/>
    </xf>
    <xf numFmtId="0" fontId="21" fillId="13" borderId="29" xfId="2" applyFont="1" applyFill="1" applyBorder="1" applyAlignment="1">
      <alignment horizontal="left" vertical="center" wrapText="1" readingOrder="1"/>
    </xf>
    <xf numFmtId="0" fontId="21" fillId="13" borderId="143" xfId="2" applyFont="1" applyFill="1" applyBorder="1" applyAlignment="1">
      <alignment horizontal="left" vertical="center" wrapText="1" readingOrder="1"/>
    </xf>
    <xf numFmtId="0" fontId="21" fillId="0" borderId="100" xfId="2" applyFont="1" applyFill="1" applyBorder="1" applyAlignment="1">
      <alignment horizontal="left" vertical="center" readingOrder="1"/>
    </xf>
    <xf numFmtId="0" fontId="13" fillId="4" borderId="99" xfId="1" applyFont="1" applyFill="1" applyBorder="1" applyAlignment="1">
      <alignment horizontal="left" readingOrder="1"/>
    </xf>
    <xf numFmtId="0" fontId="13" fillId="0" borderId="27" xfId="2" applyFont="1" applyFill="1" applyBorder="1" applyAlignment="1">
      <alignment horizontal="left" vertical="center" wrapText="1" readingOrder="1"/>
    </xf>
    <xf numFmtId="0" fontId="13" fillId="4" borderId="95" xfId="1" applyFont="1" applyFill="1" applyBorder="1" applyAlignment="1">
      <alignment horizontal="left" readingOrder="1"/>
    </xf>
    <xf numFmtId="0" fontId="13" fillId="4" borderId="96" xfId="1" applyFont="1" applyFill="1" applyBorder="1" applyAlignment="1">
      <alignment horizontal="left" readingOrder="1"/>
    </xf>
    <xf numFmtId="2" fontId="21" fillId="4" borderId="0" xfId="1" applyNumberFormat="1" applyFont="1" applyFill="1" applyBorder="1" applyAlignment="1">
      <alignment horizontal="left" vertical="center" wrapText="1" readingOrder="1"/>
    </xf>
    <xf numFmtId="0" fontId="21" fillId="0" borderId="23" xfId="2" applyFont="1" applyFill="1" applyBorder="1" applyAlignment="1">
      <alignment horizontal="left" vertical="center" readingOrder="1"/>
    </xf>
    <xf numFmtId="2" fontId="16" fillId="4" borderId="26" xfId="1" applyNumberFormat="1" applyFont="1" applyFill="1" applyBorder="1" applyAlignment="1">
      <alignment horizontal="left" vertical="center" readingOrder="1"/>
    </xf>
    <xf numFmtId="0" fontId="21" fillId="13" borderId="59" xfId="2" applyFont="1" applyFill="1" applyBorder="1" applyAlignment="1">
      <alignment horizontal="left" vertical="center" wrapText="1" readingOrder="1"/>
    </xf>
    <xf numFmtId="2" fontId="16" fillId="4" borderId="30" xfId="1" applyNumberFormat="1" applyFont="1" applyFill="1" applyBorder="1" applyAlignment="1">
      <alignment horizontal="left" vertical="center" readingOrder="1"/>
    </xf>
    <xf numFmtId="0" fontId="13" fillId="7" borderId="76" xfId="2" applyFont="1" applyFill="1" applyBorder="1" applyAlignment="1">
      <alignment horizontal="left" vertical="center" readingOrder="1"/>
    </xf>
    <xf numFmtId="0" fontId="13" fillId="0" borderId="23" xfId="2" applyFont="1" applyFill="1" applyBorder="1" applyAlignment="1">
      <alignment horizontal="left" vertical="center" readingOrder="1"/>
    </xf>
    <xf numFmtId="0" fontId="21" fillId="0" borderId="23" xfId="2" applyFont="1" applyFill="1" applyBorder="1" applyAlignment="1">
      <alignment horizontal="left" vertical="center" wrapText="1" readingOrder="1"/>
    </xf>
    <xf numFmtId="0" fontId="21" fillId="0" borderId="24" xfId="2" applyFont="1" applyFill="1" applyBorder="1" applyAlignment="1">
      <alignment horizontal="left" vertical="center" wrapText="1" readingOrder="1"/>
    </xf>
    <xf numFmtId="0" fontId="21" fillId="0" borderId="24" xfId="2" applyFont="1" applyFill="1" applyBorder="1" applyAlignment="1">
      <alignment horizontal="left" vertical="center" readingOrder="1"/>
    </xf>
    <xf numFmtId="0" fontId="13" fillId="7" borderId="17" xfId="2" applyFont="1" applyFill="1" applyBorder="1" applyAlignment="1">
      <alignment horizontal="left" vertical="center" readingOrder="1"/>
    </xf>
    <xf numFmtId="0" fontId="13" fillId="0" borderId="23" xfId="2" applyFont="1" applyFill="1" applyBorder="1" applyAlignment="1">
      <alignment horizontal="left" vertical="center" wrapText="1" readingOrder="1"/>
    </xf>
    <xf numFmtId="0" fontId="13" fillId="0" borderId="26" xfId="2" applyFont="1" applyFill="1" applyBorder="1" applyAlignment="1">
      <alignment horizontal="left" vertical="center" wrapText="1" readingOrder="1"/>
    </xf>
    <xf numFmtId="0" fontId="13" fillId="7" borderId="11" xfId="2" applyFont="1" applyFill="1" applyBorder="1" applyAlignment="1">
      <alignment horizontal="left" vertical="center" readingOrder="1"/>
    </xf>
    <xf numFmtId="0" fontId="13" fillId="7" borderId="9" xfId="2" applyFont="1" applyFill="1" applyBorder="1" applyAlignment="1">
      <alignment horizontal="left" vertical="center" readingOrder="1"/>
    </xf>
    <xf numFmtId="0" fontId="13" fillId="0" borderId="15" xfId="2" applyFont="1" applyFill="1" applyBorder="1" applyAlignment="1">
      <alignment horizontal="left" vertical="center" wrapText="1" readingOrder="1"/>
    </xf>
    <xf numFmtId="0" fontId="21" fillId="0" borderId="15" xfId="2" applyFont="1" applyFill="1" applyBorder="1" applyAlignment="1">
      <alignment horizontal="left" vertical="center" readingOrder="1"/>
    </xf>
    <xf numFmtId="0" fontId="22" fillId="4" borderId="23" xfId="2" applyFont="1" applyFill="1" applyBorder="1" applyAlignment="1">
      <alignment horizontal="left" vertical="center" wrapText="1" readingOrder="1"/>
    </xf>
    <xf numFmtId="0" fontId="13" fillId="4" borderId="0" xfId="2" applyFont="1" applyFill="1" applyBorder="1" applyAlignment="1">
      <alignment horizontal="left" vertical="center" wrapText="1" readingOrder="1"/>
    </xf>
    <xf numFmtId="0" fontId="13" fillId="4" borderId="15" xfId="2" applyFont="1" applyFill="1" applyBorder="1" applyAlignment="1">
      <alignment horizontal="left" vertical="center" wrapText="1" readingOrder="1"/>
    </xf>
    <xf numFmtId="0" fontId="13" fillId="7" borderId="11" xfId="2" applyFont="1" applyFill="1" applyBorder="1" applyAlignment="1">
      <alignment horizontal="left" vertical="center" readingOrder="1"/>
    </xf>
    <xf numFmtId="0" fontId="13" fillId="0" borderId="5" xfId="2" applyFont="1" applyFill="1" applyBorder="1" applyAlignment="1">
      <alignment horizontal="left" vertical="center" wrapText="1" readingOrder="1"/>
    </xf>
    <xf numFmtId="0" fontId="13" fillId="0" borderId="3" xfId="2" applyFont="1" applyFill="1" applyBorder="1" applyAlignment="1">
      <alignment horizontal="left" vertical="center" wrapText="1" readingOrder="1"/>
    </xf>
    <xf numFmtId="0" fontId="21" fillId="5" borderId="35" xfId="2" applyFont="1" applyFill="1" applyBorder="1" applyAlignment="1">
      <alignment horizontal="left" vertical="center" readingOrder="1"/>
    </xf>
    <xf numFmtId="0" fontId="13" fillId="7" borderId="67" xfId="2" applyFont="1" applyFill="1" applyBorder="1" applyAlignment="1">
      <alignment horizontal="left" vertical="center" readingOrder="1"/>
    </xf>
    <xf numFmtId="0" fontId="13" fillId="0" borderId="28" xfId="2" applyFont="1" applyFill="1" applyBorder="1" applyAlignment="1">
      <alignment horizontal="left" vertical="center" wrapText="1" readingOrder="1"/>
    </xf>
    <xf numFmtId="0" fontId="13" fillId="0" borderId="36" xfId="2" applyFont="1" applyFill="1" applyBorder="1" applyAlignment="1">
      <alignment horizontal="left" vertical="center" wrapText="1" readingOrder="1"/>
    </xf>
    <xf numFmtId="0" fontId="21" fillId="5" borderId="28" xfId="2" applyFont="1" applyFill="1" applyBorder="1" applyAlignment="1">
      <alignment horizontal="left" vertical="center" readingOrder="1"/>
    </xf>
    <xf numFmtId="0" fontId="23" fillId="0" borderId="0" xfId="27" applyFont="1" applyFill="1" applyBorder="1" applyAlignment="1">
      <alignment horizontal="left" wrapText="1" readingOrder="1"/>
    </xf>
    <xf numFmtId="0" fontId="22" fillId="4" borderId="29" xfId="2" applyFont="1" applyFill="1" applyBorder="1" applyAlignment="1">
      <alignment horizontal="left" vertical="center" wrapText="1" readingOrder="1"/>
    </xf>
    <xf numFmtId="43" fontId="16" fillId="4" borderId="25" xfId="12" applyFont="1" applyFill="1" applyBorder="1" applyAlignment="1">
      <alignment horizontal="left" vertical="center" readingOrder="1"/>
    </xf>
    <xf numFmtId="43" fontId="16" fillId="4" borderId="26" xfId="12" applyFont="1" applyFill="1" applyBorder="1" applyAlignment="1">
      <alignment horizontal="left" vertical="center" readingOrder="1"/>
    </xf>
    <xf numFmtId="0" fontId="21" fillId="5" borderId="23" xfId="2" applyFont="1" applyFill="1" applyBorder="1" applyAlignment="1">
      <alignment horizontal="left" vertical="center" wrapText="1" readingOrder="1"/>
    </xf>
    <xf numFmtId="0" fontId="21" fillId="5" borderId="26" xfId="2" applyFont="1" applyFill="1" applyBorder="1" applyAlignment="1">
      <alignment horizontal="left" vertical="center" wrapText="1" readingOrder="1"/>
    </xf>
    <xf numFmtId="43" fontId="16" fillId="4" borderId="27" xfId="12" applyFont="1" applyFill="1" applyBorder="1" applyAlignment="1">
      <alignment horizontal="left" vertical="center" readingOrder="1"/>
    </xf>
    <xf numFmtId="43" fontId="16" fillId="4" borderId="15" xfId="12" applyFont="1" applyFill="1" applyBorder="1" applyAlignment="1">
      <alignment horizontal="left" vertical="center" readingOrder="1"/>
    </xf>
    <xf numFmtId="0" fontId="21" fillId="5" borderId="0" xfId="2" applyFont="1" applyFill="1" applyBorder="1" applyAlignment="1">
      <alignment horizontal="left" vertical="center" wrapText="1" readingOrder="1"/>
    </xf>
    <xf numFmtId="0" fontId="21" fillId="5" borderId="15" xfId="2" applyFont="1" applyFill="1" applyBorder="1" applyAlignment="1">
      <alignment horizontal="left" vertical="center" wrapText="1" readingOrder="1"/>
    </xf>
    <xf numFmtId="0" fontId="13" fillId="0" borderId="22" xfId="2" applyFont="1" applyFill="1" applyBorder="1" applyAlignment="1">
      <alignment horizontal="left" vertical="center" readingOrder="1"/>
    </xf>
    <xf numFmtId="0" fontId="21" fillId="0" borderId="26" xfId="2" applyFont="1" applyFill="1" applyBorder="1" applyAlignment="1">
      <alignment horizontal="left" vertical="center" readingOrder="1"/>
    </xf>
    <xf numFmtId="0" fontId="13" fillId="7" borderId="67" xfId="2" applyFont="1" applyFill="1" applyBorder="1" applyAlignment="1">
      <alignment horizontal="left" vertical="center" readingOrder="1"/>
    </xf>
    <xf numFmtId="0" fontId="13" fillId="0" borderId="29" xfId="2" applyFont="1" applyFill="1" applyBorder="1" applyAlignment="1">
      <alignment horizontal="left" vertical="center" readingOrder="1"/>
    </xf>
    <xf numFmtId="0" fontId="13" fillId="7" borderId="20" xfId="2" applyFont="1" applyFill="1" applyBorder="1" applyAlignment="1">
      <alignment horizontal="left" vertical="center" readingOrder="1"/>
    </xf>
    <xf numFmtId="0" fontId="13" fillId="4" borderId="20" xfId="2" applyFont="1" applyFill="1" applyBorder="1" applyAlignment="1">
      <alignment horizontal="left" vertical="center" readingOrder="1"/>
    </xf>
    <xf numFmtId="0" fontId="21" fillId="4" borderId="29" xfId="2" applyFont="1" applyFill="1" applyBorder="1" applyAlignment="1">
      <alignment horizontal="left" vertical="center" readingOrder="1"/>
    </xf>
    <xf numFmtId="0" fontId="21" fillId="4" borderId="30" xfId="2" applyFont="1" applyFill="1" applyBorder="1" applyAlignment="1">
      <alignment horizontal="left" vertical="center" readingOrder="1"/>
    </xf>
    <xf numFmtId="43" fontId="16" fillId="4" borderId="31" xfId="12" applyFont="1" applyFill="1" applyBorder="1" applyAlignment="1">
      <alignment horizontal="left" vertical="center" readingOrder="1"/>
    </xf>
    <xf numFmtId="43" fontId="16" fillId="4" borderId="30" xfId="12" applyFont="1" applyFill="1" applyBorder="1" applyAlignment="1">
      <alignment horizontal="left" vertical="center" readingOrder="1"/>
    </xf>
    <xf numFmtId="0" fontId="21" fillId="5" borderId="29" xfId="2" applyFont="1" applyFill="1" applyBorder="1" applyAlignment="1">
      <alignment horizontal="left" vertical="center" wrapText="1" readingOrder="1"/>
    </xf>
    <xf numFmtId="0" fontId="21" fillId="5" borderId="30" xfId="2" applyFont="1" applyFill="1" applyBorder="1" applyAlignment="1">
      <alignment horizontal="left" vertical="center" wrapText="1" readingOrder="1"/>
    </xf>
    <xf numFmtId="0" fontId="13" fillId="7" borderId="47" xfId="2" applyFont="1" applyFill="1" applyBorder="1" applyAlignment="1">
      <alignment horizontal="left" vertical="center" readingOrder="1"/>
    </xf>
    <xf numFmtId="0" fontId="13" fillId="7" borderId="14" xfId="2" applyFont="1" applyFill="1" applyBorder="1" applyAlignment="1">
      <alignment horizontal="left" vertical="center" readingOrder="1"/>
    </xf>
    <xf numFmtId="0" fontId="13" fillId="7" borderId="36" xfId="2" applyFont="1" applyFill="1" applyBorder="1" applyAlignment="1">
      <alignment horizontal="left" vertical="center" readingOrder="1"/>
    </xf>
    <xf numFmtId="0" fontId="21" fillId="0" borderId="36" xfId="2" applyFont="1" applyFill="1" applyBorder="1" applyAlignment="1">
      <alignment horizontal="left" vertical="center" readingOrder="1"/>
    </xf>
    <xf numFmtId="0" fontId="23" fillId="0" borderId="0" xfId="27" applyFont="1" applyFill="1" applyBorder="1" applyAlignment="1">
      <alignment horizontal="left" readingOrder="1"/>
    </xf>
    <xf numFmtId="0" fontId="28" fillId="0" borderId="0" xfId="1" applyFont="1" applyFill="1" applyBorder="1" applyAlignment="1">
      <alignment horizontal="left" vertical="center" wrapText="1" readingOrder="1"/>
    </xf>
    <xf numFmtId="49" fontId="13" fillId="0" borderId="0" xfId="1" applyNumberFormat="1" applyFont="1" applyFill="1" applyBorder="1" applyAlignment="1">
      <alignment horizontal="left" vertical="center" wrapText="1" readingOrder="1"/>
    </xf>
    <xf numFmtId="0" fontId="16" fillId="0" borderId="0" xfId="2" applyFont="1" applyFill="1" applyBorder="1" applyAlignment="1">
      <alignment horizontal="left" vertical="center" readingOrder="1"/>
    </xf>
    <xf numFmtId="0" fontId="23" fillId="0" borderId="0" xfId="27" applyFont="1" applyFill="1" applyBorder="1" applyAlignment="1">
      <alignment horizontal="left" vertical="center" readingOrder="1"/>
    </xf>
    <xf numFmtId="0" fontId="22" fillId="4" borderId="0" xfId="2" applyFont="1" applyFill="1" applyBorder="1" applyAlignment="1">
      <alignment horizontal="center" vertical="center" readingOrder="1"/>
    </xf>
    <xf numFmtId="0" fontId="21" fillId="0" borderId="124" xfId="2" applyFont="1" applyBorder="1" applyAlignment="1">
      <alignment horizontal="left" vertical="center" wrapText="1" readingOrder="1"/>
    </xf>
    <xf numFmtId="0" fontId="21" fillId="0" borderId="2" xfId="2" applyFont="1" applyBorder="1" applyAlignment="1">
      <alignment horizontal="left" vertical="center" wrapText="1" readingOrder="1"/>
    </xf>
    <xf numFmtId="0" fontId="21" fillId="0" borderId="3" xfId="2" applyFont="1" applyBorder="1" applyAlignment="1">
      <alignment horizontal="left" vertical="center" wrapText="1" readingOrder="1"/>
    </xf>
    <xf numFmtId="0" fontId="21" fillId="0" borderId="121" xfId="2" applyFont="1" applyBorder="1" applyAlignment="1">
      <alignment horizontal="left" vertical="center" wrapText="1" readingOrder="1"/>
    </xf>
  </cellXfs>
  <cellStyles count="31">
    <cellStyle name="Comma 2" xfId="12"/>
    <cellStyle name="Normal" xfId="0" builtinId="0"/>
    <cellStyle name="Normal 2" xfId="1"/>
    <cellStyle name="Normal 2 2" xfId="2"/>
    <cellStyle name="Normal 2 2 2" xfId="3"/>
    <cellStyle name="Normal 2 2_13 (ii)" xfId="4"/>
    <cellStyle name="Normal 3" xfId="5"/>
    <cellStyle name="Normal 6" xfId="6"/>
    <cellStyle name="Normal 7" xfId="7"/>
    <cellStyle name="Normal 7 10" xfId="23"/>
    <cellStyle name="Normal 7 2" xfId="9"/>
    <cellStyle name="Normal 7 2 2" xfId="17"/>
    <cellStyle name="Normal 7 2 2 2" xfId="21"/>
    <cellStyle name="Normal 7 2 3" xfId="20"/>
    <cellStyle name="Normal 7 2 4" xfId="22"/>
    <cellStyle name="Normal 7 2 5" xfId="24"/>
    <cellStyle name="Normal 7 2 6" xfId="27"/>
    <cellStyle name="Normal 7 2 7" xfId="30"/>
    <cellStyle name="Normal 7 3" xfId="8"/>
    <cellStyle name="Normal 7 3 2" xfId="18"/>
    <cellStyle name="Normal 7 3 3" xfId="25"/>
    <cellStyle name="Normal 7 4" xfId="10"/>
    <cellStyle name="Normal 7 4 2" xfId="19"/>
    <cellStyle name="Normal 7 4 3" xfId="26"/>
    <cellStyle name="Normal 7 5" xfId="11"/>
    <cellStyle name="Normal 7 5 2" xfId="28"/>
    <cellStyle name="Normal 7 6" xfId="13"/>
    <cellStyle name="Normal 7 6 2" xfId="29"/>
    <cellStyle name="Normal 7 7" xfId="14"/>
    <cellStyle name="Normal 7 8" xfId="15"/>
    <cellStyle name="Normal 7 9" xfId="1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SP-2F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ptions%20She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ctions"/>
      <sheetName val="dSections"/>
      <sheetName val="pSections"/>
      <sheetName val="MHH"/>
      <sheetName val="pMHH"/>
      <sheetName val="eMHH"/>
      <sheetName val="FHH"/>
      <sheetName val="pFHH"/>
      <sheetName val="eFHH"/>
      <sheetName val="MFG"/>
      <sheetName val="pMFG"/>
      <sheetName val="eMFG"/>
      <sheetName val="FFG"/>
      <sheetName val="pFFG"/>
      <sheetName val="eFFG"/>
      <sheetName val="Letters"/>
      <sheetName val="FI"/>
      <sheetName val="QC"/>
    </sheetNames>
    <sheetDataSet>
      <sheetData sheetId="0">
        <row r="1">
          <cell r="P1" t="str">
            <v>Female Focus Group Questionnaire</v>
          </cell>
        </row>
        <row r="2">
          <cell r="P2" t="str">
            <v>Section</v>
          </cell>
          <cell r="Q2">
            <v>0</v>
          </cell>
          <cell r="S2" t="str">
            <v>Interview Codes</v>
          </cell>
          <cell r="V2" t="str">
            <v>Page</v>
          </cell>
        </row>
        <row r="4">
          <cell r="P4" t="str">
            <v>Section</v>
          </cell>
          <cell r="Q4">
            <v>1</v>
          </cell>
          <cell r="S4" t="str">
            <v>Basic Information</v>
          </cell>
        </row>
        <row r="5">
          <cell r="P5" t="str">
            <v>Section</v>
          </cell>
          <cell r="Q5">
            <v>2</v>
          </cell>
          <cell r="S5" t="str">
            <v>Education &amp; Medical Care</v>
          </cell>
        </row>
        <row r="6">
          <cell r="P6" t="str">
            <v>Section</v>
          </cell>
          <cell r="Q6">
            <v>3</v>
          </cell>
          <cell r="S6" t="str">
            <v>Development Projects</v>
          </cell>
        </row>
        <row r="7">
          <cell r="P7" t="str">
            <v>Section</v>
          </cell>
          <cell r="Q7">
            <v>4</v>
          </cell>
          <cell r="S7" t="str">
            <v>Local Governance</v>
          </cell>
        </row>
        <row r="8">
          <cell r="P8" t="str">
            <v>Section</v>
          </cell>
          <cell r="Q8">
            <v>5</v>
          </cell>
          <cell r="S8" t="str">
            <v>Council</v>
          </cell>
        </row>
        <row r="9">
          <cell r="P9" t="str">
            <v>Section</v>
          </cell>
          <cell r="Q9">
            <v>6</v>
          </cell>
          <cell r="S9" t="str">
            <v>Income Sources</v>
          </cell>
        </row>
        <row r="10">
          <cell r="P10" t="str">
            <v>Section</v>
          </cell>
          <cell r="Q10">
            <v>7</v>
          </cell>
          <cell r="S10" t="str">
            <v>Women's Issues</v>
          </cell>
        </row>
        <row r="11">
          <cell r="P11" t="str">
            <v>Section</v>
          </cell>
          <cell r="Q11">
            <v>8</v>
          </cell>
          <cell r="S11" t="str">
            <v>Village Issues</v>
          </cell>
        </row>
        <row r="12">
          <cell r="P12" t="str">
            <v>Section</v>
          </cell>
          <cell r="Q12">
            <v>9</v>
          </cell>
          <cell r="S12" t="str">
            <v>Private Opinion</v>
          </cell>
        </row>
        <row r="13">
          <cell r="P13" t="str">
            <v>Section</v>
          </cell>
          <cell r="Q13" t="str">
            <v>A &amp; B</v>
          </cell>
          <cell r="S13" t="str">
            <v>Review</v>
          </cell>
        </row>
      </sheetData>
      <sheetData sheetId="1"/>
      <sheetData sheetId="2"/>
      <sheetData sheetId="3"/>
      <sheetData sheetId="4"/>
      <sheetData sheetId="5"/>
      <sheetData sheetId="6"/>
      <sheetData sheetId="7"/>
      <sheetData sheetId="8"/>
      <sheetData sheetId="9">
        <row r="4">
          <cell r="Q4">
            <v>0.01</v>
          </cell>
          <cell r="R4">
            <v>0.01</v>
          </cell>
          <cell r="U4" t="str">
            <v>Interview Date</v>
          </cell>
          <cell r="V4" t="str">
            <v>Interview Date</v>
          </cell>
          <cell r="W4" t="str">
            <v>Interview Date</v>
          </cell>
          <cell r="X4" t="str">
            <v>تاریخ مصاحبه</v>
          </cell>
          <cell r="Y4" t="str">
            <v/>
          </cell>
          <cell r="Z4" t="str">
            <v xml:space="preserve">ماه </v>
          </cell>
          <cell r="AA4" t="str">
            <v>روز</v>
          </cell>
          <cell r="AB4" t="e">
            <v>#N/A</v>
          </cell>
          <cell r="AC4" t="e">
            <v>#N/A</v>
          </cell>
          <cell r="AD4" t="e">
            <v>#N/A</v>
          </cell>
          <cell r="AE4" t="e">
            <v>#N/A</v>
          </cell>
          <cell r="AF4" t="e">
            <v>#N/A</v>
          </cell>
          <cell r="AG4" t="e">
            <v>#N/A</v>
          </cell>
          <cell r="AH4" t="e">
            <v>#N/A</v>
          </cell>
          <cell r="AI4" t="e">
            <v>#N/A</v>
          </cell>
          <cell r="AJ4" t="e">
            <v>#N/A</v>
          </cell>
          <cell r="AK4" t="e">
            <v>#N/A</v>
          </cell>
          <cell r="AL4" t="e">
            <v>#N/A</v>
          </cell>
          <cell r="AM4" t="e">
            <v>#N/A</v>
          </cell>
          <cell r="AN4" t="e">
            <v>#N/A</v>
          </cell>
          <cell r="AO4" t="e">
            <v>#N/A</v>
          </cell>
          <cell r="AP4" t="e">
            <v>#N/A</v>
          </cell>
          <cell r="AQ4" t="e">
            <v>#N/A</v>
          </cell>
          <cell r="AR4" t="e">
            <v>#N/A</v>
          </cell>
          <cell r="AS4" t="e">
            <v>#N/A</v>
          </cell>
          <cell r="AT4" t="e">
            <v>#N/A</v>
          </cell>
          <cell r="AU4" t="e">
            <v>#N/A</v>
          </cell>
          <cell r="AV4" t="e">
            <v>#N/A</v>
          </cell>
          <cell r="AW4" t="e">
            <v>#N/A</v>
          </cell>
          <cell r="AX4" t="e">
            <v>#N/A</v>
          </cell>
          <cell r="AY4" t="e">
            <v>#N/A</v>
          </cell>
          <cell r="AZ4" t="e">
            <v>#N/A</v>
          </cell>
          <cell r="BA4" t="e">
            <v>#N/A</v>
          </cell>
          <cell r="BB4" t="e">
            <v>#N/A</v>
          </cell>
          <cell r="BC4" t="e">
            <v>#N/A</v>
          </cell>
          <cell r="BD4" t="e">
            <v>#N/A</v>
          </cell>
          <cell r="BE4" t="e">
            <v>#N/A</v>
          </cell>
          <cell r="BF4" t="e">
            <v>#N/A</v>
          </cell>
          <cell r="BG4" t="e">
            <v>#N/A</v>
          </cell>
          <cell r="BH4" t="e">
            <v>#N/A</v>
          </cell>
          <cell r="BI4" t="e">
            <v>#N/A</v>
          </cell>
          <cell r="BJ4" t="e">
            <v>#N/A</v>
          </cell>
          <cell r="BK4" t="e">
            <v>#N/A</v>
          </cell>
          <cell r="BL4" t="e">
            <v>#N/A</v>
          </cell>
          <cell r="BM4" t="e">
            <v>#N/A</v>
          </cell>
          <cell r="BN4" t="e">
            <v>#N/A</v>
          </cell>
          <cell r="BO4" t="e">
            <v>#N/A</v>
          </cell>
          <cell r="BP4" t="e">
            <v>#N/A</v>
          </cell>
          <cell r="BQ4" t="e">
            <v>#N/A</v>
          </cell>
          <cell r="BR4" t="e">
            <v>#N/A</v>
          </cell>
          <cell r="BS4" t="e">
            <v>#N/A</v>
          </cell>
          <cell r="BT4" t="e">
            <v>#N/A</v>
          </cell>
          <cell r="BU4" t="e">
            <v>#N/A</v>
          </cell>
          <cell r="BV4" t="e">
            <v>#N/A</v>
          </cell>
          <cell r="BW4" t="e">
            <v>#N/A</v>
          </cell>
          <cell r="BX4">
            <v>2</v>
          </cell>
          <cell r="BY4">
            <v>0.01</v>
          </cell>
          <cell r="BZ4" t="str">
            <v>Month</v>
          </cell>
          <cell r="CA4" t="str">
            <v>Day</v>
          </cell>
          <cell r="CB4">
            <v>0</v>
          </cell>
          <cell r="CC4">
            <v>0</v>
          </cell>
          <cell r="CD4">
            <v>0</v>
          </cell>
          <cell r="CE4">
            <v>0</v>
          </cell>
          <cell r="CF4">
            <v>0</v>
          </cell>
          <cell r="CG4">
            <v>0</v>
          </cell>
          <cell r="CH4">
            <v>0</v>
          </cell>
          <cell r="CI4">
            <v>0</v>
          </cell>
          <cell r="CJ4">
            <v>0</v>
          </cell>
          <cell r="CK4">
            <v>0</v>
          </cell>
          <cell r="CL4">
            <v>0</v>
          </cell>
          <cell r="CM4">
            <v>0</v>
          </cell>
          <cell r="CN4">
            <v>0</v>
          </cell>
          <cell r="CO4">
            <v>0</v>
          </cell>
          <cell r="CP4">
            <v>0</v>
          </cell>
          <cell r="CQ4">
            <v>0</v>
          </cell>
          <cell r="CR4">
            <v>0</v>
          </cell>
          <cell r="CS4">
            <v>0</v>
          </cell>
          <cell r="CT4">
            <v>0</v>
          </cell>
          <cell r="CU4">
            <v>0</v>
          </cell>
          <cell r="CV4">
            <v>0</v>
          </cell>
          <cell r="CW4">
            <v>0</v>
          </cell>
          <cell r="CX4">
            <v>0</v>
          </cell>
          <cell r="CY4">
            <v>0</v>
          </cell>
          <cell r="CZ4">
            <v>0</v>
          </cell>
          <cell r="DA4">
            <v>0</v>
          </cell>
          <cell r="DB4">
            <v>0</v>
          </cell>
          <cell r="DC4">
            <v>0</v>
          </cell>
          <cell r="DD4">
            <v>0</v>
          </cell>
          <cell r="DE4">
            <v>0</v>
          </cell>
          <cell r="DF4">
            <v>0</v>
          </cell>
          <cell r="DG4">
            <v>0</v>
          </cell>
          <cell r="DH4">
            <v>0</v>
          </cell>
          <cell r="DI4">
            <v>0</v>
          </cell>
          <cell r="DJ4">
            <v>0</v>
          </cell>
          <cell r="DK4">
            <v>0</v>
          </cell>
          <cell r="DL4">
            <v>0</v>
          </cell>
          <cell r="DM4">
            <v>0</v>
          </cell>
          <cell r="DN4">
            <v>0</v>
          </cell>
          <cell r="DO4">
            <v>0</v>
          </cell>
          <cell r="DP4">
            <v>0</v>
          </cell>
          <cell r="DQ4">
            <v>0</v>
          </cell>
          <cell r="DR4">
            <v>0</v>
          </cell>
          <cell r="DS4">
            <v>0</v>
          </cell>
          <cell r="DT4">
            <v>0</v>
          </cell>
          <cell r="DU4">
            <v>0</v>
          </cell>
          <cell r="DV4">
            <v>0</v>
          </cell>
          <cell r="DW4">
            <v>0</v>
          </cell>
          <cell r="DX4">
            <v>2</v>
          </cell>
          <cell r="DY4">
            <v>1</v>
          </cell>
          <cell r="DZ4" t="str">
            <v>Numerical</v>
          </cell>
          <cell r="EA4">
            <v>1</v>
          </cell>
          <cell r="EB4" t="str">
            <v>Write-In</v>
          </cell>
          <cell r="EC4" t="str">
            <v>Month, Day</v>
          </cell>
          <cell r="ED4" t="str">
            <v>-</v>
          </cell>
          <cell r="EE4">
            <v>0.01</v>
          </cell>
          <cell r="EF4" t="str">
            <v>.</v>
          </cell>
          <cell r="EG4">
            <v>0.01</v>
          </cell>
          <cell r="EH4" t="str">
            <v>.</v>
          </cell>
          <cell r="EI4">
            <v>0.01</v>
          </cell>
          <cell r="EJ4" t="str">
            <v>.</v>
          </cell>
          <cell r="EK4">
            <v>1</v>
          </cell>
          <cell r="EN4">
            <v>0.01</v>
          </cell>
          <cell r="EO4" t="str">
            <v>Supervision</v>
          </cell>
          <cell r="EP4" t="str">
            <v>-</v>
          </cell>
          <cell r="EQ4" t="str">
            <v>-</v>
          </cell>
          <cell r="ER4">
            <v>0.01</v>
          </cell>
          <cell r="ES4">
            <v>0.01</v>
          </cell>
          <cell r="ET4" t="str">
            <v>Interview Date</v>
          </cell>
          <cell r="EU4" t="str">
            <v>تاریخ مصاحبه</v>
          </cell>
          <cell r="EV4" t="b">
            <v>1</v>
          </cell>
          <cell r="EW4" t="b">
            <v>1</v>
          </cell>
          <cell r="EX4" t="b">
            <v>1</v>
          </cell>
          <cell r="FF4" t="str">
            <v xml:space="preserve"> Only my husband</v>
          </cell>
        </row>
        <row r="5">
          <cell r="Q5">
            <v>0.02</v>
          </cell>
          <cell r="R5">
            <v>0.02</v>
          </cell>
          <cell r="U5" t="str">
            <v>Enumerator Code</v>
          </cell>
          <cell r="V5" t="str">
            <v>Enumerator Code</v>
          </cell>
          <cell r="W5" t="str">
            <v>Enumerator Code</v>
          </cell>
          <cell r="X5" t="str">
            <v>کود مصاحبه کننده</v>
          </cell>
          <cell r="Y5" t="str">
            <v/>
          </cell>
          <cell r="Z5" t="str">
            <v>|___|___|___|</v>
          </cell>
          <cell r="AA5" t="e">
            <v>#N/A</v>
          </cell>
          <cell r="AB5" t="e">
            <v>#N/A</v>
          </cell>
          <cell r="AC5" t="e">
            <v>#N/A</v>
          </cell>
          <cell r="AD5" t="e">
            <v>#N/A</v>
          </cell>
          <cell r="AE5" t="e">
            <v>#N/A</v>
          </cell>
          <cell r="AF5" t="e">
            <v>#N/A</v>
          </cell>
          <cell r="AG5" t="e">
            <v>#N/A</v>
          </cell>
          <cell r="AH5" t="e">
            <v>#N/A</v>
          </cell>
          <cell r="AI5" t="e">
            <v>#N/A</v>
          </cell>
          <cell r="AJ5" t="e">
            <v>#N/A</v>
          </cell>
          <cell r="AK5" t="e">
            <v>#N/A</v>
          </cell>
          <cell r="AL5" t="e">
            <v>#N/A</v>
          </cell>
          <cell r="AM5" t="e">
            <v>#N/A</v>
          </cell>
          <cell r="AN5" t="e">
            <v>#N/A</v>
          </cell>
          <cell r="AO5" t="e">
            <v>#N/A</v>
          </cell>
          <cell r="AP5" t="e">
            <v>#N/A</v>
          </cell>
          <cell r="AQ5" t="e">
            <v>#N/A</v>
          </cell>
          <cell r="AR5" t="e">
            <v>#N/A</v>
          </cell>
          <cell r="AS5" t="e">
            <v>#N/A</v>
          </cell>
          <cell r="AT5" t="e">
            <v>#N/A</v>
          </cell>
          <cell r="AU5" t="e">
            <v>#N/A</v>
          </cell>
          <cell r="AV5" t="e">
            <v>#N/A</v>
          </cell>
          <cell r="AW5" t="e">
            <v>#N/A</v>
          </cell>
          <cell r="AX5" t="e">
            <v>#N/A</v>
          </cell>
          <cell r="AY5" t="e">
            <v>#N/A</v>
          </cell>
          <cell r="AZ5" t="e">
            <v>#N/A</v>
          </cell>
          <cell r="BA5" t="e">
            <v>#N/A</v>
          </cell>
          <cell r="BB5" t="e">
            <v>#N/A</v>
          </cell>
          <cell r="BC5" t="e">
            <v>#N/A</v>
          </cell>
          <cell r="BD5" t="e">
            <v>#N/A</v>
          </cell>
          <cell r="BE5" t="e">
            <v>#N/A</v>
          </cell>
          <cell r="BF5" t="e">
            <v>#N/A</v>
          </cell>
          <cell r="BG5" t="e">
            <v>#N/A</v>
          </cell>
          <cell r="BH5" t="e">
            <v>#N/A</v>
          </cell>
          <cell r="BI5" t="e">
            <v>#N/A</v>
          </cell>
          <cell r="BJ5" t="e">
            <v>#N/A</v>
          </cell>
          <cell r="BK5" t="e">
            <v>#N/A</v>
          </cell>
          <cell r="BL5" t="e">
            <v>#N/A</v>
          </cell>
          <cell r="BM5" t="e">
            <v>#N/A</v>
          </cell>
          <cell r="BN5" t="e">
            <v>#N/A</v>
          </cell>
          <cell r="BO5" t="e">
            <v>#N/A</v>
          </cell>
          <cell r="BP5" t="e">
            <v>#N/A</v>
          </cell>
          <cell r="BQ5" t="e">
            <v>#N/A</v>
          </cell>
          <cell r="BR5" t="e">
            <v>#N/A</v>
          </cell>
          <cell r="BS5" t="e">
            <v>#N/A</v>
          </cell>
          <cell r="BT5" t="e">
            <v>#N/A</v>
          </cell>
          <cell r="BU5" t="e">
            <v>#N/A</v>
          </cell>
          <cell r="BV5" t="e">
            <v>#N/A</v>
          </cell>
          <cell r="BW5" t="e">
            <v>#N/A</v>
          </cell>
          <cell r="BX5">
            <v>1</v>
          </cell>
          <cell r="BY5">
            <v>0.02</v>
          </cell>
          <cell r="BZ5" t="str">
            <v>|___|___|___|</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0</v>
          </cell>
          <cell r="DM5">
            <v>0</v>
          </cell>
          <cell r="DN5">
            <v>0</v>
          </cell>
          <cell r="DO5">
            <v>0</v>
          </cell>
          <cell r="DP5">
            <v>0</v>
          </cell>
          <cell r="DQ5">
            <v>0</v>
          </cell>
          <cell r="DR5">
            <v>0</v>
          </cell>
          <cell r="DS5">
            <v>0</v>
          </cell>
          <cell r="DT5">
            <v>0</v>
          </cell>
          <cell r="DU5">
            <v>0</v>
          </cell>
          <cell r="DV5">
            <v>0</v>
          </cell>
          <cell r="DW5">
            <v>0</v>
          </cell>
          <cell r="DX5">
            <v>1</v>
          </cell>
          <cell r="DY5">
            <v>1</v>
          </cell>
          <cell r="DZ5" t="str">
            <v>Numerical</v>
          </cell>
          <cell r="EA5">
            <v>1</v>
          </cell>
          <cell r="EB5" t="str">
            <v>Write-In</v>
          </cell>
          <cell r="EC5" t="str">
            <v>Enumerator Code</v>
          </cell>
          <cell r="ED5" t="str">
            <v>-</v>
          </cell>
          <cell r="EE5">
            <v>0.02</v>
          </cell>
          <cell r="EF5" t="str">
            <v>.</v>
          </cell>
          <cell r="EG5">
            <v>0.02</v>
          </cell>
          <cell r="EH5" t="str">
            <v>.</v>
          </cell>
          <cell r="EI5">
            <v>0.02</v>
          </cell>
          <cell r="EJ5" t="str">
            <v>.</v>
          </cell>
          <cell r="EK5">
            <v>1</v>
          </cell>
          <cell r="EN5">
            <v>0.02</v>
          </cell>
          <cell r="EO5" t="str">
            <v>Supervision</v>
          </cell>
          <cell r="EP5" t="str">
            <v>-</v>
          </cell>
          <cell r="EQ5" t="str">
            <v>-</v>
          </cell>
          <cell r="ER5">
            <v>0.02</v>
          </cell>
          <cell r="ES5">
            <v>0.02</v>
          </cell>
          <cell r="ET5" t="str">
            <v>Enumerator Code</v>
          </cell>
          <cell r="EU5" t="str">
            <v>کود مصاحبه کننده</v>
          </cell>
          <cell r="EV5" t="b">
            <v>1</v>
          </cell>
          <cell r="EW5" t="b">
            <v>1</v>
          </cell>
          <cell r="EX5" t="b">
            <v>1</v>
          </cell>
          <cell r="FF5" t="str">
            <v xml:space="preserve"> My husband and other men in the household</v>
          </cell>
        </row>
        <row r="6">
          <cell r="Q6">
            <v>0.03</v>
          </cell>
          <cell r="R6">
            <v>0.03</v>
          </cell>
          <cell r="U6" t="str">
            <v>Supervisor Code</v>
          </cell>
          <cell r="V6" t="str">
            <v>Supervisor Code</v>
          </cell>
          <cell r="W6" t="str">
            <v>Supervisor Code</v>
          </cell>
          <cell r="X6" t="str">
            <v>کود سوپروایزر</v>
          </cell>
          <cell r="Y6" t="str">
            <v/>
          </cell>
          <cell r="Z6" t="str">
            <v>|___|___|___|</v>
          </cell>
          <cell r="AA6" t="e">
            <v>#N/A</v>
          </cell>
          <cell r="AB6" t="e">
            <v>#N/A</v>
          </cell>
          <cell r="AC6" t="e">
            <v>#N/A</v>
          </cell>
          <cell r="AD6" t="e">
            <v>#N/A</v>
          </cell>
          <cell r="AE6" t="e">
            <v>#N/A</v>
          </cell>
          <cell r="AF6" t="e">
            <v>#N/A</v>
          </cell>
          <cell r="AG6" t="e">
            <v>#N/A</v>
          </cell>
          <cell r="AH6" t="e">
            <v>#N/A</v>
          </cell>
          <cell r="AI6" t="e">
            <v>#N/A</v>
          </cell>
          <cell r="AJ6" t="e">
            <v>#N/A</v>
          </cell>
          <cell r="AK6" t="e">
            <v>#N/A</v>
          </cell>
          <cell r="AL6" t="e">
            <v>#N/A</v>
          </cell>
          <cell r="AM6" t="e">
            <v>#N/A</v>
          </cell>
          <cell r="AN6" t="e">
            <v>#N/A</v>
          </cell>
          <cell r="AO6" t="e">
            <v>#N/A</v>
          </cell>
          <cell r="AP6" t="e">
            <v>#N/A</v>
          </cell>
          <cell r="AQ6" t="e">
            <v>#N/A</v>
          </cell>
          <cell r="AR6" t="e">
            <v>#N/A</v>
          </cell>
          <cell r="AS6" t="e">
            <v>#N/A</v>
          </cell>
          <cell r="AT6" t="e">
            <v>#N/A</v>
          </cell>
          <cell r="AU6" t="e">
            <v>#N/A</v>
          </cell>
          <cell r="AV6" t="e">
            <v>#N/A</v>
          </cell>
          <cell r="AW6" t="e">
            <v>#N/A</v>
          </cell>
          <cell r="AX6" t="e">
            <v>#N/A</v>
          </cell>
          <cell r="AY6" t="e">
            <v>#N/A</v>
          </cell>
          <cell r="AZ6" t="e">
            <v>#N/A</v>
          </cell>
          <cell r="BA6" t="e">
            <v>#N/A</v>
          </cell>
          <cell r="BB6" t="e">
            <v>#N/A</v>
          </cell>
          <cell r="BC6" t="e">
            <v>#N/A</v>
          </cell>
          <cell r="BD6" t="e">
            <v>#N/A</v>
          </cell>
          <cell r="BE6" t="e">
            <v>#N/A</v>
          </cell>
          <cell r="BF6" t="e">
            <v>#N/A</v>
          </cell>
          <cell r="BG6" t="e">
            <v>#N/A</v>
          </cell>
          <cell r="BH6" t="e">
            <v>#N/A</v>
          </cell>
          <cell r="BI6" t="e">
            <v>#N/A</v>
          </cell>
          <cell r="BJ6" t="e">
            <v>#N/A</v>
          </cell>
          <cell r="BK6" t="e">
            <v>#N/A</v>
          </cell>
          <cell r="BL6" t="e">
            <v>#N/A</v>
          </cell>
          <cell r="BM6" t="e">
            <v>#N/A</v>
          </cell>
          <cell r="BN6" t="e">
            <v>#N/A</v>
          </cell>
          <cell r="BO6" t="e">
            <v>#N/A</v>
          </cell>
          <cell r="BP6" t="e">
            <v>#N/A</v>
          </cell>
          <cell r="BQ6" t="e">
            <v>#N/A</v>
          </cell>
          <cell r="BR6" t="e">
            <v>#N/A</v>
          </cell>
          <cell r="BS6" t="e">
            <v>#N/A</v>
          </cell>
          <cell r="BT6" t="e">
            <v>#N/A</v>
          </cell>
          <cell r="BU6" t="e">
            <v>#N/A</v>
          </cell>
          <cell r="BV6" t="e">
            <v>#N/A</v>
          </cell>
          <cell r="BW6" t="e">
            <v>#N/A</v>
          </cell>
          <cell r="BX6">
            <v>1</v>
          </cell>
          <cell r="BY6">
            <v>0.03</v>
          </cell>
          <cell r="BZ6" t="str">
            <v>|___|___|___|</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0</v>
          </cell>
          <cell r="DM6">
            <v>0</v>
          </cell>
          <cell r="DN6">
            <v>0</v>
          </cell>
          <cell r="DO6">
            <v>0</v>
          </cell>
          <cell r="DP6">
            <v>0</v>
          </cell>
          <cell r="DQ6">
            <v>0</v>
          </cell>
          <cell r="DR6">
            <v>0</v>
          </cell>
          <cell r="DS6">
            <v>0</v>
          </cell>
          <cell r="DT6">
            <v>0</v>
          </cell>
          <cell r="DU6">
            <v>0</v>
          </cell>
          <cell r="DV6">
            <v>0</v>
          </cell>
          <cell r="DW6">
            <v>0</v>
          </cell>
          <cell r="DX6">
            <v>1</v>
          </cell>
          <cell r="DY6">
            <v>1</v>
          </cell>
          <cell r="DZ6" t="str">
            <v>Numerical</v>
          </cell>
          <cell r="EA6">
            <v>1</v>
          </cell>
          <cell r="EB6" t="str">
            <v>Write-In</v>
          </cell>
          <cell r="EC6" t="str">
            <v>Enumerator Code</v>
          </cell>
          <cell r="ED6" t="str">
            <v>-</v>
          </cell>
          <cell r="EE6">
            <v>0.03</v>
          </cell>
          <cell r="EF6" t="str">
            <v>.</v>
          </cell>
          <cell r="EG6">
            <v>0.03</v>
          </cell>
          <cell r="EH6" t="str">
            <v>.</v>
          </cell>
          <cell r="EI6">
            <v>0.03</v>
          </cell>
          <cell r="EJ6" t="str">
            <v>.</v>
          </cell>
          <cell r="EK6">
            <v>1</v>
          </cell>
          <cell r="EN6">
            <v>0.03</v>
          </cell>
          <cell r="EO6" t="str">
            <v>Supervision</v>
          </cell>
          <cell r="EP6" t="str">
            <v>-</v>
          </cell>
          <cell r="EQ6" t="str">
            <v>-</v>
          </cell>
          <cell r="ER6">
            <v>0.03</v>
          </cell>
          <cell r="ES6">
            <v>0.03</v>
          </cell>
          <cell r="ET6" t="str">
            <v>Supervisor Code</v>
          </cell>
          <cell r="EU6" t="str">
            <v>کود سوپروایزر</v>
          </cell>
          <cell r="EV6" t="b">
            <v>1</v>
          </cell>
          <cell r="EW6" t="b">
            <v>1</v>
          </cell>
          <cell r="EX6" t="b">
            <v>1</v>
          </cell>
          <cell r="FF6" t="str">
            <v xml:space="preserve"> My father-in-law or mother-in-law</v>
          </cell>
        </row>
        <row r="7">
          <cell r="Q7">
            <v>0.04</v>
          </cell>
          <cell r="R7">
            <v>0.04</v>
          </cell>
          <cell r="U7" t="str">
            <v>Type of Focus Group</v>
          </cell>
          <cell r="V7" t="str">
            <v/>
          </cell>
          <cell r="W7" t="str">
            <v>Type of Focus Group</v>
          </cell>
          <cell r="X7" t="str">
            <v>نوع جلسه</v>
          </cell>
          <cell r="Y7" t="str">
            <v/>
          </cell>
          <cell r="Z7" t="str">
            <v>شورای محلی قریه</v>
          </cell>
          <cell r="AA7" t="str">
            <v>جرگه قریه</v>
          </cell>
          <cell r="AB7" t="str">
            <v>شورای انکشافی قریه</v>
          </cell>
          <cell r="AC7" t="str">
            <v>شورای محلی مشترک</v>
          </cell>
          <cell r="AD7" t="str">
            <v>شورای انکشافی مشترک</v>
          </cell>
          <cell r="AE7" t="str">
            <v>رهبران قریه</v>
          </cell>
          <cell r="AF7" t="str">
            <v>ریش سفیدان قریه یا بزرگان قوم</v>
          </cell>
          <cell r="AG7" t="str">
            <v>سایر:</v>
          </cell>
          <cell r="AH7" t="e">
            <v>#N/A</v>
          </cell>
          <cell r="AI7" t="e">
            <v>#N/A</v>
          </cell>
          <cell r="AJ7" t="e">
            <v>#N/A</v>
          </cell>
          <cell r="AK7" t="e">
            <v>#N/A</v>
          </cell>
          <cell r="AL7" t="e">
            <v>#N/A</v>
          </cell>
          <cell r="AM7" t="e">
            <v>#N/A</v>
          </cell>
          <cell r="AN7" t="e">
            <v>#N/A</v>
          </cell>
          <cell r="AO7" t="e">
            <v>#N/A</v>
          </cell>
          <cell r="AP7" t="e">
            <v>#N/A</v>
          </cell>
          <cell r="AQ7" t="e">
            <v>#N/A</v>
          </cell>
          <cell r="AR7" t="e">
            <v>#N/A</v>
          </cell>
          <cell r="AS7" t="e">
            <v>#N/A</v>
          </cell>
          <cell r="AT7" t="e">
            <v>#N/A</v>
          </cell>
          <cell r="AU7" t="e">
            <v>#N/A</v>
          </cell>
          <cell r="AV7" t="e">
            <v>#N/A</v>
          </cell>
          <cell r="AW7" t="e">
            <v>#N/A</v>
          </cell>
          <cell r="AX7" t="e">
            <v>#N/A</v>
          </cell>
          <cell r="AY7" t="e">
            <v>#N/A</v>
          </cell>
          <cell r="AZ7" t="e">
            <v>#N/A</v>
          </cell>
          <cell r="BA7" t="e">
            <v>#N/A</v>
          </cell>
          <cell r="BB7" t="e">
            <v>#N/A</v>
          </cell>
          <cell r="BC7" t="e">
            <v>#N/A</v>
          </cell>
          <cell r="BD7" t="e">
            <v>#N/A</v>
          </cell>
          <cell r="BE7" t="e">
            <v>#N/A</v>
          </cell>
          <cell r="BF7" t="e">
            <v>#N/A</v>
          </cell>
          <cell r="BG7" t="e">
            <v>#N/A</v>
          </cell>
          <cell r="BH7" t="e">
            <v>#N/A</v>
          </cell>
          <cell r="BI7" t="e">
            <v>#N/A</v>
          </cell>
          <cell r="BJ7" t="e">
            <v>#N/A</v>
          </cell>
          <cell r="BK7" t="e">
            <v>#N/A</v>
          </cell>
          <cell r="BL7" t="e">
            <v>#N/A</v>
          </cell>
          <cell r="BM7" t="e">
            <v>#N/A</v>
          </cell>
          <cell r="BN7" t="e">
            <v>#N/A</v>
          </cell>
          <cell r="BO7" t="e">
            <v>#N/A</v>
          </cell>
          <cell r="BP7" t="e">
            <v>#N/A</v>
          </cell>
          <cell r="BQ7" t="e">
            <v>#N/A</v>
          </cell>
          <cell r="BR7" t="e">
            <v>#N/A</v>
          </cell>
          <cell r="BS7" t="e">
            <v>#N/A</v>
          </cell>
          <cell r="BT7" t="e">
            <v>#N/A</v>
          </cell>
          <cell r="BU7" t="e">
            <v>#N/A</v>
          </cell>
          <cell r="BV7" t="e">
            <v>#N/A</v>
          </cell>
          <cell r="BW7" t="e">
            <v>#N/A</v>
          </cell>
          <cell r="BX7">
            <v>8</v>
          </cell>
          <cell r="BY7">
            <v>0.04</v>
          </cell>
          <cell r="BZ7" t="str">
            <v>Village Shura</v>
          </cell>
          <cell r="CA7" t="str">
            <v>Village Jirga</v>
          </cell>
          <cell r="CB7" t="str">
            <v>CDC</v>
          </cell>
          <cell r="CC7" t="str">
            <v>Pan-Village Shura / Local Shura</v>
          </cell>
          <cell r="CD7" t="str">
            <v>Pan-Village CDC</v>
          </cell>
          <cell r="CE7" t="str">
            <v>Village Leaders</v>
          </cell>
          <cell r="CF7" t="str">
            <v>Tribal Elders / Whitebeards</v>
          </cell>
          <cell r="CG7" t="str">
            <v>Other:</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cell r="DA7">
            <v>0</v>
          </cell>
          <cell r="DB7">
            <v>0</v>
          </cell>
          <cell r="DC7">
            <v>0</v>
          </cell>
          <cell r="DD7">
            <v>0</v>
          </cell>
          <cell r="DE7">
            <v>0</v>
          </cell>
          <cell r="DF7">
            <v>0</v>
          </cell>
          <cell r="DG7">
            <v>0</v>
          </cell>
          <cell r="DH7">
            <v>0</v>
          </cell>
          <cell r="DI7">
            <v>0</v>
          </cell>
          <cell r="DJ7">
            <v>0</v>
          </cell>
          <cell r="DK7">
            <v>0</v>
          </cell>
          <cell r="DL7">
            <v>0</v>
          </cell>
          <cell r="DM7">
            <v>0</v>
          </cell>
          <cell r="DN7">
            <v>0</v>
          </cell>
          <cell r="DO7">
            <v>0</v>
          </cell>
          <cell r="DP7">
            <v>0</v>
          </cell>
          <cell r="DQ7">
            <v>0</v>
          </cell>
          <cell r="DR7">
            <v>0</v>
          </cell>
          <cell r="DS7">
            <v>0</v>
          </cell>
          <cell r="DT7">
            <v>0</v>
          </cell>
          <cell r="DU7">
            <v>0</v>
          </cell>
          <cell r="DV7">
            <v>0</v>
          </cell>
          <cell r="DW7">
            <v>0</v>
          </cell>
          <cell r="DX7">
            <v>8</v>
          </cell>
          <cell r="DY7">
            <v>1</v>
          </cell>
          <cell r="DZ7" t="str">
            <v>Categorical</v>
          </cell>
          <cell r="EA7">
            <v>1</v>
          </cell>
          <cell r="EB7" t="str">
            <v>Fill-In</v>
          </cell>
          <cell r="EC7" t="str">
            <v>Council / Village Council; Council / Jirga that is joint with another village; Village Elders Council</v>
          </cell>
          <cell r="ED7">
            <v>3</v>
          </cell>
          <cell r="EE7" t="str">
            <v>-</v>
          </cell>
          <cell r="EG7" t="str">
            <v>-</v>
          </cell>
          <cell r="EI7" t="str">
            <v>-</v>
          </cell>
          <cell r="EK7">
            <v>1</v>
          </cell>
          <cell r="EN7">
            <v>0.04</v>
          </cell>
          <cell r="EO7" t="str">
            <v>Supervision</v>
          </cell>
          <cell r="EP7" t="str">
            <v/>
          </cell>
          <cell r="EQ7" t="str">
            <v/>
          </cell>
          <cell r="ER7">
            <v>0.04</v>
          </cell>
          <cell r="ES7">
            <v>0.04</v>
          </cell>
          <cell r="ET7" t="str">
            <v>Type of Focus Group</v>
          </cell>
          <cell r="EU7" t="str">
            <v>نوع بحث تمرکزی</v>
          </cell>
          <cell r="EV7" t="b">
            <v>1</v>
          </cell>
          <cell r="EW7" t="b">
            <v>1</v>
          </cell>
          <cell r="EX7" t="b">
            <v>0</v>
          </cell>
          <cell r="FF7" t="str">
            <v xml:space="preserve"> My father or my mother</v>
          </cell>
        </row>
        <row r="8">
          <cell r="Q8">
            <v>0.05</v>
          </cell>
          <cell r="R8">
            <v>0.05</v>
          </cell>
          <cell r="U8" t="str">
            <v>Number of participants joined each other at the beginning</v>
          </cell>
          <cell r="V8" t="str">
            <v/>
          </cell>
          <cell r="W8" t="str">
            <v>Number of Participants Assembled at Start</v>
          </cell>
          <cell r="X8" t="str">
            <v>تعداد اشتراک کنندگانی که در شروع با هم یکجا شده اند:</v>
          </cell>
          <cell r="Y8" t="str">
            <v/>
          </cell>
          <cell r="Z8" t="str">
            <v>|___|___|</v>
          </cell>
          <cell r="AA8" t="e">
            <v>#N/A</v>
          </cell>
          <cell r="AB8" t="e">
            <v>#N/A</v>
          </cell>
          <cell r="AC8" t="e">
            <v>#N/A</v>
          </cell>
          <cell r="AD8" t="e">
            <v>#N/A</v>
          </cell>
          <cell r="AE8" t="e">
            <v>#N/A</v>
          </cell>
          <cell r="AF8" t="e">
            <v>#N/A</v>
          </cell>
          <cell r="AG8" t="e">
            <v>#N/A</v>
          </cell>
          <cell r="AH8" t="e">
            <v>#N/A</v>
          </cell>
          <cell r="AI8" t="e">
            <v>#N/A</v>
          </cell>
          <cell r="AJ8" t="e">
            <v>#N/A</v>
          </cell>
          <cell r="AK8" t="e">
            <v>#N/A</v>
          </cell>
          <cell r="AL8" t="e">
            <v>#N/A</v>
          </cell>
          <cell r="AM8" t="e">
            <v>#N/A</v>
          </cell>
          <cell r="AN8" t="e">
            <v>#N/A</v>
          </cell>
          <cell r="AO8" t="e">
            <v>#N/A</v>
          </cell>
          <cell r="AP8" t="e">
            <v>#N/A</v>
          </cell>
          <cell r="AQ8" t="e">
            <v>#N/A</v>
          </cell>
          <cell r="AR8" t="e">
            <v>#N/A</v>
          </cell>
          <cell r="AS8" t="e">
            <v>#N/A</v>
          </cell>
          <cell r="AT8" t="e">
            <v>#N/A</v>
          </cell>
          <cell r="AU8" t="e">
            <v>#N/A</v>
          </cell>
          <cell r="AV8" t="e">
            <v>#N/A</v>
          </cell>
          <cell r="AW8" t="e">
            <v>#N/A</v>
          </cell>
          <cell r="AX8" t="e">
            <v>#N/A</v>
          </cell>
          <cell r="AY8" t="e">
            <v>#N/A</v>
          </cell>
          <cell r="AZ8" t="e">
            <v>#N/A</v>
          </cell>
          <cell r="BA8" t="e">
            <v>#N/A</v>
          </cell>
          <cell r="BB8" t="e">
            <v>#N/A</v>
          </cell>
          <cell r="BC8" t="e">
            <v>#N/A</v>
          </cell>
          <cell r="BD8" t="e">
            <v>#N/A</v>
          </cell>
          <cell r="BE8" t="e">
            <v>#N/A</v>
          </cell>
          <cell r="BF8" t="e">
            <v>#N/A</v>
          </cell>
          <cell r="BG8" t="e">
            <v>#N/A</v>
          </cell>
          <cell r="BH8" t="e">
            <v>#N/A</v>
          </cell>
          <cell r="BI8" t="e">
            <v>#N/A</v>
          </cell>
          <cell r="BJ8" t="e">
            <v>#N/A</v>
          </cell>
          <cell r="BK8" t="e">
            <v>#N/A</v>
          </cell>
          <cell r="BL8" t="e">
            <v>#N/A</v>
          </cell>
          <cell r="BM8" t="e">
            <v>#N/A</v>
          </cell>
          <cell r="BN8" t="e">
            <v>#N/A</v>
          </cell>
          <cell r="BO8" t="e">
            <v>#N/A</v>
          </cell>
          <cell r="BP8" t="e">
            <v>#N/A</v>
          </cell>
          <cell r="BQ8" t="e">
            <v>#N/A</v>
          </cell>
          <cell r="BR8" t="e">
            <v>#N/A</v>
          </cell>
          <cell r="BS8" t="e">
            <v>#N/A</v>
          </cell>
          <cell r="BT8" t="e">
            <v>#N/A</v>
          </cell>
          <cell r="BU8" t="e">
            <v>#N/A</v>
          </cell>
          <cell r="BV8" t="e">
            <v>#N/A</v>
          </cell>
          <cell r="BW8" t="e">
            <v>#N/A</v>
          </cell>
          <cell r="BX8">
            <v>1</v>
          </cell>
          <cell r="BY8">
            <v>0.05</v>
          </cell>
          <cell r="BZ8" t="str">
            <v>|___|___|</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1</v>
          </cell>
          <cell r="DY8">
            <v>1</v>
          </cell>
          <cell r="DZ8" t="str">
            <v>Numerical</v>
          </cell>
          <cell r="EA8">
            <v>1</v>
          </cell>
          <cell r="EB8" t="str">
            <v>Write-In</v>
          </cell>
          <cell r="EC8" t="str">
            <v>Number</v>
          </cell>
          <cell r="ED8" t="str">
            <v>-</v>
          </cell>
          <cell r="EE8" t="str">
            <v>-</v>
          </cell>
          <cell r="EG8">
            <v>0.04</v>
          </cell>
          <cell r="EH8" t="str">
            <v>.</v>
          </cell>
          <cell r="EI8" t="str">
            <v>-</v>
          </cell>
          <cell r="EK8">
            <v>1</v>
          </cell>
          <cell r="EN8">
            <v>0.05</v>
          </cell>
          <cell r="EO8" t="str">
            <v>Supervision</v>
          </cell>
          <cell r="EP8" t="str">
            <v/>
          </cell>
          <cell r="EQ8" t="str">
            <v/>
          </cell>
          <cell r="ER8">
            <v>0.05</v>
          </cell>
          <cell r="ES8">
            <v>0.05</v>
          </cell>
          <cell r="ET8" t="str">
            <v>Number of Participants Assembled at Start</v>
          </cell>
          <cell r="EU8" t="str">
            <v>تعداد اشتراک کنندگانی که در شروع با هم یکجا شده اند</v>
          </cell>
          <cell r="EV8" t="b">
            <v>1</v>
          </cell>
          <cell r="EW8" t="b">
            <v>1</v>
          </cell>
          <cell r="EX8" t="b">
            <v>0</v>
          </cell>
          <cell r="FF8" t="str">
            <v xml:space="preserve"> Other</v>
          </cell>
        </row>
        <row r="9">
          <cell r="Q9">
            <v>0.06</v>
          </cell>
          <cell r="R9">
            <v>6.0000000000000005E-2</v>
          </cell>
          <cell r="U9" t="str">
            <v>Number of participants agreed upon their participation</v>
          </cell>
          <cell r="V9" t="str">
            <v/>
          </cell>
          <cell r="W9" t="str">
            <v>Number of Participants Who Agreed to Participate [F.02]</v>
          </cell>
          <cell r="X9" t="str">
            <v>تعداد اشتراک کنندگانی که به اشتراک شان موافقه نمودند [F.02]:</v>
          </cell>
          <cell r="Y9" t="str">
            <v/>
          </cell>
          <cell r="Z9" t="str">
            <v>|___|___|</v>
          </cell>
          <cell r="AA9" t="e">
            <v>#N/A</v>
          </cell>
          <cell r="AB9" t="e">
            <v>#N/A</v>
          </cell>
          <cell r="AC9" t="e">
            <v>#N/A</v>
          </cell>
          <cell r="AD9" t="e">
            <v>#N/A</v>
          </cell>
          <cell r="AE9" t="e">
            <v>#N/A</v>
          </cell>
          <cell r="AF9" t="e">
            <v>#N/A</v>
          </cell>
          <cell r="AG9" t="e">
            <v>#N/A</v>
          </cell>
          <cell r="AH9" t="e">
            <v>#N/A</v>
          </cell>
          <cell r="AI9" t="e">
            <v>#N/A</v>
          </cell>
          <cell r="AJ9" t="e">
            <v>#N/A</v>
          </cell>
          <cell r="AK9" t="e">
            <v>#N/A</v>
          </cell>
          <cell r="AL9" t="e">
            <v>#N/A</v>
          </cell>
          <cell r="AM9" t="e">
            <v>#N/A</v>
          </cell>
          <cell r="AN9" t="e">
            <v>#N/A</v>
          </cell>
          <cell r="AO9" t="e">
            <v>#N/A</v>
          </cell>
          <cell r="AP9" t="e">
            <v>#N/A</v>
          </cell>
          <cell r="AQ9" t="e">
            <v>#N/A</v>
          </cell>
          <cell r="AR9" t="e">
            <v>#N/A</v>
          </cell>
          <cell r="AS9" t="e">
            <v>#N/A</v>
          </cell>
          <cell r="AT9" t="e">
            <v>#N/A</v>
          </cell>
          <cell r="AU9" t="e">
            <v>#N/A</v>
          </cell>
          <cell r="AV9" t="e">
            <v>#N/A</v>
          </cell>
          <cell r="AW9" t="e">
            <v>#N/A</v>
          </cell>
          <cell r="AX9" t="e">
            <v>#N/A</v>
          </cell>
          <cell r="AY9" t="e">
            <v>#N/A</v>
          </cell>
          <cell r="AZ9" t="e">
            <v>#N/A</v>
          </cell>
          <cell r="BA9" t="e">
            <v>#N/A</v>
          </cell>
          <cell r="BB9" t="e">
            <v>#N/A</v>
          </cell>
          <cell r="BC9" t="e">
            <v>#N/A</v>
          </cell>
          <cell r="BD9" t="e">
            <v>#N/A</v>
          </cell>
          <cell r="BE9" t="e">
            <v>#N/A</v>
          </cell>
          <cell r="BF9" t="e">
            <v>#N/A</v>
          </cell>
          <cell r="BG9" t="e">
            <v>#N/A</v>
          </cell>
          <cell r="BH9" t="e">
            <v>#N/A</v>
          </cell>
          <cell r="BI9" t="e">
            <v>#N/A</v>
          </cell>
          <cell r="BJ9" t="e">
            <v>#N/A</v>
          </cell>
          <cell r="BK9" t="e">
            <v>#N/A</v>
          </cell>
          <cell r="BL9" t="e">
            <v>#N/A</v>
          </cell>
          <cell r="BM9" t="e">
            <v>#N/A</v>
          </cell>
          <cell r="BN9" t="e">
            <v>#N/A</v>
          </cell>
          <cell r="BO9" t="e">
            <v>#N/A</v>
          </cell>
          <cell r="BP9" t="e">
            <v>#N/A</v>
          </cell>
          <cell r="BQ9" t="e">
            <v>#N/A</v>
          </cell>
          <cell r="BR9" t="e">
            <v>#N/A</v>
          </cell>
          <cell r="BS9" t="e">
            <v>#N/A</v>
          </cell>
          <cell r="BT9" t="e">
            <v>#N/A</v>
          </cell>
          <cell r="BU9" t="e">
            <v>#N/A</v>
          </cell>
          <cell r="BV9" t="e">
            <v>#N/A</v>
          </cell>
          <cell r="BW9" t="e">
            <v>#N/A</v>
          </cell>
          <cell r="BX9">
            <v>1</v>
          </cell>
          <cell r="BY9">
            <v>6.0000000000000005E-2</v>
          </cell>
          <cell r="BZ9" t="str">
            <v>|___|___|</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1</v>
          </cell>
          <cell r="DY9">
            <v>1</v>
          </cell>
          <cell r="DZ9" t="str">
            <v>Numerical</v>
          </cell>
          <cell r="EA9">
            <v>1</v>
          </cell>
          <cell r="EB9" t="str">
            <v>Write-In</v>
          </cell>
          <cell r="EC9" t="str">
            <v>Number</v>
          </cell>
          <cell r="ED9" t="str">
            <v>-</v>
          </cell>
          <cell r="EE9" t="str">
            <v>-</v>
          </cell>
          <cell r="EG9">
            <v>0.05</v>
          </cell>
          <cell r="EH9" t="str">
            <v>.</v>
          </cell>
          <cell r="EI9" t="str">
            <v>-</v>
          </cell>
          <cell r="EK9">
            <v>1</v>
          </cell>
          <cell r="EN9">
            <v>0.06</v>
          </cell>
          <cell r="EO9" t="str">
            <v>Supervision</v>
          </cell>
          <cell r="EP9" t="str">
            <v/>
          </cell>
          <cell r="EQ9" t="str">
            <v/>
          </cell>
          <cell r="ER9">
            <v>6.0000000000000005E-2</v>
          </cell>
          <cell r="ES9">
            <v>6.0000000000000005E-2</v>
          </cell>
          <cell r="ET9" t="str">
            <v>Number of Participants Who Agreed to Participate [F.02]</v>
          </cell>
          <cell r="EU9" t="str">
            <v>تعداد اشتراک کنندگانی که به اشتراک شان موافقه نمودند [F.02]</v>
          </cell>
          <cell r="EV9" t="b">
            <v>1</v>
          </cell>
          <cell r="EW9" t="b">
            <v>1</v>
          </cell>
          <cell r="EX9" t="b">
            <v>0</v>
          </cell>
          <cell r="FF9" t="str">
            <v xml:space="preserve"> To take children to school</v>
          </cell>
        </row>
        <row r="10">
          <cell r="Q10">
            <v>7.0000000000000007E-2</v>
          </cell>
          <cell r="R10">
            <v>7.0000000000000007E-2</v>
          </cell>
          <cell r="U10" t="str">
            <v>Number of participants that completed the target group</v>
          </cell>
          <cell r="V10" t="str">
            <v/>
          </cell>
          <cell r="W10" t="str">
            <v>Number of Participants Who Completed Interview</v>
          </cell>
          <cell r="X10" t="str">
            <v>تعداد اشتراک کنندگانی که جلسه را تکمیل کردند:</v>
          </cell>
          <cell r="Y10" t="str">
            <v/>
          </cell>
          <cell r="Z10" t="str">
            <v>|___|___|</v>
          </cell>
          <cell r="AA10" t="e">
            <v>#N/A</v>
          </cell>
          <cell r="AB10" t="e">
            <v>#N/A</v>
          </cell>
          <cell r="AC10" t="e">
            <v>#N/A</v>
          </cell>
          <cell r="AD10" t="e">
            <v>#N/A</v>
          </cell>
          <cell r="AE10" t="e">
            <v>#N/A</v>
          </cell>
          <cell r="AF10" t="e">
            <v>#N/A</v>
          </cell>
          <cell r="AG10" t="e">
            <v>#N/A</v>
          </cell>
          <cell r="AH10" t="e">
            <v>#N/A</v>
          </cell>
          <cell r="AI10" t="e">
            <v>#N/A</v>
          </cell>
          <cell r="AJ10" t="e">
            <v>#N/A</v>
          </cell>
          <cell r="AK10" t="e">
            <v>#N/A</v>
          </cell>
          <cell r="AL10" t="e">
            <v>#N/A</v>
          </cell>
          <cell r="AM10" t="e">
            <v>#N/A</v>
          </cell>
          <cell r="AN10" t="e">
            <v>#N/A</v>
          </cell>
          <cell r="AO10" t="e">
            <v>#N/A</v>
          </cell>
          <cell r="AP10" t="e">
            <v>#N/A</v>
          </cell>
          <cell r="AQ10" t="e">
            <v>#N/A</v>
          </cell>
          <cell r="AR10" t="e">
            <v>#N/A</v>
          </cell>
          <cell r="AS10" t="e">
            <v>#N/A</v>
          </cell>
          <cell r="AT10" t="e">
            <v>#N/A</v>
          </cell>
          <cell r="AU10" t="e">
            <v>#N/A</v>
          </cell>
          <cell r="AV10" t="e">
            <v>#N/A</v>
          </cell>
          <cell r="AW10" t="e">
            <v>#N/A</v>
          </cell>
          <cell r="AX10" t="e">
            <v>#N/A</v>
          </cell>
          <cell r="AY10" t="e">
            <v>#N/A</v>
          </cell>
          <cell r="AZ10" t="e">
            <v>#N/A</v>
          </cell>
          <cell r="BA10" t="e">
            <v>#N/A</v>
          </cell>
          <cell r="BB10" t="e">
            <v>#N/A</v>
          </cell>
          <cell r="BC10" t="e">
            <v>#N/A</v>
          </cell>
          <cell r="BD10" t="e">
            <v>#N/A</v>
          </cell>
          <cell r="BE10" t="e">
            <v>#N/A</v>
          </cell>
          <cell r="BF10" t="e">
            <v>#N/A</v>
          </cell>
          <cell r="BG10" t="e">
            <v>#N/A</v>
          </cell>
          <cell r="BH10" t="e">
            <v>#N/A</v>
          </cell>
          <cell r="BI10" t="e">
            <v>#N/A</v>
          </cell>
          <cell r="BJ10" t="e">
            <v>#N/A</v>
          </cell>
          <cell r="BK10" t="e">
            <v>#N/A</v>
          </cell>
          <cell r="BL10" t="e">
            <v>#N/A</v>
          </cell>
          <cell r="BM10" t="e">
            <v>#N/A</v>
          </cell>
          <cell r="BN10" t="e">
            <v>#N/A</v>
          </cell>
          <cell r="BO10" t="e">
            <v>#N/A</v>
          </cell>
          <cell r="BP10" t="e">
            <v>#N/A</v>
          </cell>
          <cell r="BQ10" t="e">
            <v>#N/A</v>
          </cell>
          <cell r="BR10" t="e">
            <v>#N/A</v>
          </cell>
          <cell r="BS10" t="e">
            <v>#N/A</v>
          </cell>
          <cell r="BT10" t="e">
            <v>#N/A</v>
          </cell>
          <cell r="BU10" t="e">
            <v>#N/A</v>
          </cell>
          <cell r="BV10" t="e">
            <v>#N/A</v>
          </cell>
          <cell r="BW10" t="e">
            <v>#N/A</v>
          </cell>
          <cell r="BX10">
            <v>1</v>
          </cell>
          <cell r="BY10">
            <v>7.0000000000000007E-2</v>
          </cell>
          <cell r="BZ10" t="str">
            <v>|___|___|</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1</v>
          </cell>
          <cell r="DY10">
            <v>1</v>
          </cell>
          <cell r="DZ10" t="str">
            <v>Numerical</v>
          </cell>
          <cell r="EA10">
            <v>1</v>
          </cell>
          <cell r="EB10" t="str">
            <v>Write-In</v>
          </cell>
          <cell r="EC10" t="str">
            <v>Number</v>
          </cell>
          <cell r="ED10" t="str">
            <v>-</v>
          </cell>
          <cell r="EE10" t="str">
            <v>-</v>
          </cell>
          <cell r="EG10">
            <v>0.06</v>
          </cell>
          <cell r="EH10" t="str">
            <v>.</v>
          </cell>
          <cell r="EI10" t="str">
            <v>-</v>
          </cell>
          <cell r="EK10">
            <v>1</v>
          </cell>
          <cell r="EN10">
            <v>7.0000000000000007E-2</v>
          </cell>
          <cell r="EO10" t="str">
            <v>Supervision</v>
          </cell>
          <cell r="EP10" t="str">
            <v/>
          </cell>
          <cell r="EQ10" t="str">
            <v/>
          </cell>
          <cell r="ER10">
            <v>7.0000000000000007E-2</v>
          </cell>
          <cell r="ES10">
            <v>7.0000000000000007E-2</v>
          </cell>
          <cell r="ET10" t="str">
            <v>Number of Participants Who Completed Interview</v>
          </cell>
          <cell r="EU10" t="str">
            <v>تعداد اشتراک کنندگانی که بحث تمرکزی را تکمیل کردند</v>
          </cell>
          <cell r="EV10" t="b">
            <v>1</v>
          </cell>
          <cell r="EW10" t="b">
            <v>1</v>
          </cell>
          <cell r="EX10" t="b">
            <v>0</v>
          </cell>
          <cell r="FF10" t="str">
            <v xml:space="preserve"> To bring water</v>
          </cell>
        </row>
        <row r="11">
          <cell r="Q11">
            <v>0.08</v>
          </cell>
          <cell r="R11">
            <v>0.08</v>
          </cell>
          <cell r="T11" t="str">
            <v>[USE  24 HOUR CLOCK]</v>
          </cell>
          <cell r="U11" t="str">
            <v>Interview Start Time</v>
          </cell>
          <cell r="V11" t="str">
            <v>Interview Start Time</v>
          </cell>
          <cell r="W11" t="str">
            <v>Interview Start Time</v>
          </cell>
          <cell r="X11" t="str">
            <v>ساعت آغاز مصاحبه</v>
          </cell>
          <cell r="Y11" t="str">
            <v>[ از نوع ساعت 24 ساعته استفاده نمائيد ]</v>
          </cell>
          <cell r="Z11" t="str">
            <v>ساعت</v>
          </cell>
          <cell r="AA11" t="str">
            <v>دقیقه</v>
          </cell>
          <cell r="AB11" t="e">
            <v>#N/A</v>
          </cell>
          <cell r="AC11" t="e">
            <v>#N/A</v>
          </cell>
          <cell r="AD11" t="e">
            <v>#N/A</v>
          </cell>
          <cell r="AE11" t="e">
            <v>#N/A</v>
          </cell>
          <cell r="AF11" t="e">
            <v>#N/A</v>
          </cell>
          <cell r="AG11" t="e">
            <v>#N/A</v>
          </cell>
          <cell r="AH11" t="e">
            <v>#N/A</v>
          </cell>
          <cell r="AI11" t="e">
            <v>#N/A</v>
          </cell>
          <cell r="AJ11" t="e">
            <v>#N/A</v>
          </cell>
          <cell r="AK11" t="e">
            <v>#N/A</v>
          </cell>
          <cell r="AL11" t="e">
            <v>#N/A</v>
          </cell>
          <cell r="AM11" t="e">
            <v>#N/A</v>
          </cell>
          <cell r="AN11" t="e">
            <v>#N/A</v>
          </cell>
          <cell r="AO11" t="e">
            <v>#N/A</v>
          </cell>
          <cell r="AP11" t="e">
            <v>#N/A</v>
          </cell>
          <cell r="AQ11" t="e">
            <v>#N/A</v>
          </cell>
          <cell r="AR11" t="e">
            <v>#N/A</v>
          </cell>
          <cell r="AS11" t="e">
            <v>#N/A</v>
          </cell>
          <cell r="AT11" t="e">
            <v>#N/A</v>
          </cell>
          <cell r="AU11" t="e">
            <v>#N/A</v>
          </cell>
          <cell r="AV11" t="e">
            <v>#N/A</v>
          </cell>
          <cell r="AW11" t="e">
            <v>#N/A</v>
          </cell>
          <cell r="AX11" t="e">
            <v>#N/A</v>
          </cell>
          <cell r="AY11" t="e">
            <v>#N/A</v>
          </cell>
          <cell r="AZ11" t="e">
            <v>#N/A</v>
          </cell>
          <cell r="BA11" t="e">
            <v>#N/A</v>
          </cell>
          <cell r="BB11" t="e">
            <v>#N/A</v>
          </cell>
          <cell r="BC11" t="e">
            <v>#N/A</v>
          </cell>
          <cell r="BD11" t="e">
            <v>#N/A</v>
          </cell>
          <cell r="BE11" t="e">
            <v>#N/A</v>
          </cell>
          <cell r="BF11" t="e">
            <v>#N/A</v>
          </cell>
          <cell r="BG11" t="e">
            <v>#N/A</v>
          </cell>
          <cell r="BH11" t="e">
            <v>#N/A</v>
          </cell>
          <cell r="BI11" t="e">
            <v>#N/A</v>
          </cell>
          <cell r="BJ11" t="e">
            <v>#N/A</v>
          </cell>
          <cell r="BK11" t="e">
            <v>#N/A</v>
          </cell>
          <cell r="BL11" t="e">
            <v>#N/A</v>
          </cell>
          <cell r="BM11" t="e">
            <v>#N/A</v>
          </cell>
          <cell r="BN11" t="e">
            <v>#N/A</v>
          </cell>
          <cell r="BO11" t="e">
            <v>#N/A</v>
          </cell>
          <cell r="BP11" t="e">
            <v>#N/A</v>
          </cell>
          <cell r="BQ11" t="e">
            <v>#N/A</v>
          </cell>
          <cell r="BR11" t="e">
            <v>#N/A</v>
          </cell>
          <cell r="BS11" t="e">
            <v>#N/A</v>
          </cell>
          <cell r="BT11" t="e">
            <v>#N/A</v>
          </cell>
          <cell r="BU11" t="e">
            <v>#N/A</v>
          </cell>
          <cell r="BV11" t="e">
            <v>#N/A</v>
          </cell>
          <cell r="BW11" t="e">
            <v>#N/A</v>
          </cell>
          <cell r="BX11">
            <v>2</v>
          </cell>
          <cell r="BY11">
            <v>0.08</v>
          </cell>
          <cell r="BZ11" t="str">
            <v>Hours</v>
          </cell>
          <cell r="CA11" t="str">
            <v>Minutes</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2</v>
          </cell>
          <cell r="DY11">
            <v>1</v>
          </cell>
          <cell r="DZ11" t="str">
            <v>Numerical</v>
          </cell>
          <cell r="EA11">
            <v>1</v>
          </cell>
          <cell r="EB11" t="str">
            <v>Write-In</v>
          </cell>
          <cell r="EC11" t="str">
            <v>Time of Day</v>
          </cell>
          <cell r="ED11" t="str">
            <v>-</v>
          </cell>
          <cell r="EE11">
            <v>0.04</v>
          </cell>
          <cell r="EF11" t="str">
            <v>.</v>
          </cell>
          <cell r="EG11">
            <v>7.0000000000000007E-2</v>
          </cell>
          <cell r="EH11" t="str">
            <v>.</v>
          </cell>
          <cell r="EI11">
            <v>0.04</v>
          </cell>
          <cell r="EJ11" t="str">
            <v>.</v>
          </cell>
          <cell r="EK11">
            <v>1</v>
          </cell>
          <cell r="EN11">
            <v>0.08</v>
          </cell>
          <cell r="EO11" t="str">
            <v>Supervision</v>
          </cell>
          <cell r="EP11" t="str">
            <v>-</v>
          </cell>
          <cell r="EQ11" t="str">
            <v>-</v>
          </cell>
          <cell r="ER11">
            <v>0.08</v>
          </cell>
          <cell r="ES11">
            <v>0.08</v>
          </cell>
          <cell r="ET11" t="str">
            <v>Interview Start Time</v>
          </cell>
          <cell r="EU11" t="str">
            <v>ساعت آغاز مصاحبه</v>
          </cell>
          <cell r="EV11" t="b">
            <v>1</v>
          </cell>
          <cell r="EW11" t="b">
            <v>1</v>
          </cell>
          <cell r="EX11" t="b">
            <v>1</v>
          </cell>
          <cell r="FF11" t="str">
            <v xml:space="preserve"> To the bakery </v>
          </cell>
        </row>
        <row r="12">
          <cell r="Q12">
            <v>0.09</v>
          </cell>
          <cell r="R12">
            <v>0.09</v>
          </cell>
          <cell r="T12" t="str">
            <v>[USE  24 HOUR CLOCK]</v>
          </cell>
          <cell r="U12" t="str">
            <v>Interview End Time</v>
          </cell>
          <cell r="V12" t="str">
            <v>Interview End Time</v>
          </cell>
          <cell r="W12" t="str">
            <v>Interview End Time</v>
          </cell>
          <cell r="X12" t="str">
            <v>ساعت ختم مصاحبه</v>
          </cell>
          <cell r="Y12" t="str">
            <v>[ از نوع ساعت 24 ساعته استفاده نمائيد ]</v>
          </cell>
          <cell r="Z12" t="str">
            <v>ساعت</v>
          </cell>
          <cell r="AA12" t="str">
            <v>دقیقه</v>
          </cell>
          <cell r="AB12" t="e">
            <v>#N/A</v>
          </cell>
          <cell r="AC12" t="e">
            <v>#N/A</v>
          </cell>
          <cell r="AD12" t="e">
            <v>#N/A</v>
          </cell>
          <cell r="AE12" t="e">
            <v>#N/A</v>
          </cell>
          <cell r="AF12" t="e">
            <v>#N/A</v>
          </cell>
          <cell r="AG12" t="e">
            <v>#N/A</v>
          </cell>
          <cell r="AH12" t="e">
            <v>#N/A</v>
          </cell>
          <cell r="AI12" t="e">
            <v>#N/A</v>
          </cell>
          <cell r="AJ12" t="e">
            <v>#N/A</v>
          </cell>
          <cell r="AK12" t="e">
            <v>#N/A</v>
          </cell>
          <cell r="AL12" t="e">
            <v>#N/A</v>
          </cell>
          <cell r="AM12" t="e">
            <v>#N/A</v>
          </cell>
          <cell r="AN12" t="e">
            <v>#N/A</v>
          </cell>
          <cell r="AO12" t="e">
            <v>#N/A</v>
          </cell>
          <cell r="AP12" t="e">
            <v>#N/A</v>
          </cell>
          <cell r="AQ12" t="e">
            <v>#N/A</v>
          </cell>
          <cell r="AR12" t="e">
            <v>#N/A</v>
          </cell>
          <cell r="AS12" t="e">
            <v>#N/A</v>
          </cell>
          <cell r="AT12" t="e">
            <v>#N/A</v>
          </cell>
          <cell r="AU12" t="e">
            <v>#N/A</v>
          </cell>
          <cell r="AV12" t="e">
            <v>#N/A</v>
          </cell>
          <cell r="AW12" t="e">
            <v>#N/A</v>
          </cell>
          <cell r="AX12" t="e">
            <v>#N/A</v>
          </cell>
          <cell r="AY12" t="e">
            <v>#N/A</v>
          </cell>
          <cell r="AZ12" t="e">
            <v>#N/A</v>
          </cell>
          <cell r="BA12" t="e">
            <v>#N/A</v>
          </cell>
          <cell r="BB12" t="e">
            <v>#N/A</v>
          </cell>
          <cell r="BC12" t="e">
            <v>#N/A</v>
          </cell>
          <cell r="BD12" t="e">
            <v>#N/A</v>
          </cell>
          <cell r="BE12" t="e">
            <v>#N/A</v>
          </cell>
          <cell r="BF12" t="e">
            <v>#N/A</v>
          </cell>
          <cell r="BG12" t="e">
            <v>#N/A</v>
          </cell>
          <cell r="BH12" t="e">
            <v>#N/A</v>
          </cell>
          <cell r="BI12" t="e">
            <v>#N/A</v>
          </cell>
          <cell r="BJ12" t="e">
            <v>#N/A</v>
          </cell>
          <cell r="BK12" t="e">
            <v>#N/A</v>
          </cell>
          <cell r="BL12" t="e">
            <v>#N/A</v>
          </cell>
          <cell r="BM12" t="e">
            <v>#N/A</v>
          </cell>
          <cell r="BN12" t="e">
            <v>#N/A</v>
          </cell>
          <cell r="BO12" t="e">
            <v>#N/A</v>
          </cell>
          <cell r="BP12" t="e">
            <v>#N/A</v>
          </cell>
          <cell r="BQ12" t="e">
            <v>#N/A</v>
          </cell>
          <cell r="BR12" t="e">
            <v>#N/A</v>
          </cell>
          <cell r="BS12" t="e">
            <v>#N/A</v>
          </cell>
          <cell r="BT12" t="e">
            <v>#N/A</v>
          </cell>
          <cell r="BU12" t="e">
            <v>#N/A</v>
          </cell>
          <cell r="BV12" t="e">
            <v>#N/A</v>
          </cell>
          <cell r="BW12" t="e">
            <v>#N/A</v>
          </cell>
          <cell r="BX12">
            <v>2</v>
          </cell>
          <cell r="BY12">
            <v>0.09</v>
          </cell>
          <cell r="BZ12" t="str">
            <v>Hours</v>
          </cell>
          <cell r="CA12" t="str">
            <v>Minutes</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2</v>
          </cell>
          <cell r="DY12">
            <v>1</v>
          </cell>
          <cell r="DZ12" t="str">
            <v>Numerical</v>
          </cell>
          <cell r="EA12">
            <v>1</v>
          </cell>
          <cell r="EB12" t="str">
            <v>Write-In</v>
          </cell>
          <cell r="EC12" t="str">
            <v>Time of Day</v>
          </cell>
          <cell r="ED12" t="str">
            <v>-</v>
          </cell>
          <cell r="EE12">
            <v>0.05</v>
          </cell>
          <cell r="EF12" t="str">
            <v>.</v>
          </cell>
          <cell r="EG12">
            <v>0.08</v>
          </cell>
          <cell r="EH12" t="str">
            <v>.</v>
          </cell>
          <cell r="EI12">
            <v>0.05</v>
          </cell>
          <cell r="EJ12" t="str">
            <v>.</v>
          </cell>
          <cell r="EK12">
            <v>1</v>
          </cell>
          <cell r="EN12">
            <v>0.09</v>
          </cell>
          <cell r="EO12" t="str">
            <v>Supervision</v>
          </cell>
          <cell r="EP12" t="str">
            <v>-</v>
          </cell>
          <cell r="EQ12" t="str">
            <v>-</v>
          </cell>
          <cell r="ER12">
            <v>0.09</v>
          </cell>
          <cell r="ES12">
            <v>0.09</v>
          </cell>
          <cell r="ET12" t="str">
            <v>Interview End Time</v>
          </cell>
          <cell r="EU12" t="str">
            <v>ساعت ختم مصاحبه</v>
          </cell>
          <cell r="EV12" t="b">
            <v>1</v>
          </cell>
          <cell r="EW12" t="b">
            <v>1</v>
          </cell>
          <cell r="EX12" t="b">
            <v>1</v>
          </cell>
          <cell r="FF12" t="str">
            <v xml:space="preserve"> To collect wood and burning fuel</v>
          </cell>
        </row>
        <row r="13">
          <cell r="Q13">
            <v>0.1</v>
          </cell>
          <cell r="R13">
            <v>9.9999999999999992E-2</v>
          </cell>
          <cell r="U13" t="str">
            <v>Province Name</v>
          </cell>
          <cell r="V13" t="str">
            <v>Province Name</v>
          </cell>
          <cell r="W13" t="str">
            <v>Province Name</v>
          </cell>
          <cell r="X13" t="str">
            <v>نام ولایت</v>
          </cell>
          <cell r="Y13" t="str">
            <v/>
          </cell>
          <cell r="Z13" t="e">
            <v>#N/A</v>
          </cell>
          <cell r="AA13" t="e">
            <v>#N/A</v>
          </cell>
          <cell r="AB13" t="e">
            <v>#N/A</v>
          </cell>
          <cell r="AC13" t="e">
            <v>#N/A</v>
          </cell>
          <cell r="AD13" t="e">
            <v>#N/A</v>
          </cell>
          <cell r="AE13" t="e">
            <v>#N/A</v>
          </cell>
          <cell r="AF13" t="e">
            <v>#N/A</v>
          </cell>
          <cell r="AG13" t="e">
            <v>#N/A</v>
          </cell>
          <cell r="AH13" t="e">
            <v>#N/A</v>
          </cell>
          <cell r="AI13" t="e">
            <v>#N/A</v>
          </cell>
          <cell r="AJ13" t="e">
            <v>#N/A</v>
          </cell>
          <cell r="AK13" t="e">
            <v>#N/A</v>
          </cell>
          <cell r="AL13" t="e">
            <v>#N/A</v>
          </cell>
          <cell r="AM13" t="e">
            <v>#N/A</v>
          </cell>
          <cell r="AN13" t="e">
            <v>#N/A</v>
          </cell>
          <cell r="AO13" t="e">
            <v>#N/A</v>
          </cell>
          <cell r="AP13" t="e">
            <v>#N/A</v>
          </cell>
          <cell r="AQ13" t="e">
            <v>#N/A</v>
          </cell>
          <cell r="AR13" t="e">
            <v>#N/A</v>
          </cell>
          <cell r="AS13" t="e">
            <v>#N/A</v>
          </cell>
          <cell r="AT13" t="e">
            <v>#N/A</v>
          </cell>
          <cell r="AU13" t="e">
            <v>#N/A</v>
          </cell>
          <cell r="AV13" t="e">
            <v>#N/A</v>
          </cell>
          <cell r="AW13" t="e">
            <v>#N/A</v>
          </cell>
          <cell r="AX13" t="e">
            <v>#N/A</v>
          </cell>
          <cell r="AY13" t="e">
            <v>#N/A</v>
          </cell>
          <cell r="AZ13" t="e">
            <v>#N/A</v>
          </cell>
          <cell r="BA13" t="e">
            <v>#N/A</v>
          </cell>
          <cell r="BB13" t="e">
            <v>#N/A</v>
          </cell>
          <cell r="BC13" t="e">
            <v>#N/A</v>
          </cell>
          <cell r="BD13" t="e">
            <v>#N/A</v>
          </cell>
          <cell r="BE13" t="e">
            <v>#N/A</v>
          </cell>
          <cell r="BF13" t="e">
            <v>#N/A</v>
          </cell>
          <cell r="BG13" t="e">
            <v>#N/A</v>
          </cell>
          <cell r="BH13" t="e">
            <v>#N/A</v>
          </cell>
          <cell r="BI13" t="e">
            <v>#N/A</v>
          </cell>
          <cell r="BJ13" t="e">
            <v>#N/A</v>
          </cell>
          <cell r="BK13" t="e">
            <v>#N/A</v>
          </cell>
          <cell r="BL13" t="e">
            <v>#N/A</v>
          </cell>
          <cell r="BM13" t="e">
            <v>#N/A</v>
          </cell>
          <cell r="BN13" t="e">
            <v>#N/A</v>
          </cell>
          <cell r="BO13" t="e">
            <v>#N/A</v>
          </cell>
          <cell r="BP13" t="e">
            <v>#N/A</v>
          </cell>
          <cell r="BQ13" t="e">
            <v>#N/A</v>
          </cell>
          <cell r="BR13" t="e">
            <v>#N/A</v>
          </cell>
          <cell r="BS13" t="e">
            <v>#N/A</v>
          </cell>
          <cell r="BT13" t="e">
            <v>#N/A</v>
          </cell>
          <cell r="BU13" t="e">
            <v>#N/A</v>
          </cell>
          <cell r="BV13" t="e">
            <v>#N/A</v>
          </cell>
          <cell r="BW13" t="e">
            <v>#N/A</v>
          </cell>
          <cell r="BX13">
            <v>0</v>
          </cell>
          <cell r="BY13">
            <v>9.9999999999999992E-2</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1</v>
          </cell>
          <cell r="DZ13" t="str">
            <v>Text</v>
          </cell>
          <cell r="EA13">
            <v>1</v>
          </cell>
          <cell r="EB13" t="str">
            <v>Pre-Filled</v>
          </cell>
          <cell r="EC13" t="str">
            <v>Province Name</v>
          </cell>
          <cell r="ED13" t="str">
            <v>-</v>
          </cell>
          <cell r="EE13">
            <v>0.06</v>
          </cell>
          <cell r="EF13" t="str">
            <v>.</v>
          </cell>
          <cell r="EG13">
            <v>0.09</v>
          </cell>
          <cell r="EH13" t="str">
            <v>.</v>
          </cell>
          <cell r="EI13">
            <v>0.06</v>
          </cell>
          <cell r="EJ13" t="str">
            <v>.</v>
          </cell>
          <cell r="EK13">
            <v>1</v>
          </cell>
          <cell r="EN13">
            <v>0.1</v>
          </cell>
          <cell r="EO13" t="str">
            <v>Supervision</v>
          </cell>
          <cell r="EP13" t="str">
            <v>-</v>
          </cell>
          <cell r="EQ13" t="str">
            <v>-</v>
          </cell>
          <cell r="ER13">
            <v>9.9999999999999992E-2</v>
          </cell>
          <cell r="ES13">
            <v>9.9999999999999992E-2</v>
          </cell>
          <cell r="ET13" t="str">
            <v>Province Name</v>
          </cell>
          <cell r="EU13" t="str">
            <v>نام ولایت</v>
          </cell>
          <cell r="EV13" t="b">
            <v>1</v>
          </cell>
          <cell r="EW13" t="b">
            <v>1</v>
          </cell>
          <cell r="EX13" t="b">
            <v>1</v>
          </cell>
          <cell r="FF13" t="str">
            <v xml:space="preserve"> For begging (money collection)</v>
          </cell>
        </row>
        <row r="14">
          <cell r="Q14">
            <v>0.11</v>
          </cell>
          <cell r="R14">
            <v>0.10999999999999999</v>
          </cell>
          <cell r="U14" t="str">
            <v>District Name</v>
          </cell>
          <cell r="V14" t="str">
            <v>District Name</v>
          </cell>
          <cell r="W14" t="str">
            <v>District Name</v>
          </cell>
          <cell r="X14" t="str">
            <v>نام ولسوالی</v>
          </cell>
          <cell r="Y14" t="str">
            <v/>
          </cell>
          <cell r="Z14" t="e">
            <v>#N/A</v>
          </cell>
          <cell r="AA14" t="e">
            <v>#N/A</v>
          </cell>
          <cell r="AB14" t="e">
            <v>#N/A</v>
          </cell>
          <cell r="AC14" t="e">
            <v>#N/A</v>
          </cell>
          <cell r="AD14" t="e">
            <v>#N/A</v>
          </cell>
          <cell r="AE14" t="e">
            <v>#N/A</v>
          </cell>
          <cell r="AF14" t="e">
            <v>#N/A</v>
          </cell>
          <cell r="AG14" t="e">
            <v>#N/A</v>
          </cell>
          <cell r="AH14" t="e">
            <v>#N/A</v>
          </cell>
          <cell r="AI14" t="e">
            <v>#N/A</v>
          </cell>
          <cell r="AJ14" t="e">
            <v>#N/A</v>
          </cell>
          <cell r="AK14" t="e">
            <v>#N/A</v>
          </cell>
          <cell r="AL14" t="e">
            <v>#N/A</v>
          </cell>
          <cell r="AM14" t="e">
            <v>#N/A</v>
          </cell>
          <cell r="AN14" t="e">
            <v>#N/A</v>
          </cell>
          <cell r="AO14" t="e">
            <v>#N/A</v>
          </cell>
          <cell r="AP14" t="e">
            <v>#N/A</v>
          </cell>
          <cell r="AQ14" t="e">
            <v>#N/A</v>
          </cell>
          <cell r="AR14" t="e">
            <v>#N/A</v>
          </cell>
          <cell r="AS14" t="e">
            <v>#N/A</v>
          </cell>
          <cell r="AT14" t="e">
            <v>#N/A</v>
          </cell>
          <cell r="AU14" t="e">
            <v>#N/A</v>
          </cell>
          <cell r="AV14" t="e">
            <v>#N/A</v>
          </cell>
          <cell r="AW14" t="e">
            <v>#N/A</v>
          </cell>
          <cell r="AX14" t="e">
            <v>#N/A</v>
          </cell>
          <cell r="AY14" t="e">
            <v>#N/A</v>
          </cell>
          <cell r="AZ14" t="e">
            <v>#N/A</v>
          </cell>
          <cell r="BA14" t="e">
            <v>#N/A</v>
          </cell>
          <cell r="BB14" t="e">
            <v>#N/A</v>
          </cell>
          <cell r="BC14" t="e">
            <v>#N/A</v>
          </cell>
          <cell r="BD14" t="e">
            <v>#N/A</v>
          </cell>
          <cell r="BE14" t="e">
            <v>#N/A</v>
          </cell>
          <cell r="BF14" t="e">
            <v>#N/A</v>
          </cell>
          <cell r="BG14" t="e">
            <v>#N/A</v>
          </cell>
          <cell r="BH14" t="e">
            <v>#N/A</v>
          </cell>
          <cell r="BI14" t="e">
            <v>#N/A</v>
          </cell>
          <cell r="BJ14" t="e">
            <v>#N/A</v>
          </cell>
          <cell r="BK14" t="e">
            <v>#N/A</v>
          </cell>
          <cell r="BL14" t="e">
            <v>#N/A</v>
          </cell>
          <cell r="BM14" t="e">
            <v>#N/A</v>
          </cell>
          <cell r="BN14" t="e">
            <v>#N/A</v>
          </cell>
          <cell r="BO14" t="e">
            <v>#N/A</v>
          </cell>
          <cell r="BP14" t="e">
            <v>#N/A</v>
          </cell>
          <cell r="BQ14" t="e">
            <v>#N/A</v>
          </cell>
          <cell r="BR14" t="e">
            <v>#N/A</v>
          </cell>
          <cell r="BS14" t="e">
            <v>#N/A</v>
          </cell>
          <cell r="BT14" t="e">
            <v>#N/A</v>
          </cell>
          <cell r="BU14" t="e">
            <v>#N/A</v>
          </cell>
          <cell r="BV14" t="e">
            <v>#N/A</v>
          </cell>
          <cell r="BW14" t="e">
            <v>#N/A</v>
          </cell>
          <cell r="BX14">
            <v>0</v>
          </cell>
          <cell r="BY14">
            <v>0.10999999999999999</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1</v>
          </cell>
          <cell r="DZ14" t="str">
            <v>Text</v>
          </cell>
          <cell r="EA14">
            <v>1</v>
          </cell>
          <cell r="EB14" t="str">
            <v>Pre-Filled</v>
          </cell>
          <cell r="EC14" t="str">
            <v>District Name</v>
          </cell>
          <cell r="ED14" t="str">
            <v>-</v>
          </cell>
          <cell r="EE14">
            <v>0.08</v>
          </cell>
          <cell r="EF14" t="str">
            <v>.</v>
          </cell>
          <cell r="EG14">
            <v>0.11</v>
          </cell>
          <cell r="EH14" t="str">
            <v>.</v>
          </cell>
          <cell r="EI14">
            <v>0.08</v>
          </cell>
          <cell r="EJ14" t="str">
            <v>.</v>
          </cell>
          <cell r="EK14">
            <v>1</v>
          </cell>
          <cell r="EN14">
            <v>0.12</v>
          </cell>
          <cell r="EO14" t="str">
            <v>Supervision</v>
          </cell>
          <cell r="EP14" t="str">
            <v>-</v>
          </cell>
          <cell r="EQ14" t="str">
            <v>-</v>
          </cell>
          <cell r="ER14">
            <v>0.10999999999999999</v>
          </cell>
          <cell r="ES14">
            <v>0.10999999999999999</v>
          </cell>
          <cell r="ET14" t="str">
            <v>District Name</v>
          </cell>
          <cell r="EU14" t="str">
            <v>نام ولسوالی</v>
          </cell>
          <cell r="EV14" t="b">
            <v>1</v>
          </cell>
          <cell r="EW14" t="b">
            <v>1</v>
          </cell>
          <cell r="EX14" t="b">
            <v>1</v>
          </cell>
          <cell r="FF14" t="str">
            <v xml:space="preserve"> To visit a health centre or a medical expert</v>
          </cell>
        </row>
        <row r="15">
          <cell r="Q15">
            <v>0.12</v>
          </cell>
          <cell r="R15">
            <v>0.11999999999999998</v>
          </cell>
          <cell r="U15" t="str">
            <v>Village Name</v>
          </cell>
          <cell r="V15" t="str">
            <v>Village Name</v>
          </cell>
          <cell r="W15" t="str">
            <v>Village Name</v>
          </cell>
          <cell r="X15" t="str">
            <v>نام قریه</v>
          </cell>
          <cell r="Y15" t="str">
            <v/>
          </cell>
          <cell r="Z15" t="e">
            <v>#N/A</v>
          </cell>
          <cell r="AA15" t="e">
            <v>#N/A</v>
          </cell>
          <cell r="AB15" t="e">
            <v>#N/A</v>
          </cell>
          <cell r="AC15" t="e">
            <v>#N/A</v>
          </cell>
          <cell r="AD15" t="e">
            <v>#N/A</v>
          </cell>
          <cell r="AE15" t="e">
            <v>#N/A</v>
          </cell>
          <cell r="AF15" t="e">
            <v>#N/A</v>
          </cell>
          <cell r="AG15" t="e">
            <v>#N/A</v>
          </cell>
          <cell r="AH15" t="e">
            <v>#N/A</v>
          </cell>
          <cell r="AI15" t="e">
            <v>#N/A</v>
          </cell>
          <cell r="AJ15" t="e">
            <v>#N/A</v>
          </cell>
          <cell r="AK15" t="e">
            <v>#N/A</v>
          </cell>
          <cell r="AL15" t="e">
            <v>#N/A</v>
          </cell>
          <cell r="AM15" t="e">
            <v>#N/A</v>
          </cell>
          <cell r="AN15" t="e">
            <v>#N/A</v>
          </cell>
          <cell r="AO15" t="e">
            <v>#N/A</v>
          </cell>
          <cell r="AP15" t="e">
            <v>#N/A</v>
          </cell>
          <cell r="AQ15" t="e">
            <v>#N/A</v>
          </cell>
          <cell r="AR15" t="e">
            <v>#N/A</v>
          </cell>
          <cell r="AS15" t="e">
            <v>#N/A</v>
          </cell>
          <cell r="AT15" t="e">
            <v>#N/A</v>
          </cell>
          <cell r="AU15" t="e">
            <v>#N/A</v>
          </cell>
          <cell r="AV15" t="e">
            <v>#N/A</v>
          </cell>
          <cell r="AW15" t="e">
            <v>#N/A</v>
          </cell>
          <cell r="AX15" t="e">
            <v>#N/A</v>
          </cell>
          <cell r="AY15" t="e">
            <v>#N/A</v>
          </cell>
          <cell r="AZ15" t="e">
            <v>#N/A</v>
          </cell>
          <cell r="BA15" t="e">
            <v>#N/A</v>
          </cell>
          <cell r="BB15" t="e">
            <v>#N/A</v>
          </cell>
          <cell r="BC15" t="e">
            <v>#N/A</v>
          </cell>
          <cell r="BD15" t="e">
            <v>#N/A</v>
          </cell>
          <cell r="BE15" t="e">
            <v>#N/A</v>
          </cell>
          <cell r="BF15" t="e">
            <v>#N/A</v>
          </cell>
          <cell r="BG15" t="e">
            <v>#N/A</v>
          </cell>
          <cell r="BH15" t="e">
            <v>#N/A</v>
          </cell>
          <cell r="BI15" t="e">
            <v>#N/A</v>
          </cell>
          <cell r="BJ15" t="e">
            <v>#N/A</v>
          </cell>
          <cell r="BK15" t="e">
            <v>#N/A</v>
          </cell>
          <cell r="BL15" t="e">
            <v>#N/A</v>
          </cell>
          <cell r="BM15" t="e">
            <v>#N/A</v>
          </cell>
          <cell r="BN15" t="e">
            <v>#N/A</v>
          </cell>
          <cell r="BO15" t="e">
            <v>#N/A</v>
          </cell>
          <cell r="BP15" t="e">
            <v>#N/A</v>
          </cell>
          <cell r="BQ15" t="e">
            <v>#N/A</v>
          </cell>
          <cell r="BR15" t="e">
            <v>#N/A</v>
          </cell>
          <cell r="BS15" t="e">
            <v>#N/A</v>
          </cell>
          <cell r="BT15" t="e">
            <v>#N/A</v>
          </cell>
          <cell r="BU15" t="e">
            <v>#N/A</v>
          </cell>
          <cell r="BV15" t="e">
            <v>#N/A</v>
          </cell>
          <cell r="BW15" t="e">
            <v>#N/A</v>
          </cell>
          <cell r="BX15">
            <v>0</v>
          </cell>
          <cell r="BY15">
            <v>0.11999999999999998</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1</v>
          </cell>
          <cell r="DZ15" t="str">
            <v>Text</v>
          </cell>
          <cell r="EA15">
            <v>1</v>
          </cell>
          <cell r="EB15" t="str">
            <v>Pre-Filled</v>
          </cell>
          <cell r="EC15" t="str">
            <v>Village Name</v>
          </cell>
          <cell r="ED15" t="str">
            <v>-</v>
          </cell>
          <cell r="EE15">
            <v>0.1</v>
          </cell>
          <cell r="EF15" t="str">
            <v>.</v>
          </cell>
          <cell r="EG15">
            <v>0.13</v>
          </cell>
          <cell r="EH15" t="str">
            <v>.</v>
          </cell>
          <cell r="EI15">
            <v>0.1</v>
          </cell>
          <cell r="EJ15" t="str">
            <v>.</v>
          </cell>
          <cell r="EK15">
            <v>1</v>
          </cell>
          <cell r="EN15">
            <v>0.14000000000000001</v>
          </cell>
          <cell r="EO15" t="str">
            <v>Supervision</v>
          </cell>
          <cell r="EP15" t="str">
            <v>-</v>
          </cell>
          <cell r="EQ15" t="str">
            <v>-</v>
          </cell>
          <cell r="ER15">
            <v>0.11999999999999998</v>
          </cell>
          <cell r="ES15">
            <v>0.11999999999999998</v>
          </cell>
          <cell r="ET15" t="str">
            <v>Village Name</v>
          </cell>
          <cell r="EU15" t="str">
            <v>نام قریه</v>
          </cell>
          <cell r="EV15" t="b">
            <v>1</v>
          </cell>
          <cell r="EW15" t="b">
            <v>1</v>
          </cell>
          <cell r="EX15" t="b">
            <v>1</v>
          </cell>
          <cell r="FF15" t="str">
            <v xml:space="preserve"> To visit relatives</v>
          </cell>
        </row>
        <row r="16">
          <cell r="Q16">
            <v>0.13</v>
          </cell>
          <cell r="R16">
            <v>0.12999999999999998</v>
          </cell>
          <cell r="U16" t="str">
            <v>Village Code</v>
          </cell>
          <cell r="V16" t="str">
            <v>Geocode</v>
          </cell>
          <cell r="W16" t="str">
            <v>Geocode</v>
          </cell>
          <cell r="X16" t="str">
            <v>جیوکود</v>
          </cell>
          <cell r="Y16" t="str">
            <v/>
          </cell>
          <cell r="Z16" t="e">
            <v>#N/A</v>
          </cell>
          <cell r="AA16" t="e">
            <v>#N/A</v>
          </cell>
          <cell r="AB16" t="e">
            <v>#N/A</v>
          </cell>
          <cell r="AC16" t="e">
            <v>#N/A</v>
          </cell>
          <cell r="AD16" t="e">
            <v>#N/A</v>
          </cell>
          <cell r="AE16" t="e">
            <v>#N/A</v>
          </cell>
          <cell r="AF16" t="e">
            <v>#N/A</v>
          </cell>
          <cell r="AG16" t="e">
            <v>#N/A</v>
          </cell>
          <cell r="AH16" t="e">
            <v>#N/A</v>
          </cell>
          <cell r="AI16" t="e">
            <v>#N/A</v>
          </cell>
          <cell r="AJ16" t="e">
            <v>#N/A</v>
          </cell>
          <cell r="AK16" t="e">
            <v>#N/A</v>
          </cell>
          <cell r="AL16" t="e">
            <v>#N/A</v>
          </cell>
          <cell r="AM16" t="e">
            <v>#N/A</v>
          </cell>
          <cell r="AN16" t="e">
            <v>#N/A</v>
          </cell>
          <cell r="AO16" t="e">
            <v>#N/A</v>
          </cell>
          <cell r="AP16" t="e">
            <v>#N/A</v>
          </cell>
          <cell r="AQ16" t="e">
            <v>#N/A</v>
          </cell>
          <cell r="AR16" t="e">
            <v>#N/A</v>
          </cell>
          <cell r="AS16" t="e">
            <v>#N/A</v>
          </cell>
          <cell r="AT16" t="e">
            <v>#N/A</v>
          </cell>
          <cell r="AU16" t="e">
            <v>#N/A</v>
          </cell>
          <cell r="AV16" t="e">
            <v>#N/A</v>
          </cell>
          <cell r="AW16" t="e">
            <v>#N/A</v>
          </cell>
          <cell r="AX16" t="e">
            <v>#N/A</v>
          </cell>
          <cell r="AY16" t="e">
            <v>#N/A</v>
          </cell>
          <cell r="AZ16" t="e">
            <v>#N/A</v>
          </cell>
          <cell r="BA16" t="e">
            <v>#N/A</v>
          </cell>
          <cell r="BB16" t="e">
            <v>#N/A</v>
          </cell>
          <cell r="BC16" t="e">
            <v>#N/A</v>
          </cell>
          <cell r="BD16" t="e">
            <v>#N/A</v>
          </cell>
          <cell r="BE16" t="e">
            <v>#N/A</v>
          </cell>
          <cell r="BF16" t="e">
            <v>#N/A</v>
          </cell>
          <cell r="BG16" t="e">
            <v>#N/A</v>
          </cell>
          <cell r="BH16" t="e">
            <v>#N/A</v>
          </cell>
          <cell r="BI16" t="e">
            <v>#N/A</v>
          </cell>
          <cell r="BJ16" t="e">
            <v>#N/A</v>
          </cell>
          <cell r="BK16" t="e">
            <v>#N/A</v>
          </cell>
          <cell r="BL16" t="e">
            <v>#N/A</v>
          </cell>
          <cell r="BM16" t="e">
            <v>#N/A</v>
          </cell>
          <cell r="BN16" t="e">
            <v>#N/A</v>
          </cell>
          <cell r="BO16" t="e">
            <v>#N/A</v>
          </cell>
          <cell r="BP16" t="e">
            <v>#N/A</v>
          </cell>
          <cell r="BQ16" t="e">
            <v>#N/A</v>
          </cell>
          <cell r="BR16" t="e">
            <v>#N/A</v>
          </cell>
          <cell r="BS16" t="e">
            <v>#N/A</v>
          </cell>
          <cell r="BT16" t="e">
            <v>#N/A</v>
          </cell>
          <cell r="BU16" t="e">
            <v>#N/A</v>
          </cell>
          <cell r="BV16" t="e">
            <v>#N/A</v>
          </cell>
          <cell r="BW16" t="e">
            <v>#N/A</v>
          </cell>
          <cell r="BX16">
            <v>0</v>
          </cell>
          <cell r="BY16">
            <v>0.12999999999999998</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1</v>
          </cell>
          <cell r="DZ16" t="str">
            <v>Numerical</v>
          </cell>
          <cell r="EA16">
            <v>1</v>
          </cell>
          <cell r="EB16" t="str">
            <v>Pre-Filled</v>
          </cell>
          <cell r="EC16" t="str">
            <v>Village Code</v>
          </cell>
          <cell r="ED16" t="str">
            <v>-</v>
          </cell>
          <cell r="EE16">
            <v>0.11</v>
          </cell>
          <cell r="EF16" t="str">
            <v>.</v>
          </cell>
          <cell r="EG16">
            <v>0.14000000000000001</v>
          </cell>
          <cell r="EH16" t="str">
            <v>.</v>
          </cell>
          <cell r="EI16">
            <v>0.11</v>
          </cell>
          <cell r="EJ16" t="str">
            <v>.</v>
          </cell>
          <cell r="EK16">
            <v>1</v>
          </cell>
          <cell r="EN16">
            <v>0.15</v>
          </cell>
          <cell r="EO16" t="str">
            <v>Supervision</v>
          </cell>
          <cell r="EP16" t="str">
            <v>-</v>
          </cell>
          <cell r="EQ16" t="str">
            <v>-</v>
          </cell>
          <cell r="ER16">
            <v>0.12999999999999998</v>
          </cell>
          <cell r="ES16">
            <v>0.12999999999999998</v>
          </cell>
          <cell r="ET16" t="str">
            <v>Geocode</v>
          </cell>
          <cell r="EU16" t="str">
            <v>جیوکود</v>
          </cell>
          <cell r="EV16" t="b">
            <v>1</v>
          </cell>
          <cell r="EW16" t="b">
            <v>1</v>
          </cell>
          <cell r="EX16" t="b">
            <v>1</v>
          </cell>
          <cell r="FF16" t="str">
            <v xml:space="preserve"> To visit friends/neighbors</v>
          </cell>
        </row>
        <row r="17">
          <cell r="Q17">
            <v>0.14000000000000001</v>
          </cell>
          <cell r="R17">
            <v>0.13999999999999999</v>
          </cell>
          <cell r="U17" t="str">
            <v>Alternate Village Name (1)</v>
          </cell>
          <cell r="V17" t="str">
            <v>Alternate Village Name</v>
          </cell>
          <cell r="W17" t="str">
            <v>Alternate Village Name</v>
          </cell>
          <cell r="X17" t="str">
            <v>اگر این قریه به نام دیگر یاد میشود</v>
          </cell>
          <cell r="Y17" t="str">
            <v/>
          </cell>
          <cell r="Z17" t="e">
            <v>#N/A</v>
          </cell>
          <cell r="AA17" t="e">
            <v>#N/A</v>
          </cell>
          <cell r="AB17" t="e">
            <v>#N/A</v>
          </cell>
          <cell r="AC17" t="e">
            <v>#N/A</v>
          </cell>
          <cell r="AD17" t="e">
            <v>#N/A</v>
          </cell>
          <cell r="AE17" t="e">
            <v>#N/A</v>
          </cell>
          <cell r="AF17" t="e">
            <v>#N/A</v>
          </cell>
          <cell r="AG17" t="e">
            <v>#N/A</v>
          </cell>
          <cell r="AH17" t="e">
            <v>#N/A</v>
          </cell>
          <cell r="AI17" t="e">
            <v>#N/A</v>
          </cell>
          <cell r="AJ17" t="e">
            <v>#N/A</v>
          </cell>
          <cell r="AK17" t="e">
            <v>#N/A</v>
          </cell>
          <cell r="AL17" t="e">
            <v>#N/A</v>
          </cell>
          <cell r="AM17" t="e">
            <v>#N/A</v>
          </cell>
          <cell r="AN17" t="e">
            <v>#N/A</v>
          </cell>
          <cell r="AO17" t="e">
            <v>#N/A</v>
          </cell>
          <cell r="AP17" t="e">
            <v>#N/A</v>
          </cell>
          <cell r="AQ17" t="e">
            <v>#N/A</v>
          </cell>
          <cell r="AR17" t="e">
            <v>#N/A</v>
          </cell>
          <cell r="AS17" t="e">
            <v>#N/A</v>
          </cell>
          <cell r="AT17" t="e">
            <v>#N/A</v>
          </cell>
          <cell r="AU17" t="e">
            <v>#N/A</v>
          </cell>
          <cell r="AV17" t="e">
            <v>#N/A</v>
          </cell>
          <cell r="AW17" t="e">
            <v>#N/A</v>
          </cell>
          <cell r="AX17" t="e">
            <v>#N/A</v>
          </cell>
          <cell r="AY17" t="e">
            <v>#N/A</v>
          </cell>
          <cell r="AZ17" t="e">
            <v>#N/A</v>
          </cell>
          <cell r="BA17" t="e">
            <v>#N/A</v>
          </cell>
          <cell r="BB17" t="e">
            <v>#N/A</v>
          </cell>
          <cell r="BC17" t="e">
            <v>#N/A</v>
          </cell>
          <cell r="BD17" t="e">
            <v>#N/A</v>
          </cell>
          <cell r="BE17" t="e">
            <v>#N/A</v>
          </cell>
          <cell r="BF17" t="e">
            <v>#N/A</v>
          </cell>
          <cell r="BG17" t="e">
            <v>#N/A</v>
          </cell>
          <cell r="BH17" t="e">
            <v>#N/A</v>
          </cell>
          <cell r="BI17" t="e">
            <v>#N/A</v>
          </cell>
          <cell r="BJ17" t="e">
            <v>#N/A</v>
          </cell>
          <cell r="BK17" t="e">
            <v>#N/A</v>
          </cell>
          <cell r="BL17" t="e">
            <v>#N/A</v>
          </cell>
          <cell r="BM17" t="e">
            <v>#N/A</v>
          </cell>
          <cell r="BN17" t="e">
            <v>#N/A</v>
          </cell>
          <cell r="BO17" t="e">
            <v>#N/A</v>
          </cell>
          <cell r="BP17" t="e">
            <v>#N/A</v>
          </cell>
          <cell r="BQ17" t="e">
            <v>#N/A</v>
          </cell>
          <cell r="BR17" t="e">
            <v>#N/A</v>
          </cell>
          <cell r="BS17" t="e">
            <v>#N/A</v>
          </cell>
          <cell r="BT17" t="e">
            <v>#N/A</v>
          </cell>
          <cell r="BU17" t="e">
            <v>#N/A</v>
          </cell>
          <cell r="BV17" t="e">
            <v>#N/A</v>
          </cell>
          <cell r="BW17" t="e">
            <v>#N/A</v>
          </cell>
          <cell r="BX17">
            <v>0</v>
          </cell>
          <cell r="BY17">
            <v>0.13999999999999999</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1</v>
          </cell>
          <cell r="DZ17" t="str">
            <v>Text</v>
          </cell>
          <cell r="EA17">
            <v>1</v>
          </cell>
          <cell r="EB17" t="str">
            <v>Write-In</v>
          </cell>
          <cell r="EC17" t="str">
            <v>Village Name</v>
          </cell>
          <cell r="ED17" t="str">
            <v>-</v>
          </cell>
          <cell r="EE17">
            <v>0.12</v>
          </cell>
          <cell r="EF17" t="str">
            <v>.</v>
          </cell>
          <cell r="EG17">
            <v>0.15</v>
          </cell>
          <cell r="EH17" t="str">
            <v>X</v>
          </cell>
          <cell r="EI17">
            <v>0.12</v>
          </cell>
          <cell r="EJ17" t="str">
            <v>X</v>
          </cell>
          <cell r="EK17">
            <v>1</v>
          </cell>
          <cell r="EN17">
            <v>0.16</v>
          </cell>
          <cell r="EO17" t="str">
            <v>Supervision</v>
          </cell>
          <cell r="EP17" t="str">
            <v>-</v>
          </cell>
          <cell r="EQ17" t="str">
            <v>-</v>
          </cell>
          <cell r="ER17">
            <v>0.13999999999999999</v>
          </cell>
          <cell r="ES17">
            <v>0.13999999999999999</v>
          </cell>
          <cell r="ET17" t="str">
            <v>Alternate Village Name</v>
          </cell>
          <cell r="EU17" t="str">
            <v>اگر این قریه به نام دیگر یاد میشود (اول)</v>
          </cell>
          <cell r="EV17" t="b">
            <v>1</v>
          </cell>
          <cell r="EW17" t="b">
            <v>1</v>
          </cell>
          <cell r="EX17" t="b">
            <v>0</v>
          </cell>
          <cell r="FF17" t="str">
            <v xml:space="preserve"> To participate in ceremonies (Eid, wedding etc)</v>
          </cell>
        </row>
        <row r="18">
          <cell r="Q18">
            <v>0.15</v>
          </cell>
          <cell r="R18">
            <v>0.15</v>
          </cell>
          <cell r="U18" t="str">
            <v>Particular code included at the back of GPS (?)</v>
          </cell>
          <cell r="V18" t="str">
            <v>Registration Number of GPS Unit</v>
          </cell>
          <cell r="W18" t="str">
            <v>Registration Number of GPS Unit</v>
          </cell>
          <cell r="X18" t="str">
            <v>شماره ثبت جی پی اس</v>
          </cell>
          <cell r="Y18" t="str">
            <v/>
          </cell>
          <cell r="Z18" t="str">
            <v>|___|___|___|</v>
          </cell>
          <cell r="AA18" t="e">
            <v>#N/A</v>
          </cell>
          <cell r="AB18" t="e">
            <v>#N/A</v>
          </cell>
          <cell r="AC18" t="e">
            <v>#N/A</v>
          </cell>
          <cell r="AD18" t="e">
            <v>#N/A</v>
          </cell>
          <cell r="AE18" t="e">
            <v>#N/A</v>
          </cell>
          <cell r="AF18" t="e">
            <v>#N/A</v>
          </cell>
          <cell r="AG18" t="e">
            <v>#N/A</v>
          </cell>
          <cell r="AH18" t="e">
            <v>#N/A</v>
          </cell>
          <cell r="AI18" t="e">
            <v>#N/A</v>
          </cell>
          <cell r="AJ18" t="e">
            <v>#N/A</v>
          </cell>
          <cell r="AK18" t="e">
            <v>#N/A</v>
          </cell>
          <cell r="AL18" t="e">
            <v>#N/A</v>
          </cell>
          <cell r="AM18" t="e">
            <v>#N/A</v>
          </cell>
          <cell r="AN18" t="e">
            <v>#N/A</v>
          </cell>
          <cell r="AO18" t="e">
            <v>#N/A</v>
          </cell>
          <cell r="AP18" t="e">
            <v>#N/A</v>
          </cell>
          <cell r="AQ18" t="e">
            <v>#N/A</v>
          </cell>
          <cell r="AR18" t="e">
            <v>#N/A</v>
          </cell>
          <cell r="AS18" t="e">
            <v>#N/A</v>
          </cell>
          <cell r="AT18" t="e">
            <v>#N/A</v>
          </cell>
          <cell r="AU18" t="e">
            <v>#N/A</v>
          </cell>
          <cell r="AV18" t="e">
            <v>#N/A</v>
          </cell>
          <cell r="AW18" t="e">
            <v>#N/A</v>
          </cell>
          <cell r="AX18" t="e">
            <v>#N/A</v>
          </cell>
          <cell r="AY18" t="e">
            <v>#N/A</v>
          </cell>
          <cell r="AZ18" t="e">
            <v>#N/A</v>
          </cell>
          <cell r="BA18" t="e">
            <v>#N/A</v>
          </cell>
          <cell r="BB18" t="e">
            <v>#N/A</v>
          </cell>
          <cell r="BC18" t="e">
            <v>#N/A</v>
          </cell>
          <cell r="BD18" t="e">
            <v>#N/A</v>
          </cell>
          <cell r="BE18" t="e">
            <v>#N/A</v>
          </cell>
          <cell r="BF18" t="e">
            <v>#N/A</v>
          </cell>
          <cell r="BG18" t="e">
            <v>#N/A</v>
          </cell>
          <cell r="BH18" t="e">
            <v>#N/A</v>
          </cell>
          <cell r="BI18" t="e">
            <v>#N/A</v>
          </cell>
          <cell r="BJ18" t="e">
            <v>#N/A</v>
          </cell>
          <cell r="BK18" t="e">
            <v>#N/A</v>
          </cell>
          <cell r="BL18" t="e">
            <v>#N/A</v>
          </cell>
          <cell r="BM18" t="e">
            <v>#N/A</v>
          </cell>
          <cell r="BN18" t="e">
            <v>#N/A</v>
          </cell>
          <cell r="BO18" t="e">
            <v>#N/A</v>
          </cell>
          <cell r="BP18" t="e">
            <v>#N/A</v>
          </cell>
          <cell r="BQ18" t="e">
            <v>#N/A</v>
          </cell>
          <cell r="BR18" t="e">
            <v>#N/A</v>
          </cell>
          <cell r="BS18" t="e">
            <v>#N/A</v>
          </cell>
          <cell r="BT18" t="e">
            <v>#N/A</v>
          </cell>
          <cell r="BU18" t="e">
            <v>#N/A</v>
          </cell>
          <cell r="BV18" t="e">
            <v>#N/A</v>
          </cell>
          <cell r="BW18" t="e">
            <v>#N/A</v>
          </cell>
          <cell r="BX18">
            <v>1</v>
          </cell>
          <cell r="BY18">
            <v>0.15</v>
          </cell>
          <cell r="BZ18" t="str">
            <v>|___|___|___|</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1</v>
          </cell>
          <cell r="DY18">
            <v>1</v>
          </cell>
          <cell r="DZ18" t="str">
            <v>Numerical</v>
          </cell>
          <cell r="EA18">
            <v>1</v>
          </cell>
          <cell r="EB18" t="str">
            <v>Write-In</v>
          </cell>
          <cell r="EC18" t="str">
            <v>Number</v>
          </cell>
          <cell r="ED18" t="str">
            <v>-</v>
          </cell>
          <cell r="EE18" t="str">
            <v>-</v>
          </cell>
          <cell r="EG18" t="str">
            <v>-</v>
          </cell>
          <cell r="EI18" t="str">
            <v>-</v>
          </cell>
          <cell r="EK18">
            <v>1</v>
          </cell>
          <cell r="EN18">
            <v>0.18</v>
          </cell>
          <cell r="EO18" t="str">
            <v>Supervision</v>
          </cell>
          <cell r="EP18" t="str">
            <v/>
          </cell>
          <cell r="EQ18" t="str">
            <v/>
          </cell>
          <cell r="ER18">
            <v>0.15</v>
          </cell>
          <cell r="ES18">
            <v>0.15</v>
          </cell>
          <cell r="ET18" t="str">
            <v>Registration Number of GPS Unit</v>
          </cell>
          <cell r="EU18" t="str">
            <v>شماره ثبت جی پی اس</v>
          </cell>
          <cell r="EV18" t="b">
            <v>1</v>
          </cell>
          <cell r="EW18" t="b">
            <v>1</v>
          </cell>
          <cell r="EX18" t="b">
            <v>1</v>
          </cell>
        </row>
        <row r="19">
          <cell r="Q19">
            <v>0.16</v>
          </cell>
          <cell r="R19">
            <v>0.16</v>
          </cell>
          <cell r="U19" t="str">
            <v>Geographical information noted number</v>
          </cell>
          <cell r="V19" t="str">
            <v/>
          </cell>
          <cell r="W19" t="str">
            <v>Waypoint Number</v>
          </cell>
          <cell r="X19" t="str">
            <v>شماره مسلسل بیرق در جی، پی، اس:</v>
          </cell>
          <cell r="Y19" t="str">
            <v/>
          </cell>
          <cell r="Z19" t="str">
            <v>|___|___|___|</v>
          </cell>
          <cell r="AA19" t="e">
            <v>#N/A</v>
          </cell>
          <cell r="AB19" t="e">
            <v>#N/A</v>
          </cell>
          <cell r="AC19" t="e">
            <v>#N/A</v>
          </cell>
          <cell r="AD19" t="e">
            <v>#N/A</v>
          </cell>
          <cell r="AE19" t="e">
            <v>#N/A</v>
          </cell>
          <cell r="AF19" t="e">
            <v>#N/A</v>
          </cell>
          <cell r="AG19" t="e">
            <v>#N/A</v>
          </cell>
          <cell r="AH19" t="e">
            <v>#N/A</v>
          </cell>
          <cell r="AI19" t="e">
            <v>#N/A</v>
          </cell>
          <cell r="AJ19" t="e">
            <v>#N/A</v>
          </cell>
          <cell r="AK19" t="e">
            <v>#N/A</v>
          </cell>
          <cell r="AL19" t="e">
            <v>#N/A</v>
          </cell>
          <cell r="AM19" t="e">
            <v>#N/A</v>
          </cell>
          <cell r="AN19" t="e">
            <v>#N/A</v>
          </cell>
          <cell r="AO19" t="e">
            <v>#N/A</v>
          </cell>
          <cell r="AP19" t="e">
            <v>#N/A</v>
          </cell>
          <cell r="AQ19" t="e">
            <v>#N/A</v>
          </cell>
          <cell r="AR19" t="e">
            <v>#N/A</v>
          </cell>
          <cell r="AS19" t="e">
            <v>#N/A</v>
          </cell>
          <cell r="AT19" t="e">
            <v>#N/A</v>
          </cell>
          <cell r="AU19" t="e">
            <v>#N/A</v>
          </cell>
          <cell r="AV19" t="e">
            <v>#N/A</v>
          </cell>
          <cell r="AW19" t="e">
            <v>#N/A</v>
          </cell>
          <cell r="AX19" t="e">
            <v>#N/A</v>
          </cell>
          <cell r="AY19" t="e">
            <v>#N/A</v>
          </cell>
          <cell r="AZ19" t="e">
            <v>#N/A</v>
          </cell>
          <cell r="BA19" t="e">
            <v>#N/A</v>
          </cell>
          <cell r="BB19" t="e">
            <v>#N/A</v>
          </cell>
          <cell r="BC19" t="e">
            <v>#N/A</v>
          </cell>
          <cell r="BD19" t="e">
            <v>#N/A</v>
          </cell>
          <cell r="BE19" t="e">
            <v>#N/A</v>
          </cell>
          <cell r="BF19" t="e">
            <v>#N/A</v>
          </cell>
          <cell r="BG19" t="e">
            <v>#N/A</v>
          </cell>
          <cell r="BH19" t="e">
            <v>#N/A</v>
          </cell>
          <cell r="BI19" t="e">
            <v>#N/A</v>
          </cell>
          <cell r="BJ19" t="e">
            <v>#N/A</v>
          </cell>
          <cell r="BK19" t="e">
            <v>#N/A</v>
          </cell>
          <cell r="BL19" t="e">
            <v>#N/A</v>
          </cell>
          <cell r="BM19" t="e">
            <v>#N/A</v>
          </cell>
          <cell r="BN19" t="e">
            <v>#N/A</v>
          </cell>
          <cell r="BO19" t="e">
            <v>#N/A</v>
          </cell>
          <cell r="BP19" t="e">
            <v>#N/A</v>
          </cell>
          <cell r="BQ19" t="e">
            <v>#N/A</v>
          </cell>
          <cell r="BR19" t="e">
            <v>#N/A</v>
          </cell>
          <cell r="BS19" t="e">
            <v>#N/A</v>
          </cell>
          <cell r="BT19" t="e">
            <v>#N/A</v>
          </cell>
          <cell r="BU19" t="e">
            <v>#N/A</v>
          </cell>
          <cell r="BV19" t="e">
            <v>#N/A</v>
          </cell>
          <cell r="BW19" t="e">
            <v>#N/A</v>
          </cell>
          <cell r="BX19">
            <v>1</v>
          </cell>
          <cell r="BY19">
            <v>0.16</v>
          </cell>
          <cell r="BZ19" t="str">
            <v>|___|___|___|</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1</v>
          </cell>
          <cell r="DY19">
            <v>1</v>
          </cell>
          <cell r="DZ19" t="str">
            <v>Numerical</v>
          </cell>
          <cell r="EA19">
            <v>1</v>
          </cell>
          <cell r="EB19" t="str">
            <v>Write-In</v>
          </cell>
          <cell r="EC19" t="str">
            <v>Number</v>
          </cell>
          <cell r="ED19" t="str">
            <v>-</v>
          </cell>
          <cell r="EE19" t="str">
            <v>-</v>
          </cell>
          <cell r="EG19" t="str">
            <v>-</v>
          </cell>
          <cell r="EI19" t="str">
            <v>-</v>
          </cell>
          <cell r="EK19">
            <v>1</v>
          </cell>
          <cell r="EN19">
            <v>0.19</v>
          </cell>
          <cell r="EO19" t="str">
            <v>Supervision</v>
          </cell>
          <cell r="EP19" t="str">
            <v/>
          </cell>
          <cell r="EQ19" t="str">
            <v/>
          </cell>
          <cell r="ER19">
            <v>0.16</v>
          </cell>
          <cell r="ES19">
            <v>0.16</v>
          </cell>
          <cell r="ET19" t="str">
            <v>Waypoint Number</v>
          </cell>
          <cell r="EU19" t="str">
            <v>شماره یاداشت شده در جی پی اس</v>
          </cell>
          <cell r="EV19" t="b">
            <v>1</v>
          </cell>
          <cell r="EW19" t="b">
            <v>1</v>
          </cell>
          <cell r="EX19" t="b">
            <v>0</v>
          </cell>
        </row>
        <row r="20">
          <cell r="Q20">
            <v>0.17</v>
          </cell>
          <cell r="R20">
            <v>0.17</v>
          </cell>
          <cell r="U20" t="str">
            <v>Latitude of area where the target group is located</v>
          </cell>
          <cell r="V20">
            <v>1.01</v>
          </cell>
          <cell r="W20" t="str">
            <v>Latitude of Focus Group Location</v>
          </cell>
          <cell r="X20" t="str">
            <v>عرض البلد محلی که جلسه در آن صورت ميگيرد (N):</v>
          </cell>
          <cell r="Y20" t="str">
            <v/>
          </cell>
          <cell r="Z20" t="str">
            <v>|___|___|•|___|___|___|___|___|</v>
          </cell>
          <cell r="AA20" t="e">
            <v>#N/A</v>
          </cell>
          <cell r="AB20" t="e">
            <v>#N/A</v>
          </cell>
          <cell r="AC20" t="e">
            <v>#N/A</v>
          </cell>
          <cell r="AD20" t="e">
            <v>#N/A</v>
          </cell>
          <cell r="AE20" t="e">
            <v>#N/A</v>
          </cell>
          <cell r="AF20" t="e">
            <v>#N/A</v>
          </cell>
          <cell r="AG20" t="e">
            <v>#N/A</v>
          </cell>
          <cell r="AH20" t="e">
            <v>#N/A</v>
          </cell>
          <cell r="AI20" t="e">
            <v>#N/A</v>
          </cell>
          <cell r="AJ20" t="e">
            <v>#N/A</v>
          </cell>
          <cell r="AK20" t="e">
            <v>#N/A</v>
          </cell>
          <cell r="AL20" t="e">
            <v>#N/A</v>
          </cell>
          <cell r="AM20" t="e">
            <v>#N/A</v>
          </cell>
          <cell r="AN20" t="e">
            <v>#N/A</v>
          </cell>
          <cell r="AO20" t="e">
            <v>#N/A</v>
          </cell>
          <cell r="AP20" t="e">
            <v>#N/A</v>
          </cell>
          <cell r="AQ20" t="e">
            <v>#N/A</v>
          </cell>
          <cell r="AR20" t="e">
            <v>#N/A</v>
          </cell>
          <cell r="AS20" t="e">
            <v>#N/A</v>
          </cell>
          <cell r="AT20" t="e">
            <v>#N/A</v>
          </cell>
          <cell r="AU20" t="e">
            <v>#N/A</v>
          </cell>
          <cell r="AV20" t="e">
            <v>#N/A</v>
          </cell>
          <cell r="AW20" t="e">
            <v>#N/A</v>
          </cell>
          <cell r="AX20" t="e">
            <v>#N/A</v>
          </cell>
          <cell r="AY20" t="e">
            <v>#N/A</v>
          </cell>
          <cell r="AZ20" t="e">
            <v>#N/A</v>
          </cell>
          <cell r="BA20" t="e">
            <v>#N/A</v>
          </cell>
          <cell r="BB20" t="e">
            <v>#N/A</v>
          </cell>
          <cell r="BC20" t="e">
            <v>#N/A</v>
          </cell>
          <cell r="BD20" t="e">
            <v>#N/A</v>
          </cell>
          <cell r="BE20" t="e">
            <v>#N/A</v>
          </cell>
          <cell r="BF20" t="e">
            <v>#N/A</v>
          </cell>
          <cell r="BG20" t="e">
            <v>#N/A</v>
          </cell>
          <cell r="BH20" t="e">
            <v>#N/A</v>
          </cell>
          <cell r="BI20" t="e">
            <v>#N/A</v>
          </cell>
          <cell r="BJ20" t="e">
            <v>#N/A</v>
          </cell>
          <cell r="BK20" t="e">
            <v>#N/A</v>
          </cell>
          <cell r="BL20" t="e">
            <v>#N/A</v>
          </cell>
          <cell r="BM20" t="e">
            <v>#N/A</v>
          </cell>
          <cell r="BN20" t="e">
            <v>#N/A</v>
          </cell>
          <cell r="BO20" t="e">
            <v>#N/A</v>
          </cell>
          <cell r="BP20" t="e">
            <v>#N/A</v>
          </cell>
          <cell r="BQ20" t="e">
            <v>#N/A</v>
          </cell>
          <cell r="BR20" t="e">
            <v>#N/A</v>
          </cell>
          <cell r="BS20" t="e">
            <v>#N/A</v>
          </cell>
          <cell r="BT20" t="e">
            <v>#N/A</v>
          </cell>
          <cell r="BU20" t="e">
            <v>#N/A</v>
          </cell>
          <cell r="BV20" t="e">
            <v>#N/A</v>
          </cell>
          <cell r="BW20" t="e">
            <v>#N/A</v>
          </cell>
          <cell r="BX20">
            <v>1</v>
          </cell>
          <cell r="BY20">
            <v>0.17</v>
          </cell>
          <cell r="BZ20" t="str">
            <v>|___|___|•|___|___|___|___|___|</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1</v>
          </cell>
          <cell r="DY20">
            <v>1</v>
          </cell>
          <cell r="DZ20" t="str">
            <v>Numerical</v>
          </cell>
          <cell r="EA20">
            <v>1</v>
          </cell>
          <cell r="EB20" t="str">
            <v>Write-In</v>
          </cell>
          <cell r="EC20" t="str">
            <v>GPS Coordinate</v>
          </cell>
          <cell r="ED20" t="str">
            <v>-</v>
          </cell>
          <cell r="EE20" t="str">
            <v>-</v>
          </cell>
          <cell r="EG20" t="str">
            <v>-</v>
          </cell>
          <cell r="EI20" t="str">
            <v>-</v>
          </cell>
          <cell r="EK20">
            <v>1</v>
          </cell>
          <cell r="EN20">
            <v>0.2</v>
          </cell>
          <cell r="EO20" t="str">
            <v>Supervision</v>
          </cell>
          <cell r="EP20" t="str">
            <v/>
          </cell>
          <cell r="EQ20" t="str">
            <v/>
          </cell>
          <cell r="ER20">
            <v>0.17</v>
          </cell>
          <cell r="ES20">
            <v>0.17</v>
          </cell>
          <cell r="ET20" t="str">
            <v>Latitude of Focus Group Location</v>
          </cell>
          <cell r="EU20" t="str">
            <v>عرض البلد محلی که بحث تمرکزی در آن صورت ميگيرد:</v>
          </cell>
          <cell r="EV20" t="b">
            <v>1</v>
          </cell>
          <cell r="EW20" t="b">
            <v>1</v>
          </cell>
          <cell r="EX20" t="b">
            <v>0</v>
          </cell>
        </row>
        <row r="21">
          <cell r="Q21">
            <v>0.18</v>
          </cell>
          <cell r="R21">
            <v>0.18000000000000002</v>
          </cell>
          <cell r="U21" t="str">
            <v>Longitude of area where the target group is located</v>
          </cell>
          <cell r="V21">
            <v>1.02</v>
          </cell>
          <cell r="W21" t="str">
            <v>Longitude of Focus Group Location</v>
          </cell>
          <cell r="X21" t="str">
            <v>طول البلد محلی که جلسه در آن صورت ميگيرد (E):</v>
          </cell>
          <cell r="Y21" t="str">
            <v/>
          </cell>
          <cell r="Z21" t="str">
            <v>|___|___|•|___|___|___|___|___|</v>
          </cell>
          <cell r="AA21" t="e">
            <v>#N/A</v>
          </cell>
          <cell r="AB21" t="e">
            <v>#N/A</v>
          </cell>
          <cell r="AC21" t="e">
            <v>#N/A</v>
          </cell>
          <cell r="AD21" t="e">
            <v>#N/A</v>
          </cell>
          <cell r="AE21" t="e">
            <v>#N/A</v>
          </cell>
          <cell r="AF21" t="e">
            <v>#N/A</v>
          </cell>
          <cell r="AG21" t="e">
            <v>#N/A</v>
          </cell>
          <cell r="AH21" t="e">
            <v>#N/A</v>
          </cell>
          <cell r="AI21" t="e">
            <v>#N/A</v>
          </cell>
          <cell r="AJ21" t="e">
            <v>#N/A</v>
          </cell>
          <cell r="AK21" t="e">
            <v>#N/A</v>
          </cell>
          <cell r="AL21" t="e">
            <v>#N/A</v>
          </cell>
          <cell r="AM21" t="e">
            <v>#N/A</v>
          </cell>
          <cell r="AN21" t="e">
            <v>#N/A</v>
          </cell>
          <cell r="AO21" t="e">
            <v>#N/A</v>
          </cell>
          <cell r="AP21" t="e">
            <v>#N/A</v>
          </cell>
          <cell r="AQ21" t="e">
            <v>#N/A</v>
          </cell>
          <cell r="AR21" t="e">
            <v>#N/A</v>
          </cell>
          <cell r="AS21" t="e">
            <v>#N/A</v>
          </cell>
          <cell r="AT21" t="e">
            <v>#N/A</v>
          </cell>
          <cell r="AU21" t="e">
            <v>#N/A</v>
          </cell>
          <cell r="AV21" t="e">
            <v>#N/A</v>
          </cell>
          <cell r="AW21" t="e">
            <v>#N/A</v>
          </cell>
          <cell r="AX21" t="e">
            <v>#N/A</v>
          </cell>
          <cell r="AY21" t="e">
            <v>#N/A</v>
          </cell>
          <cell r="AZ21" t="e">
            <v>#N/A</v>
          </cell>
          <cell r="BA21" t="e">
            <v>#N/A</v>
          </cell>
          <cell r="BB21" t="e">
            <v>#N/A</v>
          </cell>
          <cell r="BC21" t="e">
            <v>#N/A</v>
          </cell>
          <cell r="BD21" t="e">
            <v>#N/A</v>
          </cell>
          <cell r="BE21" t="e">
            <v>#N/A</v>
          </cell>
          <cell r="BF21" t="e">
            <v>#N/A</v>
          </cell>
          <cell r="BG21" t="e">
            <v>#N/A</v>
          </cell>
          <cell r="BH21" t="e">
            <v>#N/A</v>
          </cell>
          <cell r="BI21" t="e">
            <v>#N/A</v>
          </cell>
          <cell r="BJ21" t="e">
            <v>#N/A</v>
          </cell>
          <cell r="BK21" t="e">
            <v>#N/A</v>
          </cell>
          <cell r="BL21" t="e">
            <v>#N/A</v>
          </cell>
          <cell r="BM21" t="e">
            <v>#N/A</v>
          </cell>
          <cell r="BN21" t="e">
            <v>#N/A</v>
          </cell>
          <cell r="BO21" t="e">
            <v>#N/A</v>
          </cell>
          <cell r="BP21" t="e">
            <v>#N/A</v>
          </cell>
          <cell r="BQ21" t="e">
            <v>#N/A</v>
          </cell>
          <cell r="BR21" t="e">
            <v>#N/A</v>
          </cell>
          <cell r="BS21" t="e">
            <v>#N/A</v>
          </cell>
          <cell r="BT21" t="e">
            <v>#N/A</v>
          </cell>
          <cell r="BU21" t="e">
            <v>#N/A</v>
          </cell>
          <cell r="BV21" t="e">
            <v>#N/A</v>
          </cell>
          <cell r="BW21" t="e">
            <v>#N/A</v>
          </cell>
          <cell r="BX21">
            <v>1</v>
          </cell>
          <cell r="BY21">
            <v>0.18000000000000002</v>
          </cell>
          <cell r="BZ21" t="str">
            <v>|___|___|•|___|___|___|___|___|</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1</v>
          </cell>
          <cell r="DY21">
            <v>1</v>
          </cell>
          <cell r="DZ21" t="str">
            <v>Numerical</v>
          </cell>
          <cell r="EA21">
            <v>1</v>
          </cell>
          <cell r="EB21" t="str">
            <v>Write-In</v>
          </cell>
          <cell r="EC21" t="str">
            <v>GPS Coordinate</v>
          </cell>
          <cell r="ED21" t="str">
            <v>-</v>
          </cell>
          <cell r="EE21" t="str">
            <v>-</v>
          </cell>
          <cell r="EG21" t="str">
            <v>-</v>
          </cell>
          <cell r="EI21" t="str">
            <v>-</v>
          </cell>
          <cell r="EK21">
            <v>1</v>
          </cell>
          <cell r="EN21">
            <v>0.21</v>
          </cell>
          <cell r="EO21" t="str">
            <v>Supervision</v>
          </cell>
          <cell r="EP21" t="str">
            <v/>
          </cell>
          <cell r="EQ21" t="str">
            <v/>
          </cell>
          <cell r="ER21">
            <v>0.18000000000000002</v>
          </cell>
          <cell r="ES21">
            <v>0.18000000000000002</v>
          </cell>
          <cell r="ET21" t="str">
            <v>Longitude of Focus Group Location</v>
          </cell>
          <cell r="EU21" t="str">
            <v>طول البلد محلی که بحث تمرکزی در آن صورت ميگيرد:</v>
          </cell>
          <cell r="EV21" t="b">
            <v>1</v>
          </cell>
          <cell r="EW21" t="b">
            <v>1</v>
          </cell>
          <cell r="EX21" t="b">
            <v>0</v>
          </cell>
          <cell r="FE21" t="str">
            <v>No;  Yes, we provided labor, money and goods for them;  Yes, labor and money;  Yes, labor and goods;  Yes, money and goods;  Yes, only labor;  Yes, only money;  Yes, only goods; ;   Drinking water;   Irrigation</v>
          </cell>
          <cell r="FG21" t="str">
            <v>No</v>
          </cell>
        </row>
        <row r="22">
          <cell r="Q22">
            <v>0.19</v>
          </cell>
          <cell r="R22">
            <v>0.19000000000000003</v>
          </cell>
          <cell r="U22" t="str">
            <v>Location of target group</v>
          </cell>
          <cell r="V22" t="str">
            <v/>
          </cell>
          <cell r="W22" t="str">
            <v>Location of Focus Group</v>
          </cell>
          <cell r="X22" t="str">
            <v>موقعیت جلسه</v>
          </cell>
          <cell r="Y22" t="str">
            <v/>
          </cell>
          <cell r="Z22" t="str">
            <v>در ساحه داخل قریه</v>
          </cell>
          <cell r="AA22" t="str">
            <v>در ساحه خارج از قریه</v>
          </cell>
          <cell r="AB22" t="str">
            <v>در مسجد</v>
          </cell>
          <cell r="AC22" t="str">
            <v>در تعمیرمرکز اجتماعی قریه</v>
          </cell>
          <cell r="AD22" t="str">
            <v>در خیمه یا پناهگاه موقت</v>
          </cell>
          <cell r="AE22" t="str">
            <v>در خانه رهبر قریه</v>
          </cell>
          <cell r="AF22" t="str">
            <v>در خانه ریش سفید قوم یا بزرگ قوم</v>
          </cell>
          <cell r="AG22" t="str">
            <v>در خانه فرد دیگر قریه</v>
          </cell>
          <cell r="AH22" t="str">
            <v>در حویلی رهبر قریه</v>
          </cell>
          <cell r="AI22" t="str">
            <v>در حویلی ریش سفید قوم یا بزرگ قوم</v>
          </cell>
          <cell r="AJ22" t="str">
            <v>در حویلی فرد دیگر قریه</v>
          </cell>
          <cell r="AK22" t="str">
            <v>سایر:</v>
          </cell>
          <cell r="AL22" t="e">
            <v>#N/A</v>
          </cell>
          <cell r="AM22" t="e">
            <v>#N/A</v>
          </cell>
          <cell r="AN22" t="e">
            <v>#N/A</v>
          </cell>
          <cell r="AO22" t="e">
            <v>#N/A</v>
          </cell>
          <cell r="AP22" t="e">
            <v>#N/A</v>
          </cell>
          <cell r="AQ22" t="e">
            <v>#N/A</v>
          </cell>
          <cell r="AR22" t="e">
            <v>#N/A</v>
          </cell>
          <cell r="AS22" t="e">
            <v>#N/A</v>
          </cell>
          <cell r="AT22" t="e">
            <v>#N/A</v>
          </cell>
          <cell r="AU22" t="e">
            <v>#N/A</v>
          </cell>
          <cell r="AV22" t="e">
            <v>#N/A</v>
          </cell>
          <cell r="AW22" t="e">
            <v>#N/A</v>
          </cell>
          <cell r="AX22" t="e">
            <v>#N/A</v>
          </cell>
          <cell r="AY22" t="e">
            <v>#N/A</v>
          </cell>
          <cell r="AZ22" t="e">
            <v>#N/A</v>
          </cell>
          <cell r="BA22" t="e">
            <v>#N/A</v>
          </cell>
          <cell r="BB22" t="e">
            <v>#N/A</v>
          </cell>
          <cell r="BC22" t="e">
            <v>#N/A</v>
          </cell>
          <cell r="BD22" t="e">
            <v>#N/A</v>
          </cell>
          <cell r="BE22" t="e">
            <v>#N/A</v>
          </cell>
          <cell r="BF22" t="e">
            <v>#N/A</v>
          </cell>
          <cell r="BG22" t="e">
            <v>#N/A</v>
          </cell>
          <cell r="BH22" t="e">
            <v>#N/A</v>
          </cell>
          <cell r="BI22" t="e">
            <v>#N/A</v>
          </cell>
          <cell r="BJ22" t="e">
            <v>#N/A</v>
          </cell>
          <cell r="BK22" t="e">
            <v>#N/A</v>
          </cell>
          <cell r="BL22" t="e">
            <v>#N/A</v>
          </cell>
          <cell r="BM22" t="e">
            <v>#N/A</v>
          </cell>
          <cell r="BN22" t="e">
            <v>#N/A</v>
          </cell>
          <cell r="BO22" t="e">
            <v>#N/A</v>
          </cell>
          <cell r="BP22" t="e">
            <v>#N/A</v>
          </cell>
          <cell r="BQ22" t="e">
            <v>#N/A</v>
          </cell>
          <cell r="BR22" t="e">
            <v>#N/A</v>
          </cell>
          <cell r="BS22" t="e">
            <v>#N/A</v>
          </cell>
          <cell r="BT22" t="e">
            <v>#N/A</v>
          </cell>
          <cell r="BU22" t="e">
            <v>#N/A</v>
          </cell>
          <cell r="BV22" t="e">
            <v>#N/A</v>
          </cell>
          <cell r="BW22" t="e">
            <v>#N/A</v>
          </cell>
          <cell r="BX22">
            <v>12</v>
          </cell>
          <cell r="BY22">
            <v>0.19000000000000003</v>
          </cell>
          <cell r="BZ22" t="str">
            <v>In Field in Village</v>
          </cell>
          <cell r="CA22" t="str">
            <v>In Field outside Village</v>
          </cell>
          <cell r="CB22" t="str">
            <v>In Mosque</v>
          </cell>
          <cell r="CC22" t="str">
            <v>In Community Building</v>
          </cell>
          <cell r="CD22" t="str">
            <v>In Temporary Shelter</v>
          </cell>
          <cell r="CE22" t="str">
            <v>In Headman's House</v>
          </cell>
          <cell r="CF22" t="str">
            <v>In Tribal Elder's House</v>
          </cell>
          <cell r="CG22" t="str">
            <v>In Other House</v>
          </cell>
          <cell r="CH22" t="str">
            <v>In Field within Headman's Compound</v>
          </cell>
          <cell r="CI22" t="str">
            <v>In Field within Tribal Elder's Compound</v>
          </cell>
          <cell r="CJ22" t="str">
            <v>In Field within Other's Compound</v>
          </cell>
          <cell r="CK22" t="str">
            <v>Other:</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12</v>
          </cell>
          <cell r="DY22">
            <v>1</v>
          </cell>
          <cell r="DZ22" t="str">
            <v>Categorical</v>
          </cell>
          <cell r="EA22">
            <v>1</v>
          </cell>
          <cell r="EB22" t="str">
            <v>Fill-In</v>
          </cell>
          <cell r="EC22" t="str">
            <v>Within the village area; Outside the village area; In the village building; In a tent or temporary shelter; At the village head’s house; Under the shade houses; In the open area of village head’s house; At other houses; Others</v>
          </cell>
          <cell r="ED22">
            <v>8</v>
          </cell>
          <cell r="EE22" t="str">
            <v>-</v>
          </cell>
          <cell r="EG22">
            <v>0.17</v>
          </cell>
          <cell r="EH22" t="str">
            <v>.</v>
          </cell>
          <cell r="EI22" t="str">
            <v>-</v>
          </cell>
          <cell r="EK22">
            <v>1</v>
          </cell>
          <cell r="EN22">
            <v>0.22</v>
          </cell>
          <cell r="EO22" t="str">
            <v>Supervision</v>
          </cell>
          <cell r="EP22" t="str">
            <v/>
          </cell>
          <cell r="EQ22" t="str">
            <v/>
          </cell>
          <cell r="ER22">
            <v>0.19000000000000003</v>
          </cell>
          <cell r="ES22">
            <v>0.19000000000000003</v>
          </cell>
          <cell r="ET22" t="str">
            <v>Location of Focus Group</v>
          </cell>
          <cell r="EU22" t="str">
            <v>موقعیت بحث تمرکزی</v>
          </cell>
          <cell r="EV22" t="b">
            <v>1</v>
          </cell>
          <cell r="EW22" t="b">
            <v>1</v>
          </cell>
          <cell r="EX22" t="b">
            <v>0</v>
          </cell>
          <cell r="FG22" t="str">
            <v xml:space="preserve"> Yes, we provided labor, money and goods for them</v>
          </cell>
        </row>
        <row r="23">
          <cell r="Q23">
            <v>0.2</v>
          </cell>
          <cell r="R23">
            <v>0.20000000000000004</v>
          </cell>
          <cell r="U23" t="str">
            <v>Name of the head of village</v>
          </cell>
          <cell r="V23" t="str">
            <v/>
          </cell>
          <cell r="W23" t="str">
            <v>Name of Village Headman / Leader of Focus Group</v>
          </cell>
          <cell r="X23" t="str">
            <v>نام رئیس قریه / رئیس جلسه</v>
          </cell>
          <cell r="Y23" t="str">
            <v/>
          </cell>
          <cell r="Z23" t="e">
            <v>#N/A</v>
          </cell>
          <cell r="AA23" t="e">
            <v>#N/A</v>
          </cell>
          <cell r="AB23" t="e">
            <v>#N/A</v>
          </cell>
          <cell r="AC23" t="e">
            <v>#N/A</v>
          </cell>
          <cell r="AD23" t="e">
            <v>#N/A</v>
          </cell>
          <cell r="AE23" t="e">
            <v>#N/A</v>
          </cell>
          <cell r="AF23" t="e">
            <v>#N/A</v>
          </cell>
          <cell r="AG23" t="e">
            <v>#N/A</v>
          </cell>
          <cell r="AH23" t="e">
            <v>#N/A</v>
          </cell>
          <cell r="AI23" t="e">
            <v>#N/A</v>
          </cell>
          <cell r="AJ23" t="e">
            <v>#N/A</v>
          </cell>
          <cell r="AK23" t="e">
            <v>#N/A</v>
          </cell>
          <cell r="AL23" t="e">
            <v>#N/A</v>
          </cell>
          <cell r="AM23" t="e">
            <v>#N/A</v>
          </cell>
          <cell r="AN23" t="e">
            <v>#N/A</v>
          </cell>
          <cell r="AO23" t="e">
            <v>#N/A</v>
          </cell>
          <cell r="AP23" t="e">
            <v>#N/A</v>
          </cell>
          <cell r="AQ23" t="e">
            <v>#N/A</v>
          </cell>
          <cell r="AR23" t="e">
            <v>#N/A</v>
          </cell>
          <cell r="AS23" t="e">
            <v>#N/A</v>
          </cell>
          <cell r="AT23" t="e">
            <v>#N/A</v>
          </cell>
          <cell r="AU23" t="e">
            <v>#N/A</v>
          </cell>
          <cell r="AV23" t="e">
            <v>#N/A</v>
          </cell>
          <cell r="AW23" t="e">
            <v>#N/A</v>
          </cell>
          <cell r="AX23" t="e">
            <v>#N/A</v>
          </cell>
          <cell r="AY23" t="e">
            <v>#N/A</v>
          </cell>
          <cell r="AZ23" t="e">
            <v>#N/A</v>
          </cell>
          <cell r="BA23" t="e">
            <v>#N/A</v>
          </cell>
          <cell r="BB23" t="e">
            <v>#N/A</v>
          </cell>
          <cell r="BC23" t="e">
            <v>#N/A</v>
          </cell>
          <cell r="BD23" t="e">
            <v>#N/A</v>
          </cell>
          <cell r="BE23" t="e">
            <v>#N/A</v>
          </cell>
          <cell r="BF23" t="e">
            <v>#N/A</v>
          </cell>
          <cell r="BG23" t="e">
            <v>#N/A</v>
          </cell>
          <cell r="BH23" t="e">
            <v>#N/A</v>
          </cell>
          <cell r="BI23" t="e">
            <v>#N/A</v>
          </cell>
          <cell r="BJ23" t="e">
            <v>#N/A</v>
          </cell>
          <cell r="BK23" t="e">
            <v>#N/A</v>
          </cell>
          <cell r="BL23" t="e">
            <v>#N/A</v>
          </cell>
          <cell r="BM23" t="e">
            <v>#N/A</v>
          </cell>
          <cell r="BN23" t="e">
            <v>#N/A</v>
          </cell>
          <cell r="BO23" t="e">
            <v>#N/A</v>
          </cell>
          <cell r="BP23" t="e">
            <v>#N/A</v>
          </cell>
          <cell r="BQ23" t="e">
            <v>#N/A</v>
          </cell>
          <cell r="BR23" t="e">
            <v>#N/A</v>
          </cell>
          <cell r="BS23" t="e">
            <v>#N/A</v>
          </cell>
          <cell r="BT23" t="e">
            <v>#N/A</v>
          </cell>
          <cell r="BU23" t="e">
            <v>#N/A</v>
          </cell>
          <cell r="BV23" t="e">
            <v>#N/A</v>
          </cell>
          <cell r="BW23" t="e">
            <v>#N/A</v>
          </cell>
          <cell r="BX23">
            <v>0</v>
          </cell>
          <cell r="BY23">
            <v>0.20000000000000004</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1</v>
          </cell>
          <cell r="DZ23" t="str">
            <v>Text</v>
          </cell>
          <cell r="EA23">
            <v>1</v>
          </cell>
          <cell r="EB23" t="str">
            <v>Write-In</v>
          </cell>
          <cell r="EC23" t="str">
            <v>Name</v>
          </cell>
          <cell r="ED23" t="str">
            <v>-</v>
          </cell>
          <cell r="EE23" t="str">
            <v>-</v>
          </cell>
          <cell r="EG23">
            <v>0.19</v>
          </cell>
          <cell r="EH23" t="str">
            <v>.</v>
          </cell>
          <cell r="EI23" t="str">
            <v>-</v>
          </cell>
          <cell r="EK23">
            <v>1</v>
          </cell>
          <cell r="EN23">
            <v>0.24</v>
          </cell>
          <cell r="EO23" t="str">
            <v>Supervision</v>
          </cell>
          <cell r="EP23" t="str">
            <v/>
          </cell>
          <cell r="EQ23" t="str">
            <v/>
          </cell>
          <cell r="ER23">
            <v>0.20000000000000004</v>
          </cell>
          <cell r="ES23">
            <v>0.20000000000000004</v>
          </cell>
          <cell r="ET23" t="str">
            <v>Name of Village Headman / Leader of Focus Group</v>
          </cell>
          <cell r="EU23" t="str">
            <v>نام رئیس قریه / رئیس بحث تمرکزی</v>
          </cell>
          <cell r="EV23" t="b">
            <v>1</v>
          </cell>
          <cell r="EW23" t="b">
            <v>1</v>
          </cell>
          <cell r="EX23" t="b">
            <v>0</v>
          </cell>
          <cell r="FG23" t="str">
            <v xml:space="preserve"> Yes, labor and goods</v>
          </cell>
        </row>
        <row r="24">
          <cell r="Q24">
            <v>0.21</v>
          </cell>
          <cell r="R24">
            <v>0.21000000000000005</v>
          </cell>
          <cell r="U24" t="str">
            <v>Telephone number for the head of village</v>
          </cell>
          <cell r="V24" t="str">
            <v/>
          </cell>
          <cell r="W24" t="str">
            <v>Mobile Phone Number of Village Headman / Leader of Focus Group</v>
          </cell>
          <cell r="X24" t="str">
            <v>نمبر تیلفون  رئیس قریه / رئیس جلسه</v>
          </cell>
          <cell r="Y24" t="str">
            <v/>
          </cell>
          <cell r="Z24" t="str">
            <v>07|___||___|-|___|___|___|-|___|___|___|</v>
          </cell>
          <cell r="AA24" t="e">
            <v>#N/A</v>
          </cell>
          <cell r="AB24" t="e">
            <v>#N/A</v>
          </cell>
          <cell r="AC24" t="e">
            <v>#N/A</v>
          </cell>
          <cell r="AD24" t="e">
            <v>#N/A</v>
          </cell>
          <cell r="AE24" t="e">
            <v>#N/A</v>
          </cell>
          <cell r="AF24" t="e">
            <v>#N/A</v>
          </cell>
          <cell r="AG24" t="e">
            <v>#N/A</v>
          </cell>
          <cell r="AH24" t="e">
            <v>#N/A</v>
          </cell>
          <cell r="AI24" t="e">
            <v>#N/A</v>
          </cell>
          <cell r="AJ24" t="e">
            <v>#N/A</v>
          </cell>
          <cell r="AK24" t="e">
            <v>#N/A</v>
          </cell>
          <cell r="AL24" t="e">
            <v>#N/A</v>
          </cell>
          <cell r="AM24" t="e">
            <v>#N/A</v>
          </cell>
          <cell r="AN24" t="e">
            <v>#N/A</v>
          </cell>
          <cell r="AO24" t="e">
            <v>#N/A</v>
          </cell>
          <cell r="AP24" t="e">
            <v>#N/A</v>
          </cell>
          <cell r="AQ24" t="e">
            <v>#N/A</v>
          </cell>
          <cell r="AR24" t="e">
            <v>#N/A</v>
          </cell>
          <cell r="AS24" t="e">
            <v>#N/A</v>
          </cell>
          <cell r="AT24" t="e">
            <v>#N/A</v>
          </cell>
          <cell r="AU24" t="e">
            <v>#N/A</v>
          </cell>
          <cell r="AV24" t="e">
            <v>#N/A</v>
          </cell>
          <cell r="AW24" t="e">
            <v>#N/A</v>
          </cell>
          <cell r="AX24" t="e">
            <v>#N/A</v>
          </cell>
          <cell r="AY24" t="e">
            <v>#N/A</v>
          </cell>
          <cell r="AZ24" t="e">
            <v>#N/A</v>
          </cell>
          <cell r="BA24" t="e">
            <v>#N/A</v>
          </cell>
          <cell r="BB24" t="e">
            <v>#N/A</v>
          </cell>
          <cell r="BC24" t="e">
            <v>#N/A</v>
          </cell>
          <cell r="BD24" t="e">
            <v>#N/A</v>
          </cell>
          <cell r="BE24" t="e">
            <v>#N/A</v>
          </cell>
          <cell r="BF24" t="e">
            <v>#N/A</v>
          </cell>
          <cell r="BG24" t="e">
            <v>#N/A</v>
          </cell>
          <cell r="BH24" t="e">
            <v>#N/A</v>
          </cell>
          <cell r="BI24" t="e">
            <v>#N/A</v>
          </cell>
          <cell r="BJ24" t="e">
            <v>#N/A</v>
          </cell>
          <cell r="BK24" t="e">
            <v>#N/A</v>
          </cell>
          <cell r="BL24" t="e">
            <v>#N/A</v>
          </cell>
          <cell r="BM24" t="e">
            <v>#N/A</v>
          </cell>
          <cell r="BN24" t="e">
            <v>#N/A</v>
          </cell>
          <cell r="BO24" t="e">
            <v>#N/A</v>
          </cell>
          <cell r="BP24" t="e">
            <v>#N/A</v>
          </cell>
          <cell r="BQ24" t="e">
            <v>#N/A</v>
          </cell>
          <cell r="BR24" t="e">
            <v>#N/A</v>
          </cell>
          <cell r="BS24" t="e">
            <v>#N/A</v>
          </cell>
          <cell r="BT24" t="e">
            <v>#N/A</v>
          </cell>
          <cell r="BU24" t="e">
            <v>#N/A</v>
          </cell>
          <cell r="BV24" t="e">
            <v>#N/A</v>
          </cell>
          <cell r="BW24" t="e">
            <v>#N/A</v>
          </cell>
          <cell r="BX24">
            <v>1</v>
          </cell>
          <cell r="BY24">
            <v>0.21000000000000005</v>
          </cell>
          <cell r="BZ24" t="str">
            <v>07|___||___|-|___|___|___|-|___|___|___|</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1</v>
          </cell>
          <cell r="DY24">
            <v>1</v>
          </cell>
          <cell r="DZ24" t="str">
            <v>Numerical</v>
          </cell>
          <cell r="EA24">
            <v>1</v>
          </cell>
          <cell r="EB24" t="str">
            <v>Write-In</v>
          </cell>
          <cell r="EC24" t="str">
            <v>Telephone Number</v>
          </cell>
          <cell r="ED24" t="str">
            <v>-</v>
          </cell>
          <cell r="EE24" t="str">
            <v>-</v>
          </cell>
          <cell r="EG24">
            <v>0.22</v>
          </cell>
          <cell r="EH24" t="str">
            <v>.</v>
          </cell>
          <cell r="EI24" t="str">
            <v>-</v>
          </cell>
          <cell r="EK24">
            <v>1</v>
          </cell>
          <cell r="EN24">
            <v>0.27</v>
          </cell>
          <cell r="EO24" t="str">
            <v>Supervision</v>
          </cell>
          <cell r="EP24" t="str">
            <v/>
          </cell>
          <cell r="EQ24" t="str">
            <v/>
          </cell>
          <cell r="ER24">
            <v>0.21000000000000005</v>
          </cell>
          <cell r="ES24">
            <v>0.21000000000000005</v>
          </cell>
          <cell r="ET24" t="str">
            <v>Mobile Phone Number of Village Headman / Leader of Focus Group</v>
          </cell>
          <cell r="EU24" t="str">
            <v>شماره تلیفون رئیس قریه / رئیس بحث تمرکزی</v>
          </cell>
          <cell r="EV24" t="b">
            <v>1</v>
          </cell>
          <cell r="EW24" t="b">
            <v>1</v>
          </cell>
          <cell r="EX24" t="b">
            <v>0</v>
          </cell>
          <cell r="FG24" t="str">
            <v xml:space="preserve"> Yes, only money</v>
          </cell>
        </row>
        <row r="25">
          <cell r="Q25" t="str">
            <v>F.90</v>
          </cell>
          <cell r="W25" t="str">
            <v>[Greeting and Introduction]</v>
          </cell>
          <cell r="X25" t="str">
            <v>[ پس از احوالپرسی و تعارفات معمول ]</v>
          </cell>
          <cell r="Y25" t="str">
            <v/>
          </cell>
        </row>
        <row r="26">
          <cell r="Q26" t="str">
            <v>F.91</v>
          </cell>
          <cell r="W26" t="str">
            <v>My name is [your name] and I am working for the VAU office in Kabul. We are doing interviews with people in villages in this district to find out more about how the situation is changing over time. I want to ask you some questions regarding you and village situation. This interview has 15 sections and approximately it will last about one hour.</v>
          </cell>
          <cell r="X26" t="str">
            <v>نام من [اسم شما] است و من برای دفتر تحلیل آسیب پذیری در کابل کار میکنم. در قریه های این ولسوالی با بعضی از مردم، این مصاحبه ها صورت میگیرد. تا از تغیرات که در زنده گی مردم آمده است آگاه شویم. میخواهم درباره خود تان و وضعیت قریه بعضی سوالات از شما داشته باشم. این مصاحبه تقریباً یک ساعت دوام خواهد کرد.</v>
          </cell>
          <cell r="Y26" t="str">
            <v/>
          </cell>
        </row>
        <row r="27">
          <cell r="Q27" t="str">
            <v>F.92</v>
          </cell>
          <cell r="W27" t="str">
            <v xml:space="preserve">I should tell you that all your answers will be confidential, and we don’t share you name and information which are telling us during the interview with anyone inside the village or outside of the village. If you are not comfortable with some questions, you can refuse to answer and/or if you don’t want to continue the interview, you can stop. </v>
          </cell>
          <cell r="X27" t="str">
            <v>باید بشما بگویم که تمام جوابات شما نزد ما محفوظ خواهد بود، و ما نام شما یا معلوماتی را که به ما در مصاحبه میدهید به هیچ کس دیگر در قریه و یا خارج از قریه نخواهیم گفت . اگر به کدام سوال شما خود را راحت احساس نمیکردید میتوانید که به آن جواب ندهید. و یا اگر میخواستید که مصاحبه را خاتمه دهید، بگوئید.</v>
          </cell>
          <cell r="Y27" t="str">
            <v/>
          </cell>
        </row>
        <row r="28">
          <cell r="Q28" t="str">
            <v>F.93</v>
          </cell>
          <cell r="W28" t="str">
            <v xml:space="preserve">You should know that the answers you give to these questions will not have any impact on your village or for your family. We just want to know the correct answers, in order to know the real situation in this village. I would request that you do not give me those answers that you think I want, but just tell me the true and real answers. </v>
          </cell>
          <cell r="X28" t="str">
            <v>متوجه باشید که جوابات شما به این سوالات، هیچ تاثیری به قریه یا خانواده تان نخواهد داشت. ما فقط جوابات راست و صحیح را از شما میخواهیم تا بدانیم که وضعیت این قریه واقعاً چگونه است.به من جوابی را ندهید که به فکر شما من خواهان شنیدن آن هستم، بلکه فقط جواب صحیح و راست را بگوئید.</v>
          </cell>
          <cell r="Y28" t="str">
            <v/>
          </cell>
        </row>
        <row r="29">
          <cell r="Q29" t="str">
            <v>F.01</v>
          </cell>
          <cell r="R29" t="str">
            <v>F.01</v>
          </cell>
          <cell r="T29" t="str">
            <v>[COUNT NUMBER OF RESPONDENTS GIVING EACH ANSWER AND ENTER NUMBER IN BOXES BELOW]</v>
          </cell>
          <cell r="U29" t="str">
            <v>Do you agree to take part in this target group? If you agree please say yes.</v>
          </cell>
          <cell r="V29" t="str">
            <v>Do you agree to participate in this interview?</v>
          </cell>
          <cell r="W29" t="str">
            <v>Do you agree to participate in this interview?</v>
          </cell>
          <cell r="X29" t="str">
            <v>آيا شما موافق هستید که در این مصاحبه اشتراک کنید؟</v>
          </cell>
          <cell r="Y29" t="str">
            <v>[ برای هر جواب تعداد جواب دهنده ها را بشمارید و تعداد را در خانه های خالی زیر بنویسید ]</v>
          </cell>
          <cell r="Z29" t="str">
            <v>نخیر</v>
          </cell>
          <cell r="AA29" t="str">
            <v>بلی</v>
          </cell>
          <cell r="AB29" t="e">
            <v>#N/A</v>
          </cell>
          <cell r="AC29" t="e">
            <v>#N/A</v>
          </cell>
          <cell r="AD29" t="e">
            <v>#N/A</v>
          </cell>
          <cell r="AE29" t="e">
            <v>#N/A</v>
          </cell>
          <cell r="AF29" t="e">
            <v>#N/A</v>
          </cell>
          <cell r="AG29" t="e">
            <v>#N/A</v>
          </cell>
          <cell r="AH29" t="e">
            <v>#N/A</v>
          </cell>
          <cell r="AI29" t="e">
            <v>#N/A</v>
          </cell>
          <cell r="AJ29" t="e">
            <v>#N/A</v>
          </cell>
          <cell r="AK29" t="e">
            <v>#N/A</v>
          </cell>
          <cell r="AL29" t="e">
            <v>#N/A</v>
          </cell>
          <cell r="AM29" t="e">
            <v>#N/A</v>
          </cell>
          <cell r="AN29" t="e">
            <v>#N/A</v>
          </cell>
          <cell r="AO29" t="e">
            <v>#N/A</v>
          </cell>
          <cell r="AP29" t="e">
            <v>#N/A</v>
          </cell>
          <cell r="AQ29" t="e">
            <v>#N/A</v>
          </cell>
          <cell r="AR29" t="e">
            <v>#N/A</v>
          </cell>
          <cell r="AS29" t="e">
            <v>#N/A</v>
          </cell>
          <cell r="AT29" t="e">
            <v>#N/A</v>
          </cell>
          <cell r="AU29" t="e">
            <v>#N/A</v>
          </cell>
          <cell r="AV29" t="e">
            <v>#N/A</v>
          </cell>
          <cell r="AW29" t="e">
            <v>#N/A</v>
          </cell>
          <cell r="AX29" t="e">
            <v>#N/A</v>
          </cell>
          <cell r="AY29" t="e">
            <v>#N/A</v>
          </cell>
          <cell r="AZ29" t="e">
            <v>#N/A</v>
          </cell>
          <cell r="BA29" t="e">
            <v>#N/A</v>
          </cell>
          <cell r="BB29" t="e">
            <v>#N/A</v>
          </cell>
          <cell r="BC29" t="e">
            <v>#N/A</v>
          </cell>
          <cell r="BD29" t="e">
            <v>#N/A</v>
          </cell>
          <cell r="BE29" t="e">
            <v>#N/A</v>
          </cell>
          <cell r="BF29" t="e">
            <v>#N/A</v>
          </cell>
          <cell r="BG29" t="e">
            <v>#N/A</v>
          </cell>
          <cell r="BH29" t="e">
            <v>#N/A</v>
          </cell>
          <cell r="BI29" t="e">
            <v>#N/A</v>
          </cell>
          <cell r="BJ29" t="e">
            <v>#N/A</v>
          </cell>
          <cell r="BK29" t="e">
            <v>#N/A</v>
          </cell>
          <cell r="BL29" t="e">
            <v>#N/A</v>
          </cell>
          <cell r="BM29" t="e">
            <v>#N/A</v>
          </cell>
          <cell r="BN29" t="e">
            <v>#N/A</v>
          </cell>
          <cell r="BO29" t="e">
            <v>#N/A</v>
          </cell>
          <cell r="BP29" t="e">
            <v>#N/A</v>
          </cell>
          <cell r="BQ29" t="e">
            <v>#N/A</v>
          </cell>
          <cell r="BR29" t="e">
            <v>#N/A</v>
          </cell>
          <cell r="BS29" t="e">
            <v>#N/A</v>
          </cell>
          <cell r="BT29" t="e">
            <v>#N/A</v>
          </cell>
          <cell r="BU29" t="e">
            <v>#N/A</v>
          </cell>
          <cell r="BV29" t="e">
            <v>#N/A</v>
          </cell>
          <cell r="BW29" t="e">
            <v>#N/A</v>
          </cell>
          <cell r="BX29">
            <v>2</v>
          </cell>
          <cell r="BY29" t="str">
            <v>F.01</v>
          </cell>
          <cell r="BZ29" t="str">
            <v>No</v>
          </cell>
          <cell r="CA29" t="str">
            <v>Yes</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2</v>
          </cell>
          <cell r="DY29">
            <v>1</v>
          </cell>
          <cell r="DZ29" t="str">
            <v>Binary</v>
          </cell>
          <cell r="EA29">
            <v>9</v>
          </cell>
          <cell r="EB29" t="str">
            <v>Fill-In</v>
          </cell>
          <cell r="EC29" t="str">
            <v>Yes; No</v>
          </cell>
          <cell r="ED29">
            <v>2</v>
          </cell>
          <cell r="EE29" t="str">
            <v>F.01</v>
          </cell>
          <cell r="EF29" t="str">
            <v>X</v>
          </cell>
          <cell r="EG29" t="str">
            <v>CF.01</v>
          </cell>
          <cell r="EH29" t="str">
            <v>.</v>
          </cell>
          <cell r="EI29" t="str">
            <v>-</v>
          </cell>
          <cell r="EK29">
            <v>0</v>
          </cell>
          <cell r="EN29" t="str">
            <v>CF.01</v>
          </cell>
          <cell r="EO29" t="e">
            <v>#N/A</v>
          </cell>
          <cell r="EP29" t="e">
            <v>#N/A</v>
          </cell>
          <cell r="EQ29" t="e">
            <v>#N/A</v>
          </cell>
          <cell r="ER29" t="str">
            <v>F.01</v>
          </cell>
          <cell r="ES29" t="str">
            <v>F.01</v>
          </cell>
          <cell r="ET29" t="str">
            <v>Do you agree to participate in this interview?</v>
          </cell>
          <cell r="EU29" t="str">
            <v>آيا شما موافق هستيد که در مصاحبه اشتراک کنيد؟</v>
          </cell>
          <cell r="EV29" t="b">
            <v>1</v>
          </cell>
          <cell r="EW29" t="b">
            <v>1</v>
          </cell>
          <cell r="EX29" t="b">
            <v>0</v>
          </cell>
          <cell r="FG29" t="str">
            <v xml:space="preserve"> Yes, only goods</v>
          </cell>
        </row>
        <row r="30">
          <cell r="Q30" t="str">
            <v>F.03</v>
          </cell>
          <cell r="R30" t="str">
            <v>F.02</v>
          </cell>
          <cell r="U30" t="str">
            <v>To find you a year later and then two years later we need to know your names. What are your names?</v>
          </cell>
          <cell r="V30" t="str">
            <v>What is your name?</v>
          </cell>
          <cell r="W30" t="str">
            <v>What is your name?</v>
          </cell>
          <cell r="X30" t="str">
            <v>نام شما چیست؟</v>
          </cell>
          <cell r="Y30" t="str">
            <v/>
          </cell>
          <cell r="Z30" t="str">
            <v>نخیر</v>
          </cell>
          <cell r="AA30" t="str">
            <v>بلی</v>
          </cell>
          <cell r="AB30" t="e">
            <v>#N/A</v>
          </cell>
          <cell r="AC30" t="e">
            <v>#N/A</v>
          </cell>
          <cell r="AD30" t="e">
            <v>#N/A</v>
          </cell>
          <cell r="AE30" t="e">
            <v>#N/A</v>
          </cell>
          <cell r="AF30" t="e">
            <v>#N/A</v>
          </cell>
          <cell r="AG30" t="e">
            <v>#N/A</v>
          </cell>
          <cell r="AH30" t="e">
            <v>#N/A</v>
          </cell>
          <cell r="AI30" t="e">
            <v>#N/A</v>
          </cell>
          <cell r="AJ30" t="e">
            <v>#N/A</v>
          </cell>
          <cell r="AK30" t="e">
            <v>#N/A</v>
          </cell>
          <cell r="AL30" t="e">
            <v>#N/A</v>
          </cell>
          <cell r="AM30" t="e">
            <v>#N/A</v>
          </cell>
          <cell r="AN30" t="e">
            <v>#N/A</v>
          </cell>
          <cell r="AO30" t="e">
            <v>#N/A</v>
          </cell>
          <cell r="AP30" t="e">
            <v>#N/A</v>
          </cell>
          <cell r="AQ30" t="e">
            <v>#N/A</v>
          </cell>
          <cell r="AR30" t="e">
            <v>#N/A</v>
          </cell>
          <cell r="AS30" t="e">
            <v>#N/A</v>
          </cell>
          <cell r="AT30" t="e">
            <v>#N/A</v>
          </cell>
          <cell r="AU30" t="e">
            <v>#N/A</v>
          </cell>
          <cell r="AV30" t="e">
            <v>#N/A</v>
          </cell>
          <cell r="AW30" t="e">
            <v>#N/A</v>
          </cell>
          <cell r="AX30" t="e">
            <v>#N/A</v>
          </cell>
          <cell r="AY30" t="e">
            <v>#N/A</v>
          </cell>
          <cell r="AZ30" t="e">
            <v>#N/A</v>
          </cell>
          <cell r="BA30" t="e">
            <v>#N/A</v>
          </cell>
          <cell r="BB30" t="e">
            <v>#N/A</v>
          </cell>
          <cell r="BC30" t="e">
            <v>#N/A</v>
          </cell>
          <cell r="BD30" t="e">
            <v>#N/A</v>
          </cell>
          <cell r="BE30" t="e">
            <v>#N/A</v>
          </cell>
          <cell r="BF30" t="e">
            <v>#N/A</v>
          </cell>
          <cell r="BG30" t="e">
            <v>#N/A</v>
          </cell>
          <cell r="BH30" t="e">
            <v>#N/A</v>
          </cell>
          <cell r="BI30" t="e">
            <v>#N/A</v>
          </cell>
          <cell r="BJ30" t="e">
            <v>#N/A</v>
          </cell>
          <cell r="BK30" t="e">
            <v>#N/A</v>
          </cell>
          <cell r="BL30" t="e">
            <v>#N/A</v>
          </cell>
          <cell r="BM30" t="e">
            <v>#N/A</v>
          </cell>
          <cell r="BN30" t="e">
            <v>#N/A</v>
          </cell>
          <cell r="BO30" t="e">
            <v>#N/A</v>
          </cell>
          <cell r="BP30" t="e">
            <v>#N/A</v>
          </cell>
          <cell r="BQ30" t="e">
            <v>#N/A</v>
          </cell>
          <cell r="BR30" t="e">
            <v>#N/A</v>
          </cell>
          <cell r="BS30" t="e">
            <v>#N/A</v>
          </cell>
          <cell r="BT30" t="e">
            <v>#N/A</v>
          </cell>
          <cell r="BU30" t="e">
            <v>#N/A</v>
          </cell>
          <cell r="BV30" t="e">
            <v>#N/A</v>
          </cell>
          <cell r="BW30" t="e">
            <v>#N/A</v>
          </cell>
          <cell r="BX30">
            <v>2</v>
          </cell>
          <cell r="BY30" t="str">
            <v>F.02</v>
          </cell>
          <cell r="BZ30" t="str">
            <v>No</v>
          </cell>
          <cell r="CA30" t="str">
            <v>Yes</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2</v>
          </cell>
          <cell r="DY30">
            <v>1</v>
          </cell>
          <cell r="DZ30" t="str">
            <v>Text</v>
          </cell>
          <cell r="EA30">
            <v>9</v>
          </cell>
          <cell r="EB30" t="str">
            <v>Write-In</v>
          </cell>
          <cell r="EC30" t="str">
            <v>Name</v>
          </cell>
          <cell r="ED30" t="str">
            <v>-</v>
          </cell>
          <cell r="EE30" t="str">
            <v>F.03</v>
          </cell>
          <cell r="EF30" t="str">
            <v>.</v>
          </cell>
          <cell r="EG30" t="str">
            <v>CF.03</v>
          </cell>
          <cell r="EH30" t="str">
            <v>.</v>
          </cell>
          <cell r="EI30" t="str">
            <v>-</v>
          </cell>
          <cell r="EK30">
            <v>0</v>
          </cell>
          <cell r="EN30" t="str">
            <v>CF.03</v>
          </cell>
          <cell r="EO30" t="e">
            <v>#N/A</v>
          </cell>
          <cell r="EP30" t="e">
            <v>#N/A</v>
          </cell>
          <cell r="EQ30" t="e">
            <v>#N/A</v>
          </cell>
          <cell r="ER30" t="str">
            <v>F.03</v>
          </cell>
          <cell r="ES30" t="str">
            <v>F.03</v>
          </cell>
          <cell r="ET30" t="str">
            <v>In order to find you in the village next year, we would like to know your name. We do not share your information with anyone else or other authorities. What is your name?</v>
          </cell>
          <cell r="EU30" t="str">
            <v>به خاطر اینکه سال بعدی  باز هم بتوانیم شما را در قریه پیدا کنیم لازم است نام شما را بدانیم. ما با هیچ کس و یا هیچ ارگان  دیگری معلومات شما را شریک نمیسازیم. نام شما چیست؟</v>
          </cell>
          <cell r="EV30" t="b">
            <v>1</v>
          </cell>
          <cell r="EW30" t="b">
            <v>0</v>
          </cell>
          <cell r="EX30" t="b">
            <v>0</v>
          </cell>
          <cell r="FE30" t="e">
            <v>#REF!</v>
          </cell>
          <cell r="FG30" t="str">
            <v>  Drinking water</v>
          </cell>
        </row>
        <row r="31">
          <cell r="Q31">
            <v>1.01</v>
          </cell>
          <cell r="R31">
            <v>1.01</v>
          </cell>
          <cell r="T31" t="str">
            <v>[USE HISTORICAL EVENTS CARD TO ESTIMATE IF RESPONDENT DOES NOT KNOW]</v>
          </cell>
          <cell r="U31" t="str">
            <v>How old are you?</v>
          </cell>
          <cell r="V31" t="str">
            <v>How old are you?</v>
          </cell>
          <cell r="W31" t="str">
            <v>How old are you?</v>
          </cell>
          <cell r="X31" t="str">
            <v>چند ساله هستید؟</v>
          </cell>
          <cell r="Y31" t="str">
            <v>[ در صورتيکه جوابدهنده نميداند از کارت واقعات تاريخی برای تخمین استفاده نمائيد ]</v>
          </cell>
          <cell r="Z31" t="str">
            <v xml:space="preserve">سال </v>
          </cell>
          <cell r="AA31" t="e">
            <v>#N/A</v>
          </cell>
          <cell r="AB31" t="e">
            <v>#N/A</v>
          </cell>
          <cell r="AC31" t="e">
            <v>#N/A</v>
          </cell>
          <cell r="AD31" t="e">
            <v>#N/A</v>
          </cell>
          <cell r="AE31" t="e">
            <v>#N/A</v>
          </cell>
          <cell r="AF31" t="e">
            <v>#N/A</v>
          </cell>
          <cell r="AG31" t="e">
            <v>#N/A</v>
          </cell>
          <cell r="AH31" t="e">
            <v>#N/A</v>
          </cell>
          <cell r="AI31" t="e">
            <v>#N/A</v>
          </cell>
          <cell r="AJ31" t="e">
            <v>#N/A</v>
          </cell>
          <cell r="AK31" t="e">
            <v>#N/A</v>
          </cell>
          <cell r="AL31" t="e">
            <v>#N/A</v>
          </cell>
          <cell r="AM31" t="e">
            <v>#N/A</v>
          </cell>
          <cell r="AN31" t="e">
            <v>#N/A</v>
          </cell>
          <cell r="AO31" t="e">
            <v>#N/A</v>
          </cell>
          <cell r="AP31" t="e">
            <v>#N/A</v>
          </cell>
          <cell r="AQ31" t="e">
            <v>#N/A</v>
          </cell>
          <cell r="AR31" t="e">
            <v>#N/A</v>
          </cell>
          <cell r="AS31" t="e">
            <v>#N/A</v>
          </cell>
          <cell r="AT31" t="e">
            <v>#N/A</v>
          </cell>
          <cell r="AU31" t="e">
            <v>#N/A</v>
          </cell>
          <cell r="AV31" t="e">
            <v>#N/A</v>
          </cell>
          <cell r="AW31" t="e">
            <v>#N/A</v>
          </cell>
          <cell r="AX31" t="e">
            <v>#N/A</v>
          </cell>
          <cell r="AY31" t="e">
            <v>#N/A</v>
          </cell>
          <cell r="AZ31" t="e">
            <v>#N/A</v>
          </cell>
          <cell r="BA31" t="e">
            <v>#N/A</v>
          </cell>
          <cell r="BB31" t="e">
            <v>#N/A</v>
          </cell>
          <cell r="BC31" t="e">
            <v>#N/A</v>
          </cell>
          <cell r="BD31" t="e">
            <v>#N/A</v>
          </cell>
          <cell r="BE31" t="e">
            <v>#N/A</v>
          </cell>
          <cell r="BF31" t="e">
            <v>#N/A</v>
          </cell>
          <cell r="BG31" t="e">
            <v>#N/A</v>
          </cell>
          <cell r="BH31" t="e">
            <v>#N/A</v>
          </cell>
          <cell r="BI31" t="e">
            <v>#N/A</v>
          </cell>
          <cell r="BJ31" t="e">
            <v>#N/A</v>
          </cell>
          <cell r="BK31" t="e">
            <v>#N/A</v>
          </cell>
          <cell r="BL31" t="e">
            <v>#N/A</v>
          </cell>
          <cell r="BM31" t="e">
            <v>#N/A</v>
          </cell>
          <cell r="BN31" t="e">
            <v>#N/A</v>
          </cell>
          <cell r="BO31" t="e">
            <v>#N/A</v>
          </cell>
          <cell r="BP31" t="e">
            <v>#N/A</v>
          </cell>
          <cell r="BQ31" t="e">
            <v>#N/A</v>
          </cell>
          <cell r="BR31" t="e">
            <v>#N/A</v>
          </cell>
          <cell r="BS31" t="e">
            <v>#N/A</v>
          </cell>
          <cell r="BT31" t="e">
            <v>#N/A</v>
          </cell>
          <cell r="BU31" t="e">
            <v>#N/A</v>
          </cell>
          <cell r="BV31" t="e">
            <v>#N/A</v>
          </cell>
          <cell r="BW31" t="e">
            <v>#N/A</v>
          </cell>
          <cell r="BX31">
            <v>1</v>
          </cell>
          <cell r="BY31">
            <v>1.01</v>
          </cell>
          <cell r="BZ31" t="str">
            <v>Years Old (Male)</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1</v>
          </cell>
          <cell r="DY31">
            <v>1</v>
          </cell>
          <cell r="DZ31" t="str">
            <v>Numerical</v>
          </cell>
          <cell r="EA31">
            <v>9</v>
          </cell>
          <cell r="EB31" t="str">
            <v>Write-In</v>
          </cell>
          <cell r="EC31" t="str">
            <v>Age</v>
          </cell>
          <cell r="ED31" t="str">
            <v>-</v>
          </cell>
          <cell r="EE31">
            <v>1.02</v>
          </cell>
          <cell r="EF31" t="str">
            <v>X</v>
          </cell>
          <cell r="EG31">
            <v>1.01</v>
          </cell>
          <cell r="EH31" t="str">
            <v>.</v>
          </cell>
          <cell r="EI31" t="str">
            <v>-</v>
          </cell>
          <cell r="EK31">
            <v>1</v>
          </cell>
          <cell r="EN31">
            <v>1.01</v>
          </cell>
          <cell r="EO31" t="str">
            <v>Control</v>
          </cell>
          <cell r="EP31" t="str">
            <v>-</v>
          </cell>
          <cell r="EQ31" t="str">
            <v>-</v>
          </cell>
          <cell r="ER31">
            <v>1.01</v>
          </cell>
          <cell r="ES31">
            <v>1.01</v>
          </cell>
          <cell r="ET31" t="str">
            <v>What is your age?</v>
          </cell>
          <cell r="EU31" t="str">
            <v>چند سال عمر داريد؟</v>
          </cell>
          <cell r="EV31" t="b">
            <v>1</v>
          </cell>
          <cell r="EW31" t="b">
            <v>0</v>
          </cell>
          <cell r="EX31" t="b">
            <v>0</v>
          </cell>
          <cell r="FG31" t="str">
            <v>  Irrigation</v>
          </cell>
        </row>
        <row r="32">
          <cell r="Q32">
            <v>1.02</v>
          </cell>
          <cell r="R32">
            <v>1.02</v>
          </cell>
          <cell r="S32">
            <v>1.04</v>
          </cell>
          <cell r="V32" t="str">
            <v/>
          </cell>
          <cell r="W32" t="str">
            <v>Do you have a title or position of leadership in this village? (Such as, Malik, Arbab, Qayridar, Khan, Zamindar, Mullah, Head of Shura, or Member of Shura)</v>
          </cell>
          <cell r="X32" t="str">
            <v>شما کدام موقف يا وظيفه رهبری قريه را دارید؟ (مانند ملک، ارباب، قريه دار، خان، زميندار، ملا، رئيس شورا يا عضو شورا)</v>
          </cell>
          <cell r="Y32" t="str">
            <v/>
          </cell>
          <cell r="Z32" t="str">
            <v>نخیر، کدام موقف یا لقب رهبری نیست</v>
          </cell>
          <cell r="AA32" t="str">
            <v>ملک</v>
          </cell>
          <cell r="AB32" t="str">
            <v>ارباب</v>
          </cell>
          <cell r="AC32" t="str">
            <v>قریه دار</v>
          </cell>
          <cell r="AD32" t="str">
            <v>خان</v>
          </cell>
          <cell r="AE32" t="str">
            <v>زمیندار</v>
          </cell>
          <cell r="AF32" t="str">
            <v>میراب</v>
          </cell>
          <cell r="AG32" t="str">
            <v>ریش سفید قوم</v>
          </cell>
          <cell r="AH32" t="str">
            <v>بزرگ قوم</v>
          </cell>
          <cell r="AI32" t="str">
            <v>ملا</v>
          </cell>
          <cell r="AJ32" t="str">
            <v>امام</v>
          </cell>
          <cell r="AK32" t="str">
            <v>مولوی</v>
          </cell>
          <cell r="AL32" t="str">
            <v>رئیس شورا</v>
          </cell>
          <cell r="AM32" t="str">
            <v>عضو شورا</v>
          </cell>
          <cell r="AN32" t="e">
            <v>#N/A</v>
          </cell>
          <cell r="AO32" t="e">
            <v>#N/A</v>
          </cell>
          <cell r="AP32" t="e">
            <v>#N/A</v>
          </cell>
          <cell r="AQ32" t="e">
            <v>#N/A</v>
          </cell>
          <cell r="AR32" t="e">
            <v>#N/A</v>
          </cell>
          <cell r="AS32" t="e">
            <v>#N/A</v>
          </cell>
          <cell r="AT32" t="e">
            <v>#N/A</v>
          </cell>
          <cell r="AU32" t="e">
            <v>#N/A</v>
          </cell>
          <cell r="AV32" t="e">
            <v>#N/A</v>
          </cell>
          <cell r="AW32" t="e">
            <v>#N/A</v>
          </cell>
          <cell r="AX32" t="e">
            <v>#N/A</v>
          </cell>
          <cell r="AY32" t="e">
            <v>#N/A</v>
          </cell>
          <cell r="AZ32" t="e">
            <v>#N/A</v>
          </cell>
          <cell r="BA32" t="e">
            <v>#N/A</v>
          </cell>
          <cell r="BB32" t="e">
            <v>#N/A</v>
          </cell>
          <cell r="BC32" t="e">
            <v>#N/A</v>
          </cell>
          <cell r="BD32" t="e">
            <v>#N/A</v>
          </cell>
          <cell r="BE32" t="e">
            <v>#N/A</v>
          </cell>
          <cell r="BF32" t="e">
            <v>#N/A</v>
          </cell>
          <cell r="BG32" t="e">
            <v>#N/A</v>
          </cell>
          <cell r="BH32" t="e">
            <v>#N/A</v>
          </cell>
          <cell r="BI32" t="e">
            <v>#N/A</v>
          </cell>
          <cell r="BJ32" t="e">
            <v>#N/A</v>
          </cell>
          <cell r="BK32" t="e">
            <v>#N/A</v>
          </cell>
          <cell r="BL32" t="e">
            <v>#N/A</v>
          </cell>
          <cell r="BM32" t="e">
            <v>#N/A</v>
          </cell>
          <cell r="BN32" t="e">
            <v>#N/A</v>
          </cell>
          <cell r="BO32" t="e">
            <v>#N/A</v>
          </cell>
          <cell r="BP32" t="e">
            <v>#N/A</v>
          </cell>
          <cell r="BQ32" t="e">
            <v>#N/A</v>
          </cell>
          <cell r="BR32" t="e">
            <v>#N/A</v>
          </cell>
          <cell r="BS32" t="e">
            <v>#N/A</v>
          </cell>
          <cell r="BT32" t="e">
            <v>#N/A</v>
          </cell>
          <cell r="BU32" t="e">
            <v>#N/A</v>
          </cell>
          <cell r="BV32" t="e">
            <v>#N/A</v>
          </cell>
          <cell r="BW32" t="e">
            <v>#N/A</v>
          </cell>
          <cell r="BX32">
            <v>14</v>
          </cell>
          <cell r="BY32">
            <v>1.02</v>
          </cell>
          <cell r="BZ32" t="str">
            <v>No, No Title or Position of Leadership</v>
          </cell>
          <cell r="CA32">
            <v>0</v>
          </cell>
          <cell r="CB32" t="str">
            <v>Arbab</v>
          </cell>
          <cell r="CC32" t="str">
            <v>Qariyadar</v>
          </cell>
          <cell r="CD32" t="str">
            <v>Khan</v>
          </cell>
          <cell r="CE32" t="str">
            <v>Zamindar</v>
          </cell>
          <cell r="CF32" t="str">
            <v>Water Manager</v>
          </cell>
          <cell r="CG32" t="str">
            <v>Whitebeard</v>
          </cell>
          <cell r="CH32" t="str">
            <v>Tribal Elder</v>
          </cell>
          <cell r="CI32" t="str">
            <v>Mullah</v>
          </cell>
          <cell r="CJ32" t="str">
            <v>Imam</v>
          </cell>
          <cell r="CK32" t="str">
            <v>Mawlawi</v>
          </cell>
          <cell r="CL32" t="str">
            <v>Head of Council</v>
          </cell>
          <cell r="CM32" t="str">
            <v>Member of Council</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13</v>
          </cell>
          <cell r="DY32">
            <v>0</v>
          </cell>
          <cell r="EK32">
            <v>1</v>
          </cell>
          <cell r="ER32">
            <v>1.02</v>
          </cell>
          <cell r="ES32">
            <v>1.02</v>
          </cell>
          <cell r="ET32" t="str">
            <v>Do you have a title or position of leadership in this village, such as Malik, Arbab, Qayridar, Khan, Zamindar, Mullah, or Head of Shura? [IF YES] What is your title or position of leadership?</v>
          </cell>
          <cell r="EU32" t="str">
            <v>آيا شما کدام موقف و يا وظيفه رهبری قريه، مانند ملک، ارباب، قريه دار، خان، زميندار، ملا و يا رئيس شورا را داريد؟ [اگر بلی] موقف و يا وظيفه رهبری شما چيست؟</v>
          </cell>
          <cell r="EV32" t="b">
            <v>1</v>
          </cell>
          <cell r="EW32" t="b">
            <v>0</v>
          </cell>
          <cell r="EX32" t="b">
            <v>0</v>
          </cell>
        </row>
        <row r="33">
          <cell r="Q33">
            <v>1.03</v>
          </cell>
          <cell r="R33">
            <v>1.03</v>
          </cell>
          <cell r="W33" t="str">
            <v>How long have you held this position?</v>
          </cell>
          <cell r="X33" t="str">
            <v xml:space="preserve">چند سال می شود که این موقف را دارید؟ </v>
          </cell>
          <cell r="Y33" t="str">
            <v/>
          </cell>
          <cell r="Z33" t="str">
            <v xml:space="preserve">سال </v>
          </cell>
          <cell r="AA33" t="e">
            <v>#N/A</v>
          </cell>
          <cell r="AB33" t="e">
            <v>#N/A</v>
          </cell>
          <cell r="AC33" t="e">
            <v>#N/A</v>
          </cell>
          <cell r="AD33" t="e">
            <v>#N/A</v>
          </cell>
          <cell r="AE33" t="e">
            <v>#N/A</v>
          </cell>
          <cell r="AF33" t="e">
            <v>#N/A</v>
          </cell>
          <cell r="AG33" t="e">
            <v>#N/A</v>
          </cell>
          <cell r="AH33" t="e">
            <v>#N/A</v>
          </cell>
          <cell r="AI33" t="e">
            <v>#N/A</v>
          </cell>
          <cell r="AJ33" t="e">
            <v>#N/A</v>
          </cell>
          <cell r="AK33" t="e">
            <v>#N/A</v>
          </cell>
          <cell r="AL33" t="e">
            <v>#N/A</v>
          </cell>
          <cell r="AM33" t="e">
            <v>#N/A</v>
          </cell>
          <cell r="AN33" t="e">
            <v>#N/A</v>
          </cell>
          <cell r="AO33" t="e">
            <v>#N/A</v>
          </cell>
          <cell r="AP33" t="e">
            <v>#N/A</v>
          </cell>
          <cell r="AQ33" t="e">
            <v>#N/A</v>
          </cell>
          <cell r="AR33" t="e">
            <v>#N/A</v>
          </cell>
          <cell r="AS33" t="e">
            <v>#N/A</v>
          </cell>
          <cell r="AT33" t="e">
            <v>#N/A</v>
          </cell>
          <cell r="AU33" t="e">
            <v>#N/A</v>
          </cell>
          <cell r="AV33" t="e">
            <v>#N/A</v>
          </cell>
          <cell r="AW33" t="e">
            <v>#N/A</v>
          </cell>
          <cell r="AX33" t="e">
            <v>#N/A</v>
          </cell>
          <cell r="AY33" t="e">
            <v>#N/A</v>
          </cell>
          <cell r="AZ33" t="e">
            <v>#N/A</v>
          </cell>
          <cell r="BA33" t="e">
            <v>#N/A</v>
          </cell>
          <cell r="BB33" t="e">
            <v>#N/A</v>
          </cell>
          <cell r="BC33" t="e">
            <v>#N/A</v>
          </cell>
          <cell r="BD33" t="e">
            <v>#N/A</v>
          </cell>
          <cell r="BE33" t="e">
            <v>#N/A</v>
          </cell>
          <cell r="BF33" t="e">
            <v>#N/A</v>
          </cell>
          <cell r="BG33" t="e">
            <v>#N/A</v>
          </cell>
          <cell r="BH33" t="e">
            <v>#N/A</v>
          </cell>
          <cell r="BI33" t="e">
            <v>#N/A</v>
          </cell>
          <cell r="BJ33" t="e">
            <v>#N/A</v>
          </cell>
          <cell r="BK33" t="e">
            <v>#N/A</v>
          </cell>
          <cell r="BL33" t="e">
            <v>#N/A</v>
          </cell>
          <cell r="BM33" t="e">
            <v>#N/A</v>
          </cell>
          <cell r="BN33" t="e">
            <v>#N/A</v>
          </cell>
          <cell r="BO33" t="e">
            <v>#N/A</v>
          </cell>
          <cell r="BP33" t="e">
            <v>#N/A</v>
          </cell>
          <cell r="BQ33" t="e">
            <v>#N/A</v>
          </cell>
          <cell r="BR33" t="e">
            <v>#N/A</v>
          </cell>
          <cell r="BS33" t="e">
            <v>#N/A</v>
          </cell>
          <cell r="BT33" t="e">
            <v>#N/A</v>
          </cell>
          <cell r="BU33" t="e">
            <v>#N/A</v>
          </cell>
          <cell r="BV33" t="e">
            <v>#N/A</v>
          </cell>
          <cell r="BW33" t="e">
            <v>#N/A</v>
          </cell>
          <cell r="BX33">
            <v>1</v>
          </cell>
          <cell r="BY33">
            <v>1.03</v>
          </cell>
          <cell r="BZ33" t="str">
            <v>Years</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1</v>
          </cell>
          <cell r="DY33">
            <v>1</v>
          </cell>
          <cell r="EK33">
            <v>1</v>
          </cell>
          <cell r="ER33">
            <v>1.03</v>
          </cell>
          <cell r="ES33">
            <v>1.03</v>
          </cell>
          <cell r="ET33" t="str">
            <v>How long have you held this position?</v>
          </cell>
          <cell r="EU33" t="str">
            <v xml:space="preserve">مدت چند سال می شود که این موقف را دارید؟ </v>
          </cell>
          <cell r="EV33" t="b">
            <v>1</v>
          </cell>
          <cell r="EW33" t="b">
            <v>1</v>
          </cell>
          <cell r="EX33" t="b">
            <v>0</v>
          </cell>
        </row>
        <row r="34">
          <cell r="Q34">
            <v>1.04</v>
          </cell>
          <cell r="R34">
            <v>1.04</v>
          </cell>
          <cell r="T34" t="str">
            <v>[USE CODE FROM OCCUPATION &amp; INSTITUTIONS CARD]</v>
          </cell>
          <cell r="U34" t="str">
            <v>Do you have a job? If the answer is yes, what is your job?</v>
          </cell>
          <cell r="V34" t="str">
            <v>In which work or occupation do you spend most of your time?</v>
          </cell>
          <cell r="W34" t="str">
            <v>In which work or occupation do you spend most of your time?</v>
          </cell>
          <cell r="X34" t="str">
            <v>شما زیادتر وقت به چی کاری مشغول هستید؟</v>
          </cell>
          <cell r="Y34" t="str">
            <v>[ کود را از کارت وظایف و نهاد ها استفاده نمایید ]</v>
          </cell>
          <cell r="Z34" t="str">
            <v>جواب مشابه به 1.02</v>
          </cell>
          <cell r="AA34" t="e">
            <v>#N/A</v>
          </cell>
          <cell r="AB34" t="e">
            <v>#N/A</v>
          </cell>
          <cell r="AC34" t="e">
            <v>#N/A</v>
          </cell>
          <cell r="AD34" t="e">
            <v>#N/A</v>
          </cell>
          <cell r="AE34" t="e">
            <v>#N/A</v>
          </cell>
          <cell r="AF34" t="e">
            <v>#N/A</v>
          </cell>
          <cell r="AG34" t="e">
            <v>#N/A</v>
          </cell>
          <cell r="AH34" t="e">
            <v>#N/A</v>
          </cell>
          <cell r="AI34" t="e">
            <v>#N/A</v>
          </cell>
          <cell r="AJ34" t="e">
            <v>#N/A</v>
          </cell>
          <cell r="AK34" t="e">
            <v>#N/A</v>
          </cell>
          <cell r="AL34" t="e">
            <v>#N/A</v>
          </cell>
          <cell r="AM34" t="e">
            <v>#N/A</v>
          </cell>
          <cell r="AN34" t="e">
            <v>#N/A</v>
          </cell>
          <cell r="AO34" t="e">
            <v>#N/A</v>
          </cell>
          <cell r="AP34" t="e">
            <v>#N/A</v>
          </cell>
          <cell r="AQ34" t="e">
            <v>#N/A</v>
          </cell>
          <cell r="AR34" t="e">
            <v>#N/A</v>
          </cell>
          <cell r="AS34" t="e">
            <v>#N/A</v>
          </cell>
          <cell r="AT34" t="e">
            <v>#N/A</v>
          </cell>
          <cell r="AU34" t="e">
            <v>#N/A</v>
          </cell>
          <cell r="AV34" t="e">
            <v>#N/A</v>
          </cell>
          <cell r="AW34" t="e">
            <v>#N/A</v>
          </cell>
          <cell r="AX34" t="e">
            <v>#N/A</v>
          </cell>
          <cell r="AY34" t="e">
            <v>#N/A</v>
          </cell>
          <cell r="AZ34" t="e">
            <v>#N/A</v>
          </cell>
          <cell r="BA34" t="e">
            <v>#N/A</v>
          </cell>
          <cell r="BB34" t="e">
            <v>#N/A</v>
          </cell>
          <cell r="BC34" t="e">
            <v>#N/A</v>
          </cell>
          <cell r="BD34" t="e">
            <v>#N/A</v>
          </cell>
          <cell r="BE34" t="e">
            <v>#N/A</v>
          </cell>
          <cell r="BF34" t="e">
            <v>#N/A</v>
          </cell>
          <cell r="BG34" t="e">
            <v>#N/A</v>
          </cell>
          <cell r="BH34" t="e">
            <v>#N/A</v>
          </cell>
          <cell r="BI34" t="e">
            <v>#N/A</v>
          </cell>
          <cell r="BJ34" t="e">
            <v>#N/A</v>
          </cell>
          <cell r="BK34" t="e">
            <v>#N/A</v>
          </cell>
          <cell r="BL34" t="e">
            <v>#N/A</v>
          </cell>
          <cell r="BM34" t="e">
            <v>#N/A</v>
          </cell>
          <cell r="BN34" t="e">
            <v>#N/A</v>
          </cell>
          <cell r="BO34" t="e">
            <v>#N/A</v>
          </cell>
          <cell r="BP34" t="e">
            <v>#N/A</v>
          </cell>
          <cell r="BQ34" t="e">
            <v>#N/A</v>
          </cell>
          <cell r="BR34" t="e">
            <v>#N/A</v>
          </cell>
          <cell r="BS34" t="e">
            <v>#N/A</v>
          </cell>
          <cell r="BT34" t="e">
            <v>#N/A</v>
          </cell>
          <cell r="BU34" t="e">
            <v>#N/A</v>
          </cell>
          <cell r="BV34" t="e">
            <v>#N/A</v>
          </cell>
          <cell r="BW34" t="e">
            <v>#N/A</v>
          </cell>
          <cell r="BX34">
            <v>1</v>
          </cell>
          <cell r="BY34">
            <v>1.04</v>
          </cell>
          <cell r="BZ34" t="str">
            <v>Same Answer as 1.02</v>
          </cell>
          <cell r="CA34" t="e">
            <v>#REF!</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2</v>
          </cell>
          <cell r="DY34">
            <v>0</v>
          </cell>
          <cell r="DZ34" t="str">
            <v>Categorical</v>
          </cell>
          <cell r="EA34">
            <v>9</v>
          </cell>
          <cell r="EB34" t="str">
            <v>Code</v>
          </cell>
          <cell r="EC34" t="str">
            <v>Occupation Code</v>
          </cell>
          <cell r="ED34">
            <v>100</v>
          </cell>
          <cell r="EE34">
            <v>1.03</v>
          </cell>
          <cell r="EF34" t="str">
            <v>X</v>
          </cell>
          <cell r="EG34">
            <v>1.04</v>
          </cell>
          <cell r="EH34" t="str">
            <v>X</v>
          </cell>
          <cell r="EI34" t="str">
            <v>-</v>
          </cell>
          <cell r="EK34">
            <v>1</v>
          </cell>
          <cell r="EN34">
            <v>1.03</v>
          </cell>
          <cell r="EO34" t="str">
            <v>Hypothesis Test</v>
          </cell>
          <cell r="EP34" t="str">
            <v>Economy</v>
          </cell>
          <cell r="EQ34" t="str">
            <v>Occupation</v>
          </cell>
          <cell r="ER34">
            <v>1.04</v>
          </cell>
          <cell r="ES34">
            <v>1.04</v>
          </cell>
          <cell r="ET34" t="str">
            <v>What is the job which consumes most of your time?</v>
          </cell>
          <cell r="EU34" t="str">
            <v>وظیفه که شما بیشتر وقت در آن مصروف هستید چی است؟</v>
          </cell>
          <cell r="EV34" t="b">
            <v>1</v>
          </cell>
          <cell r="EW34" t="b">
            <v>0</v>
          </cell>
          <cell r="EX34" t="b">
            <v>0</v>
          </cell>
          <cell r="FG34" t="str">
            <v>  Organization</v>
          </cell>
        </row>
        <row r="35">
          <cell r="Q35">
            <v>1.06</v>
          </cell>
          <cell r="R35">
            <v>1.05</v>
          </cell>
          <cell r="T35" t="str">
            <v>[MARK ALL MENTIONED]</v>
          </cell>
          <cell r="U35" t="str">
            <v>How many years have you attended an official school? (religious school excluded)</v>
          </cell>
          <cell r="V35" t="str">
            <v>How many years of school, madrassas or mosque school have you completed?</v>
          </cell>
          <cell r="W35" t="str">
            <v>How many years of school, madrassas or mosque school have you completed?</v>
          </cell>
          <cell r="X35" t="str">
            <v>چند سال مکتب، مدرسه یا سبق در مسجد خواندید؟</v>
          </cell>
          <cell r="Y35" t="str">
            <v>[ تمام جوابات داده شده را حلقه کنید ]</v>
          </cell>
          <cell r="Z35" t="str">
            <v xml:space="preserve">سال </v>
          </cell>
          <cell r="AA35" t="e">
            <v>#N/A</v>
          </cell>
          <cell r="AB35" t="e">
            <v>#N/A</v>
          </cell>
          <cell r="AC35" t="e">
            <v>#N/A</v>
          </cell>
          <cell r="AD35" t="e">
            <v>#N/A</v>
          </cell>
          <cell r="AE35" t="e">
            <v>#N/A</v>
          </cell>
          <cell r="AF35" t="e">
            <v>#N/A</v>
          </cell>
          <cell r="AG35" t="e">
            <v>#N/A</v>
          </cell>
          <cell r="AH35" t="e">
            <v>#N/A</v>
          </cell>
          <cell r="AI35" t="e">
            <v>#N/A</v>
          </cell>
          <cell r="AJ35" t="e">
            <v>#N/A</v>
          </cell>
          <cell r="AK35" t="e">
            <v>#N/A</v>
          </cell>
          <cell r="AL35" t="e">
            <v>#N/A</v>
          </cell>
          <cell r="AM35" t="e">
            <v>#N/A</v>
          </cell>
          <cell r="AN35" t="e">
            <v>#N/A</v>
          </cell>
          <cell r="AO35" t="e">
            <v>#N/A</v>
          </cell>
          <cell r="AP35" t="e">
            <v>#N/A</v>
          </cell>
          <cell r="AQ35" t="e">
            <v>#N/A</v>
          </cell>
          <cell r="AR35" t="e">
            <v>#N/A</v>
          </cell>
          <cell r="AS35" t="e">
            <v>#N/A</v>
          </cell>
          <cell r="AT35" t="e">
            <v>#N/A</v>
          </cell>
          <cell r="AU35" t="e">
            <v>#N/A</v>
          </cell>
          <cell r="AV35" t="e">
            <v>#N/A</v>
          </cell>
          <cell r="AW35" t="e">
            <v>#N/A</v>
          </cell>
          <cell r="AX35" t="e">
            <v>#N/A</v>
          </cell>
          <cell r="AY35" t="e">
            <v>#N/A</v>
          </cell>
          <cell r="AZ35" t="e">
            <v>#N/A</v>
          </cell>
          <cell r="BA35" t="e">
            <v>#N/A</v>
          </cell>
          <cell r="BB35" t="e">
            <v>#N/A</v>
          </cell>
          <cell r="BC35" t="e">
            <v>#N/A</v>
          </cell>
          <cell r="BD35" t="e">
            <v>#N/A</v>
          </cell>
          <cell r="BE35" t="e">
            <v>#N/A</v>
          </cell>
          <cell r="BF35" t="e">
            <v>#N/A</v>
          </cell>
          <cell r="BG35" t="e">
            <v>#N/A</v>
          </cell>
          <cell r="BH35" t="e">
            <v>#N/A</v>
          </cell>
          <cell r="BI35" t="e">
            <v>#N/A</v>
          </cell>
          <cell r="BJ35" t="e">
            <v>#N/A</v>
          </cell>
          <cell r="BK35" t="e">
            <v>#N/A</v>
          </cell>
          <cell r="BL35" t="e">
            <v>#N/A</v>
          </cell>
          <cell r="BM35" t="e">
            <v>#N/A</v>
          </cell>
          <cell r="BN35" t="e">
            <v>#N/A</v>
          </cell>
          <cell r="BO35" t="e">
            <v>#N/A</v>
          </cell>
          <cell r="BP35" t="e">
            <v>#N/A</v>
          </cell>
          <cell r="BQ35" t="e">
            <v>#N/A</v>
          </cell>
          <cell r="BR35" t="e">
            <v>#N/A</v>
          </cell>
          <cell r="BS35" t="e">
            <v>#N/A</v>
          </cell>
          <cell r="BT35" t="e">
            <v>#N/A</v>
          </cell>
          <cell r="BU35" t="e">
            <v>#N/A</v>
          </cell>
          <cell r="BV35" t="e">
            <v>#N/A</v>
          </cell>
          <cell r="BW35" t="e">
            <v>#N/A</v>
          </cell>
          <cell r="BX35">
            <v>1</v>
          </cell>
          <cell r="BY35">
            <v>1.05</v>
          </cell>
          <cell r="BZ35" t="str">
            <v>Years</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1</v>
          </cell>
          <cell r="DY35">
            <v>1</v>
          </cell>
          <cell r="DZ35" t="str">
            <v>Numerical</v>
          </cell>
          <cell r="EA35">
            <v>9</v>
          </cell>
          <cell r="EB35" t="str">
            <v>Write-In</v>
          </cell>
          <cell r="EC35" t="str">
            <v>Years</v>
          </cell>
          <cell r="ED35" t="str">
            <v>-</v>
          </cell>
          <cell r="EE35" t="str">
            <v>-</v>
          </cell>
          <cell r="EG35">
            <v>1.06</v>
          </cell>
          <cell r="EH35" t="str">
            <v>X</v>
          </cell>
          <cell r="EI35" t="str">
            <v>-</v>
          </cell>
          <cell r="EK35">
            <v>1</v>
          </cell>
          <cell r="EN35">
            <v>1.06</v>
          </cell>
          <cell r="EO35" t="str">
            <v>Background</v>
          </cell>
          <cell r="EP35" t="str">
            <v/>
          </cell>
          <cell r="EQ35" t="str">
            <v/>
          </cell>
          <cell r="ER35">
            <v>1.06</v>
          </cell>
          <cell r="ES35">
            <v>1.06</v>
          </cell>
          <cell r="ET35" t="str">
            <v>How many years of each type of school and/or madrassas have you completed?</v>
          </cell>
          <cell r="EU35" t="str">
            <v>چند سال مکتب و یا مدرسه را تکمیل نموده اید؟</v>
          </cell>
          <cell r="EV35" t="b">
            <v>1</v>
          </cell>
          <cell r="EW35" t="b">
            <v>0</v>
          </cell>
          <cell r="EX35" t="b">
            <v>0</v>
          </cell>
          <cell r="FG35" t="str">
            <v>  Income generation for women</v>
          </cell>
        </row>
        <row r="36">
          <cell r="Q36">
            <v>1.07</v>
          </cell>
          <cell r="R36">
            <v>1.06</v>
          </cell>
          <cell r="U36" t="str">
            <v>What is your mother tongue?</v>
          </cell>
          <cell r="V36" t="str">
            <v/>
          </cell>
          <cell r="W36" t="str">
            <v>What is your mother tongue?</v>
          </cell>
          <cell r="X36" t="str">
            <v>زبان مادری شما چيست؟</v>
          </cell>
          <cell r="Y36" t="str">
            <v/>
          </cell>
          <cell r="Z36" t="str">
            <v>پشتو</v>
          </cell>
          <cell r="AA36" t="str">
            <v>دری</v>
          </cell>
          <cell r="AB36" t="str">
            <v>ازبکی</v>
          </cell>
          <cell r="AC36" t="str">
            <v>پشه یی</v>
          </cell>
          <cell r="AD36" t="str">
            <v>بلوچی</v>
          </cell>
          <cell r="AE36" t="str">
            <v>ترکمنی</v>
          </cell>
          <cell r="AF36" t="str">
            <v xml:space="preserve">نورستانی </v>
          </cell>
          <cell r="AG36" t="str">
            <v>سایر:</v>
          </cell>
          <cell r="AH36" t="e">
            <v>#N/A</v>
          </cell>
          <cell r="AI36" t="e">
            <v>#N/A</v>
          </cell>
          <cell r="AJ36" t="e">
            <v>#N/A</v>
          </cell>
          <cell r="AK36" t="e">
            <v>#N/A</v>
          </cell>
          <cell r="AL36" t="e">
            <v>#N/A</v>
          </cell>
          <cell r="AM36" t="e">
            <v>#N/A</v>
          </cell>
          <cell r="AN36" t="e">
            <v>#N/A</v>
          </cell>
          <cell r="AO36" t="e">
            <v>#N/A</v>
          </cell>
          <cell r="AP36" t="e">
            <v>#N/A</v>
          </cell>
          <cell r="AQ36" t="e">
            <v>#N/A</v>
          </cell>
          <cell r="AR36" t="e">
            <v>#N/A</v>
          </cell>
          <cell r="AS36" t="e">
            <v>#N/A</v>
          </cell>
          <cell r="AT36" t="e">
            <v>#N/A</v>
          </cell>
          <cell r="AU36" t="e">
            <v>#N/A</v>
          </cell>
          <cell r="AV36" t="e">
            <v>#N/A</v>
          </cell>
          <cell r="AW36" t="e">
            <v>#N/A</v>
          </cell>
          <cell r="AX36" t="e">
            <v>#N/A</v>
          </cell>
          <cell r="AY36" t="e">
            <v>#N/A</v>
          </cell>
          <cell r="AZ36" t="e">
            <v>#N/A</v>
          </cell>
          <cell r="BA36" t="e">
            <v>#N/A</v>
          </cell>
          <cell r="BB36" t="e">
            <v>#N/A</v>
          </cell>
          <cell r="BC36" t="e">
            <v>#N/A</v>
          </cell>
          <cell r="BD36" t="e">
            <v>#N/A</v>
          </cell>
          <cell r="BE36" t="e">
            <v>#N/A</v>
          </cell>
          <cell r="BF36" t="e">
            <v>#N/A</v>
          </cell>
          <cell r="BG36" t="e">
            <v>#N/A</v>
          </cell>
          <cell r="BH36" t="e">
            <v>#N/A</v>
          </cell>
          <cell r="BI36" t="e">
            <v>#N/A</v>
          </cell>
          <cell r="BJ36" t="e">
            <v>#N/A</v>
          </cell>
          <cell r="BK36" t="e">
            <v>#N/A</v>
          </cell>
          <cell r="BL36" t="e">
            <v>#N/A</v>
          </cell>
          <cell r="BM36" t="e">
            <v>#N/A</v>
          </cell>
          <cell r="BN36" t="e">
            <v>#N/A</v>
          </cell>
          <cell r="BO36" t="e">
            <v>#N/A</v>
          </cell>
          <cell r="BP36" t="e">
            <v>#N/A</v>
          </cell>
          <cell r="BQ36" t="e">
            <v>#N/A</v>
          </cell>
          <cell r="BR36" t="e">
            <v>#N/A</v>
          </cell>
          <cell r="BS36" t="e">
            <v>#N/A</v>
          </cell>
          <cell r="BT36" t="e">
            <v>#N/A</v>
          </cell>
          <cell r="BU36" t="e">
            <v>#N/A</v>
          </cell>
          <cell r="BV36" t="e">
            <v>#N/A</v>
          </cell>
          <cell r="BW36" t="e">
            <v>#N/A</v>
          </cell>
          <cell r="BX36">
            <v>8</v>
          </cell>
          <cell r="BY36">
            <v>1.06</v>
          </cell>
          <cell r="BZ36" t="str">
            <v>Pashto</v>
          </cell>
          <cell r="CA36" t="str">
            <v>Dari</v>
          </cell>
          <cell r="CB36" t="str">
            <v>Uzbek</v>
          </cell>
          <cell r="CC36" t="str">
            <v>Pashaie</v>
          </cell>
          <cell r="CD36" t="str">
            <v>Baloch</v>
          </cell>
          <cell r="CE36" t="str">
            <v>Turkmen</v>
          </cell>
          <cell r="CF36" t="str">
            <v>Nuristani</v>
          </cell>
          <cell r="CG36" t="str">
            <v>Other:</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8</v>
          </cell>
          <cell r="DY36">
            <v>1</v>
          </cell>
          <cell r="DZ36" t="str">
            <v>Categorical</v>
          </cell>
          <cell r="EA36">
            <v>9</v>
          </cell>
          <cell r="EB36" t="str">
            <v>Code</v>
          </cell>
          <cell r="EC36" t="str">
            <v>Pashto; Dari; Uzbek; Pashae; Arabic; Urdu; Hindi; Turkmen; Tajiki; Farsi (Persian); Russian; English; French; German; Turkish; Spanish; Portuguese; Other; Other; Other</v>
          </cell>
          <cell r="ED36">
            <v>17</v>
          </cell>
          <cell r="EE36">
            <v>1.1200000000000001</v>
          </cell>
          <cell r="EF36" t="str">
            <v>.</v>
          </cell>
          <cell r="EG36" t="str">
            <v>-</v>
          </cell>
          <cell r="EI36" t="str">
            <v>-</v>
          </cell>
          <cell r="EK36">
            <v>1</v>
          </cell>
          <cell r="EN36">
            <v>4.0199999999999996</v>
          </cell>
          <cell r="EO36" t="str">
            <v>Control</v>
          </cell>
          <cell r="EP36" t="str">
            <v>-</v>
          </cell>
          <cell r="EQ36" t="str">
            <v>-</v>
          </cell>
          <cell r="ER36">
            <v>1.07</v>
          </cell>
          <cell r="ES36">
            <v>1.07</v>
          </cell>
          <cell r="ET36" t="str">
            <v>What is your mother tongue?</v>
          </cell>
          <cell r="EU36" t="str">
            <v>زبان مادری شما چيست؟</v>
          </cell>
          <cell r="EV36" t="b">
            <v>1</v>
          </cell>
          <cell r="EW36" t="b">
            <v>1</v>
          </cell>
          <cell r="EX36" t="b">
            <v>1</v>
          </cell>
        </row>
        <row r="37">
          <cell r="Q37">
            <v>1.0900000000000001</v>
          </cell>
          <cell r="R37">
            <v>1.07</v>
          </cell>
          <cell r="S37">
            <v>2.0099999999999998</v>
          </cell>
          <cell r="U37" t="str">
            <v>List of people in your village responsible for the majority of work and make decisions for the village, not included in the group?</v>
          </cell>
          <cell r="V37" t="str">
            <v/>
          </cell>
          <cell r="W37" t="str">
            <v>Are there are any important people who are usually involved in making decisions for the village, setting rules for the village, or in resolving disputes among people in the village who are not included in this focus group?</v>
          </cell>
          <cell r="X37" t="str">
            <v>کسان دیگر هم هستند که در تصمیم گیری های قریه، دستور دادن به مردم، یا حل و فصل جنگ و دعوا نقش دارند، ولی امروز در این جلسه نیستند؟</v>
          </cell>
          <cell r="Y37" t="str">
            <v/>
          </cell>
          <cell r="Z37" t="str">
            <v>نخیر</v>
          </cell>
          <cell r="AA37" t="str">
            <v>بلی</v>
          </cell>
          <cell r="AB37" t="str">
            <v xml:space="preserve">نام ها </v>
          </cell>
          <cell r="AC37" t="e">
            <v>#N/A</v>
          </cell>
          <cell r="AD37" t="e">
            <v>#N/A</v>
          </cell>
          <cell r="AE37" t="e">
            <v>#N/A</v>
          </cell>
          <cell r="AF37" t="e">
            <v>#N/A</v>
          </cell>
          <cell r="AG37" t="e">
            <v>#N/A</v>
          </cell>
          <cell r="AH37" t="e">
            <v>#N/A</v>
          </cell>
          <cell r="AI37" t="e">
            <v>#N/A</v>
          </cell>
          <cell r="AJ37" t="e">
            <v>#N/A</v>
          </cell>
          <cell r="AK37" t="e">
            <v>#N/A</v>
          </cell>
          <cell r="AL37" t="e">
            <v>#N/A</v>
          </cell>
          <cell r="AM37" t="e">
            <v>#N/A</v>
          </cell>
          <cell r="AN37" t="e">
            <v>#N/A</v>
          </cell>
          <cell r="AO37" t="e">
            <v>#N/A</v>
          </cell>
          <cell r="AP37" t="e">
            <v>#N/A</v>
          </cell>
          <cell r="AQ37" t="e">
            <v>#N/A</v>
          </cell>
          <cell r="AR37" t="e">
            <v>#N/A</v>
          </cell>
          <cell r="AS37" t="e">
            <v>#N/A</v>
          </cell>
          <cell r="AT37" t="e">
            <v>#N/A</v>
          </cell>
          <cell r="AU37" t="e">
            <v>#N/A</v>
          </cell>
          <cell r="AV37" t="e">
            <v>#N/A</v>
          </cell>
          <cell r="AW37" t="e">
            <v>#N/A</v>
          </cell>
          <cell r="AX37" t="e">
            <v>#N/A</v>
          </cell>
          <cell r="AY37" t="e">
            <v>#N/A</v>
          </cell>
          <cell r="AZ37" t="e">
            <v>#N/A</v>
          </cell>
          <cell r="BA37" t="e">
            <v>#N/A</v>
          </cell>
          <cell r="BB37" t="e">
            <v>#N/A</v>
          </cell>
          <cell r="BC37" t="e">
            <v>#N/A</v>
          </cell>
          <cell r="BD37" t="e">
            <v>#N/A</v>
          </cell>
          <cell r="BE37" t="e">
            <v>#N/A</v>
          </cell>
          <cell r="BF37" t="e">
            <v>#N/A</v>
          </cell>
          <cell r="BG37" t="e">
            <v>#N/A</v>
          </cell>
          <cell r="BH37" t="e">
            <v>#N/A</v>
          </cell>
          <cell r="BI37" t="e">
            <v>#N/A</v>
          </cell>
          <cell r="BJ37" t="e">
            <v>#N/A</v>
          </cell>
          <cell r="BK37" t="e">
            <v>#N/A</v>
          </cell>
          <cell r="BL37" t="e">
            <v>#N/A</v>
          </cell>
          <cell r="BM37" t="e">
            <v>#N/A</v>
          </cell>
          <cell r="BN37" t="e">
            <v>#N/A</v>
          </cell>
          <cell r="BO37" t="e">
            <v>#N/A</v>
          </cell>
          <cell r="BP37" t="e">
            <v>#N/A</v>
          </cell>
          <cell r="BQ37" t="e">
            <v>#N/A</v>
          </cell>
          <cell r="BR37" t="e">
            <v>#N/A</v>
          </cell>
          <cell r="BS37" t="e">
            <v>#N/A</v>
          </cell>
          <cell r="BT37" t="e">
            <v>#N/A</v>
          </cell>
          <cell r="BU37" t="e">
            <v>#N/A</v>
          </cell>
          <cell r="BV37" t="e">
            <v>#N/A</v>
          </cell>
          <cell r="BW37" t="e">
            <v>#N/A</v>
          </cell>
          <cell r="BX37">
            <v>3</v>
          </cell>
          <cell r="BY37">
            <v>1.07</v>
          </cell>
          <cell r="BZ37" t="str">
            <v>No</v>
          </cell>
          <cell r="CA37" t="str">
            <v>Yes</v>
          </cell>
          <cell r="CB37" t="str">
            <v>Names:</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3</v>
          </cell>
          <cell r="DY37">
            <v>1</v>
          </cell>
          <cell r="DZ37" t="str">
            <v>Text</v>
          </cell>
          <cell r="EA37">
            <v>9</v>
          </cell>
          <cell r="EB37" t="str">
            <v>Write-In</v>
          </cell>
          <cell r="EC37" t="str">
            <v>Name</v>
          </cell>
          <cell r="ED37" t="str">
            <v>-</v>
          </cell>
          <cell r="EE37" t="str">
            <v>-</v>
          </cell>
          <cell r="EG37" t="str">
            <v>-</v>
          </cell>
          <cell r="EI37" t="str">
            <v>-</v>
          </cell>
          <cell r="EK37">
            <v>1</v>
          </cell>
          <cell r="EN37">
            <v>1.07</v>
          </cell>
          <cell r="EO37" t="str">
            <v>Supervision</v>
          </cell>
          <cell r="EP37" t="str">
            <v/>
          </cell>
          <cell r="EQ37" t="str">
            <v/>
          </cell>
          <cell r="ER37">
            <v>1.0900000000000001</v>
          </cell>
          <cell r="ES37">
            <v>1.0900000000000001</v>
          </cell>
          <cell r="ET37" t="str">
            <v xml:space="preserve">Are there are any important people who are usually involved in making decisions for the village, setting rules for the village, or in resolving disputes among people in the village who are not included in this focus group? [IF YES] What are the names of these people? </v>
          </cell>
          <cell r="EU37" t="str">
            <v>آيا اشخاص مهم ديگر وجود دارند که در تصميم گيری های قريه، يا ترتيب قواعد و يا حل منازعات بين مردم قريه سهم دارند، اما در اين بحث تمرکزی اشتراک نکرده اند؟ [اگر بلی] نام اين افراد چه است؟</v>
          </cell>
          <cell r="EV37" t="b">
            <v>1</v>
          </cell>
          <cell r="EW37" t="b">
            <v>0</v>
          </cell>
          <cell r="EX37" t="b">
            <v>0</v>
          </cell>
          <cell r="FG37" t="str">
            <v>  Income generation for men</v>
          </cell>
        </row>
        <row r="38">
          <cell r="Q38">
            <v>1.99</v>
          </cell>
          <cell r="R38">
            <v>1.08</v>
          </cell>
          <cell r="W38" t="str">
            <v xml:space="preserve">What are the {name / names} of these people? </v>
          </cell>
          <cell r="X38" t="str">
            <v>{نام / نامهای} شان چه است؟</v>
          </cell>
          <cell r="Y38" t="str">
            <v/>
          </cell>
          <cell r="EK38">
            <v>1</v>
          </cell>
        </row>
        <row r="39">
          <cell r="Q39">
            <v>1.1000000000000001</v>
          </cell>
          <cell r="R39">
            <v>1.0900000000000001</v>
          </cell>
          <cell r="U39" t="str">
            <v>What is this person doing?</v>
          </cell>
          <cell r="V39" t="str">
            <v/>
          </cell>
          <cell r="W39" t="str">
            <v>What is the title or position of leadership of this {person / people}?</v>
          </cell>
          <cell r="X39" t="str">
            <v>موقف يا وظيفه رهبری {این / اینها} چی است؟</v>
          </cell>
          <cell r="Y39" t="str">
            <v/>
          </cell>
          <cell r="Z39" t="str">
            <v>نخیر، کدام موقف یا لقب رهبری نیست</v>
          </cell>
          <cell r="AA39" t="str">
            <v>ملک</v>
          </cell>
          <cell r="AB39" t="str">
            <v>ارباب</v>
          </cell>
          <cell r="AC39" t="str">
            <v>قریه دار</v>
          </cell>
          <cell r="AD39" t="str">
            <v>خان</v>
          </cell>
          <cell r="AE39" t="str">
            <v>زمیندار</v>
          </cell>
          <cell r="AF39" t="str">
            <v>بیگ</v>
          </cell>
          <cell r="AG39" t="str">
            <v>بای</v>
          </cell>
          <cell r="AH39" t="str">
            <v>میراب</v>
          </cell>
          <cell r="AI39" t="str">
            <v>ریش سفید قوم</v>
          </cell>
          <cell r="AJ39" t="str">
            <v>بزرگ قوم</v>
          </cell>
          <cell r="AK39" t="str">
            <v>ملا</v>
          </cell>
          <cell r="AL39" t="str">
            <v>امام</v>
          </cell>
          <cell r="AM39" t="str">
            <v>مولوی</v>
          </cell>
          <cell r="AN39" t="str">
            <v>رئیس شورا</v>
          </cell>
          <cell r="AO39" t="str">
            <v>عضو شورا</v>
          </cell>
          <cell r="AP39" t="str">
            <v>آسیاب</v>
          </cell>
          <cell r="AQ39" t="str">
            <v>معاون شورای انکشافی قریه</v>
          </cell>
          <cell r="AR39" t="str">
            <v>خزانه دار شورای انکشافی قریه</v>
          </cell>
          <cell r="AS39" t="str">
            <v>منشی شورای انکشافی قریه</v>
          </cell>
          <cell r="AT39" t="str">
            <v>عضو شورای انکشافی قریه</v>
          </cell>
          <cell r="AU39" t="str">
            <v>سایر:</v>
          </cell>
          <cell r="AV39" t="e">
            <v>#N/A</v>
          </cell>
          <cell r="AW39" t="e">
            <v>#N/A</v>
          </cell>
          <cell r="AX39" t="e">
            <v>#N/A</v>
          </cell>
          <cell r="AY39" t="e">
            <v>#N/A</v>
          </cell>
          <cell r="AZ39" t="e">
            <v>#N/A</v>
          </cell>
          <cell r="BA39" t="e">
            <v>#N/A</v>
          </cell>
          <cell r="BB39" t="e">
            <v>#N/A</v>
          </cell>
          <cell r="BC39" t="e">
            <v>#N/A</v>
          </cell>
          <cell r="BD39" t="e">
            <v>#N/A</v>
          </cell>
          <cell r="BE39" t="e">
            <v>#N/A</v>
          </cell>
          <cell r="BF39" t="e">
            <v>#N/A</v>
          </cell>
          <cell r="BG39" t="e">
            <v>#N/A</v>
          </cell>
          <cell r="BH39" t="e">
            <v>#N/A</v>
          </cell>
          <cell r="BI39" t="e">
            <v>#N/A</v>
          </cell>
          <cell r="BJ39" t="e">
            <v>#N/A</v>
          </cell>
          <cell r="BK39" t="e">
            <v>#N/A</v>
          </cell>
          <cell r="BL39" t="e">
            <v>#N/A</v>
          </cell>
          <cell r="BM39" t="e">
            <v>#N/A</v>
          </cell>
          <cell r="BN39" t="e">
            <v>#N/A</v>
          </cell>
          <cell r="BO39" t="e">
            <v>#N/A</v>
          </cell>
          <cell r="BP39" t="e">
            <v>#N/A</v>
          </cell>
          <cell r="BQ39" t="e">
            <v>#N/A</v>
          </cell>
          <cell r="BR39" t="e">
            <v>#N/A</v>
          </cell>
          <cell r="BS39" t="e">
            <v>#N/A</v>
          </cell>
          <cell r="BT39" t="e">
            <v>#N/A</v>
          </cell>
          <cell r="BU39" t="e">
            <v>#N/A</v>
          </cell>
          <cell r="BV39" t="e">
            <v>#N/A</v>
          </cell>
          <cell r="BW39" t="e">
            <v>#N/A</v>
          </cell>
          <cell r="BX39">
            <v>22</v>
          </cell>
          <cell r="BY39">
            <v>1.0900000000000001</v>
          </cell>
          <cell r="BZ39" t="str">
            <v>No, No Title or Position of Leadership</v>
          </cell>
          <cell r="CA39" t="str">
            <v>Malik</v>
          </cell>
          <cell r="CB39" t="str">
            <v>Arbab</v>
          </cell>
          <cell r="CC39" t="str">
            <v>Qariyadar</v>
          </cell>
          <cell r="CD39" t="str">
            <v>Khan</v>
          </cell>
          <cell r="CE39" t="str">
            <v>Zamindar</v>
          </cell>
          <cell r="CF39" t="str">
            <v>Beg</v>
          </cell>
          <cell r="CG39" t="str">
            <v>Baay</v>
          </cell>
          <cell r="CH39" t="str">
            <v>Water Manager</v>
          </cell>
          <cell r="CI39" t="str">
            <v>Whitebeard</v>
          </cell>
          <cell r="CJ39" t="str">
            <v>Tribal Elder</v>
          </cell>
          <cell r="CK39" t="str">
            <v>Mullah</v>
          </cell>
          <cell r="CL39" t="str">
            <v>Imam</v>
          </cell>
          <cell r="CM39" t="str">
            <v>Mawlawi</v>
          </cell>
          <cell r="CN39" t="str">
            <v>Head of Council</v>
          </cell>
          <cell r="CO39" t="str">
            <v>Member of Council</v>
          </cell>
          <cell r="CP39" t="str">
            <v>CDC Head</v>
          </cell>
          <cell r="CQ39" t="str">
            <v>CDC Deputy Head</v>
          </cell>
          <cell r="CR39" t="str">
            <v>CDC Treasurer</v>
          </cell>
          <cell r="CS39" t="str">
            <v>CDC Secretary</v>
          </cell>
          <cell r="CT39" t="str">
            <v>Member of CDC</v>
          </cell>
          <cell r="CU39" t="str">
            <v>Other:</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22</v>
          </cell>
          <cell r="DY39">
            <v>1</v>
          </cell>
          <cell r="DZ39" t="str">
            <v>Categorical</v>
          </cell>
          <cell r="EA39">
            <v>9</v>
          </cell>
          <cell r="EB39" t="str">
            <v>Code</v>
          </cell>
          <cell r="EC39" t="str">
            <v>Occupation Code</v>
          </cell>
          <cell r="ED39">
            <v>100</v>
          </cell>
          <cell r="EE39" t="str">
            <v>-</v>
          </cell>
          <cell r="EG39" t="str">
            <v>-</v>
          </cell>
          <cell r="EI39" t="str">
            <v>-</v>
          </cell>
          <cell r="EK39">
            <v>1</v>
          </cell>
          <cell r="EN39">
            <v>1.08</v>
          </cell>
          <cell r="EO39" t="str">
            <v>Supervision</v>
          </cell>
          <cell r="EP39" t="str">
            <v/>
          </cell>
          <cell r="EQ39" t="str">
            <v/>
          </cell>
          <cell r="ER39">
            <v>1.1000000000000001</v>
          </cell>
          <cell r="ES39">
            <v>1.1000000000000001</v>
          </cell>
          <cell r="ET39" t="str">
            <v>What is the title or position of leadership of this person?</v>
          </cell>
          <cell r="EU39" t="str">
            <v>موقف شخص یا اشخاصی که چینین موقف را دارند چی میباشد؟</v>
          </cell>
          <cell r="EV39" t="b">
            <v>1</v>
          </cell>
          <cell r="EW39" t="b">
            <v>0</v>
          </cell>
          <cell r="EX39" t="b">
            <v>0</v>
          </cell>
          <cell r="FG39" t="str">
            <v>  Training skills for women</v>
          </cell>
        </row>
        <row r="40">
          <cell r="Q40">
            <v>1.1200000000000001</v>
          </cell>
          <cell r="R40">
            <v>1.1000000000000001</v>
          </cell>
          <cell r="U40" t="str">
            <v>Why is the person not included in the group?</v>
          </cell>
          <cell r="V40" t="str">
            <v/>
          </cell>
          <cell r="W40" t="str">
            <v>Why is the {person / people} not included in the focus group?</v>
          </cell>
          <cell r="X40" t="str">
            <v>چرا این {نفر / نفرها} در این جلسه نیستند؟</v>
          </cell>
          <cell r="Y40" t="str">
            <v/>
          </cell>
          <cell r="Z40" t="str">
            <v>قریه را ترک نموده است</v>
          </cell>
          <cell r="AA40" t="str">
            <v>این نفر امروز در قریه نیست</v>
          </cell>
          <cell r="AB40" t="str">
            <v>این  نفر مصروف کار است</v>
          </cell>
          <cell r="AC40" t="str">
            <v>این نفر به کار های قریه مصروف است</v>
          </cell>
          <cell r="AD40" t="str">
            <v xml:space="preserve">نمیخواهد که در این گروپ اشتراک نماید </v>
          </cell>
          <cell r="AE40" t="str">
            <v>سایر</v>
          </cell>
          <cell r="AF40" t="e">
            <v>#N/A</v>
          </cell>
          <cell r="AG40" t="e">
            <v>#N/A</v>
          </cell>
          <cell r="AH40" t="e">
            <v>#N/A</v>
          </cell>
          <cell r="AI40" t="e">
            <v>#N/A</v>
          </cell>
          <cell r="AJ40" t="e">
            <v>#N/A</v>
          </cell>
          <cell r="AK40" t="e">
            <v>#N/A</v>
          </cell>
          <cell r="AL40" t="e">
            <v>#N/A</v>
          </cell>
          <cell r="AM40" t="e">
            <v>#N/A</v>
          </cell>
          <cell r="AN40" t="e">
            <v>#N/A</v>
          </cell>
          <cell r="AO40" t="e">
            <v>#N/A</v>
          </cell>
          <cell r="AP40" t="e">
            <v>#N/A</v>
          </cell>
          <cell r="AQ40" t="e">
            <v>#N/A</v>
          </cell>
          <cell r="AR40" t="e">
            <v>#N/A</v>
          </cell>
          <cell r="AS40" t="e">
            <v>#N/A</v>
          </cell>
          <cell r="AT40" t="e">
            <v>#N/A</v>
          </cell>
          <cell r="AU40" t="e">
            <v>#N/A</v>
          </cell>
          <cell r="AV40" t="e">
            <v>#N/A</v>
          </cell>
          <cell r="AW40" t="e">
            <v>#N/A</v>
          </cell>
          <cell r="AX40" t="e">
            <v>#N/A</v>
          </cell>
          <cell r="AY40" t="e">
            <v>#N/A</v>
          </cell>
          <cell r="AZ40" t="e">
            <v>#N/A</v>
          </cell>
          <cell r="BA40" t="e">
            <v>#N/A</v>
          </cell>
          <cell r="BB40" t="e">
            <v>#N/A</v>
          </cell>
          <cell r="BC40" t="e">
            <v>#N/A</v>
          </cell>
          <cell r="BD40" t="e">
            <v>#N/A</v>
          </cell>
          <cell r="BE40" t="e">
            <v>#N/A</v>
          </cell>
          <cell r="BF40" t="e">
            <v>#N/A</v>
          </cell>
          <cell r="BG40" t="e">
            <v>#N/A</v>
          </cell>
          <cell r="BH40" t="e">
            <v>#N/A</v>
          </cell>
          <cell r="BI40" t="e">
            <v>#N/A</v>
          </cell>
          <cell r="BJ40" t="e">
            <v>#N/A</v>
          </cell>
          <cell r="BK40" t="e">
            <v>#N/A</v>
          </cell>
          <cell r="BL40" t="e">
            <v>#N/A</v>
          </cell>
          <cell r="BM40" t="e">
            <v>#N/A</v>
          </cell>
          <cell r="BN40" t="e">
            <v>#N/A</v>
          </cell>
          <cell r="BO40" t="e">
            <v>#N/A</v>
          </cell>
          <cell r="BP40" t="e">
            <v>#N/A</v>
          </cell>
          <cell r="BQ40" t="e">
            <v>#N/A</v>
          </cell>
          <cell r="BR40" t="e">
            <v>#N/A</v>
          </cell>
          <cell r="BS40" t="e">
            <v>#N/A</v>
          </cell>
          <cell r="BT40" t="e">
            <v>#N/A</v>
          </cell>
          <cell r="BU40" t="e">
            <v>#N/A</v>
          </cell>
          <cell r="BV40" t="e">
            <v>#N/A</v>
          </cell>
          <cell r="BW40" t="e">
            <v>#N/A</v>
          </cell>
          <cell r="BX40">
            <v>6</v>
          </cell>
          <cell r="BY40">
            <v>1.1000000000000001</v>
          </cell>
          <cell r="BZ40" t="str">
            <v>Person Has Moved Out of Village</v>
          </cell>
          <cell r="CA40" t="str">
            <v>Person Is Away From Village Today</v>
          </cell>
          <cell r="CB40" t="str">
            <v>Person is Busy with Work</v>
          </cell>
          <cell r="CC40" t="str">
            <v>Person is Busy With Affairs of the Village</v>
          </cell>
          <cell r="CD40" t="str">
            <v>Does Not Want to Participate in Group</v>
          </cell>
          <cell r="CE40" t="str">
            <v>Other</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6</v>
          </cell>
          <cell r="DY40">
            <v>1</v>
          </cell>
          <cell r="DZ40" t="str">
            <v>Categorical</v>
          </cell>
          <cell r="EA40">
            <v>9</v>
          </cell>
          <cell r="EB40" t="str">
            <v>Fill-In</v>
          </cell>
          <cell r="EC40" t="str">
            <v>Moved out of the village; This person is busy with his/her personal life; This person is busy with the affairs related to village people; Do not want to participate in this group; Other</v>
          </cell>
          <cell r="ED40">
            <v>5</v>
          </cell>
          <cell r="EE40" t="str">
            <v>-</v>
          </cell>
          <cell r="EG40" t="str">
            <v>-</v>
          </cell>
          <cell r="EI40" t="str">
            <v>-</v>
          </cell>
          <cell r="EK40">
            <v>1</v>
          </cell>
          <cell r="EN40">
            <v>1.0900000000000001</v>
          </cell>
          <cell r="EO40" t="str">
            <v>Supervision</v>
          </cell>
          <cell r="EP40" t="str">
            <v/>
          </cell>
          <cell r="EQ40" t="str">
            <v/>
          </cell>
          <cell r="ER40">
            <v>1.1200000000000001</v>
          </cell>
          <cell r="ES40">
            <v>1.1200000000000001</v>
          </cell>
          <cell r="ET40" t="str">
            <v>Why is the person not included in the focus group?</v>
          </cell>
          <cell r="EU40" t="str">
            <v>چرا این شخص در این بحث تمرکزی شامل نیست؟</v>
          </cell>
          <cell r="EV40" t="b">
            <v>1</v>
          </cell>
          <cell r="EW40" t="b">
            <v>0</v>
          </cell>
          <cell r="EX40" t="b">
            <v>0</v>
          </cell>
          <cell r="FG40" t="str">
            <v>  Training skills for men</v>
          </cell>
        </row>
        <row r="41">
          <cell r="Q41">
            <v>2.0099999999999998</v>
          </cell>
          <cell r="R41">
            <v>2.0099999999999998</v>
          </cell>
          <cell r="U41" t="str">
            <v>How many people live in this village in total?</v>
          </cell>
          <cell r="V41" t="str">
            <v/>
          </cell>
          <cell r="W41" t="str">
            <v>In this village, how many people are living?</v>
          </cell>
          <cell r="X41" t="str">
            <v>در این قریه، چند نفر زنده گی میکند؟</v>
          </cell>
          <cell r="Y41" t="str">
            <v/>
          </cell>
          <cell r="Z41" t="str">
            <v>نفر</v>
          </cell>
          <cell r="AA41" t="e">
            <v>#N/A</v>
          </cell>
          <cell r="AB41" t="e">
            <v>#N/A</v>
          </cell>
          <cell r="AC41" t="e">
            <v>#N/A</v>
          </cell>
          <cell r="AD41" t="e">
            <v>#N/A</v>
          </cell>
          <cell r="AE41" t="e">
            <v>#N/A</v>
          </cell>
          <cell r="AF41" t="e">
            <v>#N/A</v>
          </cell>
          <cell r="AG41" t="e">
            <v>#N/A</v>
          </cell>
          <cell r="AH41" t="e">
            <v>#N/A</v>
          </cell>
          <cell r="AI41" t="e">
            <v>#N/A</v>
          </cell>
          <cell r="AJ41" t="e">
            <v>#N/A</v>
          </cell>
          <cell r="AK41" t="e">
            <v>#N/A</v>
          </cell>
          <cell r="AL41" t="e">
            <v>#N/A</v>
          </cell>
          <cell r="AM41" t="e">
            <v>#N/A</v>
          </cell>
          <cell r="AN41" t="e">
            <v>#N/A</v>
          </cell>
          <cell r="AO41" t="e">
            <v>#N/A</v>
          </cell>
          <cell r="AP41" t="e">
            <v>#N/A</v>
          </cell>
          <cell r="AQ41" t="e">
            <v>#N/A</v>
          </cell>
          <cell r="AR41" t="e">
            <v>#N/A</v>
          </cell>
          <cell r="AS41" t="e">
            <v>#N/A</v>
          </cell>
          <cell r="AT41" t="e">
            <v>#N/A</v>
          </cell>
          <cell r="AU41" t="e">
            <v>#N/A</v>
          </cell>
          <cell r="AV41" t="e">
            <v>#N/A</v>
          </cell>
          <cell r="AW41" t="e">
            <v>#N/A</v>
          </cell>
          <cell r="AX41" t="e">
            <v>#N/A</v>
          </cell>
          <cell r="AY41" t="e">
            <v>#N/A</v>
          </cell>
          <cell r="AZ41" t="e">
            <v>#N/A</v>
          </cell>
          <cell r="BA41" t="e">
            <v>#N/A</v>
          </cell>
          <cell r="BB41" t="e">
            <v>#N/A</v>
          </cell>
          <cell r="BC41" t="e">
            <v>#N/A</v>
          </cell>
          <cell r="BD41" t="e">
            <v>#N/A</v>
          </cell>
          <cell r="BE41" t="e">
            <v>#N/A</v>
          </cell>
          <cell r="BF41" t="e">
            <v>#N/A</v>
          </cell>
          <cell r="BG41" t="e">
            <v>#N/A</v>
          </cell>
          <cell r="BH41" t="e">
            <v>#N/A</v>
          </cell>
          <cell r="BI41" t="e">
            <v>#N/A</v>
          </cell>
          <cell r="BJ41" t="e">
            <v>#N/A</v>
          </cell>
          <cell r="BK41" t="e">
            <v>#N/A</v>
          </cell>
          <cell r="BL41" t="e">
            <v>#N/A</v>
          </cell>
          <cell r="BM41" t="e">
            <v>#N/A</v>
          </cell>
          <cell r="BN41" t="e">
            <v>#N/A</v>
          </cell>
          <cell r="BO41" t="e">
            <v>#N/A</v>
          </cell>
          <cell r="BP41" t="e">
            <v>#N/A</v>
          </cell>
          <cell r="BQ41" t="e">
            <v>#N/A</v>
          </cell>
          <cell r="BR41" t="e">
            <v>#N/A</v>
          </cell>
          <cell r="BS41" t="e">
            <v>#N/A</v>
          </cell>
          <cell r="BT41" t="e">
            <v>#N/A</v>
          </cell>
          <cell r="BU41" t="e">
            <v>#N/A</v>
          </cell>
          <cell r="BV41" t="e">
            <v>#N/A</v>
          </cell>
          <cell r="BW41" t="e">
            <v>#N/A</v>
          </cell>
          <cell r="BX41">
            <v>1</v>
          </cell>
          <cell r="BY41">
            <v>2.0099999999999998</v>
          </cell>
          <cell r="BZ41" t="str">
            <v>People</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v>
          </cell>
          <cell r="DY41">
            <v>1</v>
          </cell>
          <cell r="DZ41" t="str">
            <v>Numerical</v>
          </cell>
          <cell r="EA41">
            <v>3</v>
          </cell>
          <cell r="EB41" t="str">
            <v>Write-In</v>
          </cell>
          <cell r="EC41" t="str">
            <v>Number</v>
          </cell>
          <cell r="ED41" t="str">
            <v>-</v>
          </cell>
          <cell r="EE41" t="str">
            <v>-</v>
          </cell>
          <cell r="EG41" t="str">
            <v>-</v>
          </cell>
          <cell r="EI41" t="str">
            <v>-</v>
          </cell>
          <cell r="EK41">
            <v>1</v>
          </cell>
          <cell r="EN41">
            <v>2.0099999999999998</v>
          </cell>
          <cell r="EO41" t="str">
            <v>Control</v>
          </cell>
          <cell r="EP41" t="str">
            <v/>
          </cell>
          <cell r="EQ41" t="str">
            <v/>
          </cell>
          <cell r="ER41">
            <v>2.0099999999999998</v>
          </cell>
          <cell r="ES41">
            <v>2.0099999999999998</v>
          </cell>
          <cell r="ET41" t="str">
            <v>How many people live in this village in total?</v>
          </cell>
          <cell r="EU41" t="str">
            <v xml:space="preserve">به طور مجموع در این قریه چند نفر زنده گی میکند؟ </v>
          </cell>
          <cell r="EV41" t="b">
            <v>1</v>
          </cell>
          <cell r="EW41" t="b">
            <v>0</v>
          </cell>
          <cell r="EX41" t="b">
            <v>0</v>
          </cell>
          <cell r="FG41" t="str">
            <v>  Literacy courses for women</v>
          </cell>
        </row>
        <row r="42">
          <cell r="Q42">
            <v>2.02</v>
          </cell>
          <cell r="R42">
            <v>2.0199999999999996</v>
          </cell>
          <cell r="U42" t="str">
            <v>How many households are in this village?</v>
          </cell>
          <cell r="V42" t="str">
            <v/>
          </cell>
          <cell r="W42" t="str">
            <v>In this village, how many households are living?</v>
          </cell>
          <cell r="X42" t="str">
            <v>در این قریه، چند خانواده  زنده گی میکند؟</v>
          </cell>
          <cell r="Y42" t="str">
            <v/>
          </cell>
          <cell r="Z42" t="str">
            <v>خانواده</v>
          </cell>
          <cell r="AA42" t="e">
            <v>#N/A</v>
          </cell>
          <cell r="AB42" t="e">
            <v>#N/A</v>
          </cell>
          <cell r="AC42" t="e">
            <v>#N/A</v>
          </cell>
          <cell r="AD42" t="e">
            <v>#N/A</v>
          </cell>
          <cell r="AE42" t="e">
            <v>#N/A</v>
          </cell>
          <cell r="AF42" t="e">
            <v>#N/A</v>
          </cell>
          <cell r="AG42" t="e">
            <v>#N/A</v>
          </cell>
          <cell r="AH42" t="e">
            <v>#N/A</v>
          </cell>
          <cell r="AI42" t="e">
            <v>#N/A</v>
          </cell>
          <cell r="AJ42" t="e">
            <v>#N/A</v>
          </cell>
          <cell r="AK42" t="e">
            <v>#N/A</v>
          </cell>
          <cell r="AL42" t="e">
            <v>#N/A</v>
          </cell>
          <cell r="AM42" t="e">
            <v>#N/A</v>
          </cell>
          <cell r="AN42" t="e">
            <v>#N/A</v>
          </cell>
          <cell r="AO42" t="e">
            <v>#N/A</v>
          </cell>
          <cell r="AP42" t="e">
            <v>#N/A</v>
          </cell>
          <cell r="AQ42" t="e">
            <v>#N/A</v>
          </cell>
          <cell r="AR42" t="e">
            <v>#N/A</v>
          </cell>
          <cell r="AS42" t="e">
            <v>#N/A</v>
          </cell>
          <cell r="AT42" t="e">
            <v>#N/A</v>
          </cell>
          <cell r="AU42" t="e">
            <v>#N/A</v>
          </cell>
          <cell r="AV42" t="e">
            <v>#N/A</v>
          </cell>
          <cell r="AW42" t="e">
            <v>#N/A</v>
          </cell>
          <cell r="AX42" t="e">
            <v>#N/A</v>
          </cell>
          <cell r="AY42" t="e">
            <v>#N/A</v>
          </cell>
          <cell r="AZ42" t="e">
            <v>#N/A</v>
          </cell>
          <cell r="BA42" t="e">
            <v>#N/A</v>
          </cell>
          <cell r="BB42" t="e">
            <v>#N/A</v>
          </cell>
          <cell r="BC42" t="e">
            <v>#N/A</v>
          </cell>
          <cell r="BD42" t="e">
            <v>#N/A</v>
          </cell>
          <cell r="BE42" t="e">
            <v>#N/A</v>
          </cell>
          <cell r="BF42" t="e">
            <v>#N/A</v>
          </cell>
          <cell r="BG42" t="e">
            <v>#N/A</v>
          </cell>
          <cell r="BH42" t="e">
            <v>#N/A</v>
          </cell>
          <cell r="BI42" t="e">
            <v>#N/A</v>
          </cell>
          <cell r="BJ42" t="e">
            <v>#N/A</v>
          </cell>
          <cell r="BK42" t="e">
            <v>#N/A</v>
          </cell>
          <cell r="BL42" t="e">
            <v>#N/A</v>
          </cell>
          <cell r="BM42" t="e">
            <v>#N/A</v>
          </cell>
          <cell r="BN42" t="e">
            <v>#N/A</v>
          </cell>
          <cell r="BO42" t="e">
            <v>#N/A</v>
          </cell>
          <cell r="BP42" t="e">
            <v>#N/A</v>
          </cell>
          <cell r="BQ42" t="e">
            <v>#N/A</v>
          </cell>
          <cell r="BR42" t="e">
            <v>#N/A</v>
          </cell>
          <cell r="BS42" t="e">
            <v>#N/A</v>
          </cell>
          <cell r="BT42" t="e">
            <v>#N/A</v>
          </cell>
          <cell r="BU42" t="e">
            <v>#N/A</v>
          </cell>
          <cell r="BV42" t="e">
            <v>#N/A</v>
          </cell>
          <cell r="BW42" t="e">
            <v>#N/A</v>
          </cell>
          <cell r="BX42">
            <v>1</v>
          </cell>
          <cell r="BY42">
            <v>2.0199999999999996</v>
          </cell>
          <cell r="BZ42" t="str">
            <v>Households</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1</v>
          </cell>
          <cell r="DY42">
            <v>1</v>
          </cell>
          <cell r="DZ42" t="str">
            <v>Numerical</v>
          </cell>
          <cell r="EA42">
            <v>3</v>
          </cell>
          <cell r="EB42" t="str">
            <v>Write-In</v>
          </cell>
          <cell r="EC42" t="str">
            <v>Number</v>
          </cell>
          <cell r="ED42" t="str">
            <v>-</v>
          </cell>
          <cell r="EE42">
            <v>1.1000000000000001</v>
          </cell>
          <cell r="EF42" t="str">
            <v>X</v>
          </cell>
          <cell r="EG42" t="str">
            <v>-</v>
          </cell>
          <cell r="EI42" t="str">
            <v>-</v>
          </cell>
          <cell r="EK42">
            <v>1</v>
          </cell>
          <cell r="EN42">
            <v>2.02</v>
          </cell>
          <cell r="EO42" t="str">
            <v>Control</v>
          </cell>
          <cell r="EP42" t="str">
            <v>-</v>
          </cell>
          <cell r="EQ42" t="str">
            <v>-</v>
          </cell>
          <cell r="ER42">
            <v>2.0199999999999996</v>
          </cell>
          <cell r="ES42">
            <v>2.0199999999999996</v>
          </cell>
          <cell r="ET42" t="str">
            <v>How many families are in this village in total?</v>
          </cell>
          <cell r="EU42" t="str">
            <v>بطور مجموع در این قریه چند فامیلی زنده گی میکند؟</v>
          </cell>
          <cell r="EV42" t="b">
            <v>1</v>
          </cell>
          <cell r="EW42" t="b">
            <v>0</v>
          </cell>
          <cell r="EX42" t="b">
            <v>0</v>
          </cell>
          <cell r="FG42" t="str">
            <v>  Literacy courses for men</v>
          </cell>
        </row>
        <row r="43">
          <cell r="Q43">
            <v>2.0299999999999998</v>
          </cell>
          <cell r="R43">
            <v>2.0299999999999994</v>
          </cell>
          <cell r="U43" t="str">
            <v>How many dwellings are in this village?</v>
          </cell>
          <cell r="V43" t="str">
            <v/>
          </cell>
          <cell r="W43" t="str">
            <v>In this village, how many dwellings are there?</v>
          </cell>
          <cell r="X43" t="str">
            <v>در این قریه، چند خانه است؟</v>
          </cell>
          <cell r="Y43" t="str">
            <v/>
          </cell>
          <cell r="Z43" t="str">
            <v>خانه</v>
          </cell>
          <cell r="AA43" t="e">
            <v>#N/A</v>
          </cell>
          <cell r="AB43" t="e">
            <v>#N/A</v>
          </cell>
          <cell r="AC43" t="e">
            <v>#N/A</v>
          </cell>
          <cell r="AD43" t="e">
            <v>#N/A</v>
          </cell>
          <cell r="AE43" t="e">
            <v>#N/A</v>
          </cell>
          <cell r="AF43" t="e">
            <v>#N/A</v>
          </cell>
          <cell r="AG43" t="e">
            <v>#N/A</v>
          </cell>
          <cell r="AH43" t="e">
            <v>#N/A</v>
          </cell>
          <cell r="AI43" t="e">
            <v>#N/A</v>
          </cell>
          <cell r="AJ43" t="e">
            <v>#N/A</v>
          </cell>
          <cell r="AK43" t="e">
            <v>#N/A</v>
          </cell>
          <cell r="AL43" t="e">
            <v>#N/A</v>
          </cell>
          <cell r="AM43" t="e">
            <v>#N/A</v>
          </cell>
          <cell r="AN43" t="e">
            <v>#N/A</v>
          </cell>
          <cell r="AO43" t="e">
            <v>#N/A</v>
          </cell>
          <cell r="AP43" t="e">
            <v>#N/A</v>
          </cell>
          <cell r="AQ43" t="e">
            <v>#N/A</v>
          </cell>
          <cell r="AR43" t="e">
            <v>#N/A</v>
          </cell>
          <cell r="AS43" t="e">
            <v>#N/A</v>
          </cell>
          <cell r="AT43" t="e">
            <v>#N/A</v>
          </cell>
          <cell r="AU43" t="e">
            <v>#N/A</v>
          </cell>
          <cell r="AV43" t="e">
            <v>#N/A</v>
          </cell>
          <cell r="AW43" t="e">
            <v>#N/A</v>
          </cell>
          <cell r="AX43" t="e">
            <v>#N/A</v>
          </cell>
          <cell r="AY43" t="e">
            <v>#N/A</v>
          </cell>
          <cell r="AZ43" t="e">
            <v>#N/A</v>
          </cell>
          <cell r="BA43" t="e">
            <v>#N/A</v>
          </cell>
          <cell r="BB43" t="e">
            <v>#N/A</v>
          </cell>
          <cell r="BC43" t="e">
            <v>#N/A</v>
          </cell>
          <cell r="BD43" t="e">
            <v>#N/A</v>
          </cell>
          <cell r="BE43" t="e">
            <v>#N/A</v>
          </cell>
          <cell r="BF43" t="e">
            <v>#N/A</v>
          </cell>
          <cell r="BG43" t="e">
            <v>#N/A</v>
          </cell>
          <cell r="BH43" t="e">
            <v>#N/A</v>
          </cell>
          <cell r="BI43" t="e">
            <v>#N/A</v>
          </cell>
          <cell r="BJ43" t="e">
            <v>#N/A</v>
          </cell>
          <cell r="BK43" t="e">
            <v>#N/A</v>
          </cell>
          <cell r="BL43" t="e">
            <v>#N/A</v>
          </cell>
          <cell r="BM43" t="e">
            <v>#N/A</v>
          </cell>
          <cell r="BN43" t="e">
            <v>#N/A</v>
          </cell>
          <cell r="BO43" t="e">
            <v>#N/A</v>
          </cell>
          <cell r="BP43" t="e">
            <v>#N/A</v>
          </cell>
          <cell r="BQ43" t="e">
            <v>#N/A</v>
          </cell>
          <cell r="BR43" t="e">
            <v>#N/A</v>
          </cell>
          <cell r="BS43" t="e">
            <v>#N/A</v>
          </cell>
          <cell r="BT43" t="e">
            <v>#N/A</v>
          </cell>
          <cell r="BU43" t="e">
            <v>#N/A</v>
          </cell>
          <cell r="BV43" t="e">
            <v>#N/A</v>
          </cell>
          <cell r="BW43" t="e">
            <v>#N/A</v>
          </cell>
          <cell r="BX43">
            <v>1</v>
          </cell>
          <cell r="BY43">
            <v>2.0299999999999994</v>
          </cell>
          <cell r="BZ43" t="str">
            <v>Dwellings</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1</v>
          </cell>
          <cell r="DY43">
            <v>1</v>
          </cell>
          <cell r="DZ43" t="str">
            <v>Numerical</v>
          </cell>
          <cell r="EA43">
            <v>3</v>
          </cell>
          <cell r="EB43" t="str">
            <v>Write-In</v>
          </cell>
          <cell r="EC43" t="str">
            <v>Number</v>
          </cell>
          <cell r="ED43" t="str">
            <v>-</v>
          </cell>
          <cell r="EE43" t="str">
            <v>-</v>
          </cell>
          <cell r="EG43" t="str">
            <v>-</v>
          </cell>
          <cell r="EI43" t="str">
            <v>-</v>
          </cell>
          <cell r="EK43">
            <v>1</v>
          </cell>
          <cell r="EN43">
            <v>2.0299999999999998</v>
          </cell>
          <cell r="EO43" t="str">
            <v>Control</v>
          </cell>
          <cell r="EP43" t="str">
            <v/>
          </cell>
          <cell r="EQ43" t="str">
            <v/>
          </cell>
          <cell r="ER43">
            <v>2.0299999999999994</v>
          </cell>
          <cell r="ES43">
            <v>2.0299999999999994</v>
          </cell>
          <cell r="ET43" t="str">
            <v>How many dwellings are there in this village?</v>
          </cell>
          <cell r="EU43" t="str">
            <v>در این قریه چند سرپناه است؟</v>
          </cell>
          <cell r="EV43" t="b">
            <v>1</v>
          </cell>
          <cell r="EW43" t="b">
            <v>0</v>
          </cell>
          <cell r="EX43" t="b">
            <v>0</v>
          </cell>
          <cell r="FG43" t="str">
            <v>  Health education and health &amp; safety courses for</v>
          </cell>
        </row>
        <row r="44">
          <cell r="Q44">
            <v>2.0499999999999998</v>
          </cell>
          <cell r="R44">
            <v>2.0499999999999989</v>
          </cell>
          <cell r="U44" t="str">
            <v>How many families moved in to your village last year?</v>
          </cell>
          <cell r="V44" t="str">
            <v/>
          </cell>
          <cell r="W44" t="str">
            <v>During the past 12 months, how many families have moved in to the village and stayed?</v>
          </cell>
          <cell r="X44" t="str">
            <v>در همین 12 ماه گذشته، چند خانواده اینجا آمدند و مانده گار شدند؟</v>
          </cell>
          <cell r="Y44" t="str">
            <v/>
          </cell>
          <cell r="Z44" t="str">
            <v>خانواده</v>
          </cell>
          <cell r="AA44" t="e">
            <v>#N/A</v>
          </cell>
          <cell r="AB44" t="e">
            <v>#N/A</v>
          </cell>
          <cell r="AC44" t="e">
            <v>#N/A</v>
          </cell>
          <cell r="AD44" t="e">
            <v>#N/A</v>
          </cell>
          <cell r="AE44" t="e">
            <v>#N/A</v>
          </cell>
          <cell r="AF44" t="e">
            <v>#N/A</v>
          </cell>
          <cell r="AG44" t="e">
            <v>#N/A</v>
          </cell>
          <cell r="AH44" t="e">
            <v>#N/A</v>
          </cell>
          <cell r="AI44" t="e">
            <v>#N/A</v>
          </cell>
          <cell r="AJ44" t="e">
            <v>#N/A</v>
          </cell>
          <cell r="AK44" t="e">
            <v>#N/A</v>
          </cell>
          <cell r="AL44" t="e">
            <v>#N/A</v>
          </cell>
          <cell r="AM44" t="e">
            <v>#N/A</v>
          </cell>
          <cell r="AN44" t="e">
            <v>#N/A</v>
          </cell>
          <cell r="AO44" t="e">
            <v>#N/A</v>
          </cell>
          <cell r="AP44" t="e">
            <v>#N/A</v>
          </cell>
          <cell r="AQ44" t="e">
            <v>#N/A</v>
          </cell>
          <cell r="AR44" t="e">
            <v>#N/A</v>
          </cell>
          <cell r="AS44" t="e">
            <v>#N/A</v>
          </cell>
          <cell r="AT44" t="e">
            <v>#N/A</v>
          </cell>
          <cell r="AU44" t="e">
            <v>#N/A</v>
          </cell>
          <cell r="AV44" t="e">
            <v>#N/A</v>
          </cell>
          <cell r="AW44" t="e">
            <v>#N/A</v>
          </cell>
          <cell r="AX44" t="e">
            <v>#N/A</v>
          </cell>
          <cell r="AY44" t="e">
            <v>#N/A</v>
          </cell>
          <cell r="AZ44" t="e">
            <v>#N/A</v>
          </cell>
          <cell r="BA44" t="e">
            <v>#N/A</v>
          </cell>
          <cell r="BB44" t="e">
            <v>#N/A</v>
          </cell>
          <cell r="BC44" t="e">
            <v>#N/A</v>
          </cell>
          <cell r="BD44" t="e">
            <v>#N/A</v>
          </cell>
          <cell r="BE44" t="e">
            <v>#N/A</v>
          </cell>
          <cell r="BF44" t="e">
            <v>#N/A</v>
          </cell>
          <cell r="BG44" t="e">
            <v>#N/A</v>
          </cell>
          <cell r="BH44" t="e">
            <v>#N/A</v>
          </cell>
          <cell r="BI44" t="e">
            <v>#N/A</v>
          </cell>
          <cell r="BJ44" t="e">
            <v>#N/A</v>
          </cell>
          <cell r="BK44" t="e">
            <v>#N/A</v>
          </cell>
          <cell r="BL44" t="e">
            <v>#N/A</v>
          </cell>
          <cell r="BM44" t="e">
            <v>#N/A</v>
          </cell>
          <cell r="BN44" t="e">
            <v>#N/A</v>
          </cell>
          <cell r="BO44" t="e">
            <v>#N/A</v>
          </cell>
          <cell r="BP44" t="e">
            <v>#N/A</v>
          </cell>
          <cell r="BQ44" t="e">
            <v>#N/A</v>
          </cell>
          <cell r="BR44" t="e">
            <v>#N/A</v>
          </cell>
          <cell r="BS44" t="e">
            <v>#N/A</v>
          </cell>
          <cell r="BT44" t="e">
            <v>#N/A</v>
          </cell>
          <cell r="BU44" t="e">
            <v>#N/A</v>
          </cell>
          <cell r="BV44" t="e">
            <v>#N/A</v>
          </cell>
          <cell r="BW44" t="e">
            <v>#N/A</v>
          </cell>
          <cell r="BX44">
            <v>1</v>
          </cell>
          <cell r="BY44">
            <v>2.0399999999999991</v>
          </cell>
          <cell r="BZ44" t="str">
            <v>Households</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1</v>
          </cell>
          <cell r="DY44">
            <v>1</v>
          </cell>
          <cell r="DZ44" t="str">
            <v>Numerical</v>
          </cell>
          <cell r="EA44">
            <v>3</v>
          </cell>
          <cell r="EB44" t="str">
            <v>Write-In</v>
          </cell>
          <cell r="EC44" t="str">
            <v>Number</v>
          </cell>
          <cell r="ED44" t="str">
            <v>-</v>
          </cell>
          <cell r="EE44" t="str">
            <v>-</v>
          </cell>
          <cell r="EG44" t="str">
            <v>-</v>
          </cell>
          <cell r="EI44" t="str">
            <v>-</v>
          </cell>
          <cell r="EK44">
            <v>1</v>
          </cell>
          <cell r="EN44">
            <v>2.06</v>
          </cell>
          <cell r="EO44" t="str">
            <v>Hypothesis Test</v>
          </cell>
          <cell r="EP44" t="str">
            <v>Migration</v>
          </cell>
          <cell r="EQ44" t="str">
            <v>In-Migration</v>
          </cell>
          <cell r="ER44">
            <v>2.0499999999999989</v>
          </cell>
          <cell r="ES44">
            <v>2.0499999999999989</v>
          </cell>
          <cell r="ET44" t="str">
            <v>During the past 12 months, how many families have moved in to the village and stayed?</v>
          </cell>
          <cell r="EU44" t="str">
            <v>در 12 ماه گذشته، چند فامیل به قریه شما کوچ آمده اند و مسکن گزین شده اند؟</v>
          </cell>
          <cell r="EV44" t="b">
            <v>1</v>
          </cell>
          <cell r="EW44" t="b">
            <v>1</v>
          </cell>
          <cell r="EX44" t="b">
            <v>0</v>
          </cell>
          <cell r="FG44" t="str">
            <v>  Food immunity</v>
          </cell>
        </row>
        <row r="45">
          <cell r="Q45">
            <v>2.0699999999999998</v>
          </cell>
          <cell r="R45">
            <v>2.0599999999999987</v>
          </cell>
          <cell r="U45" t="str">
            <v>How many families moved out of your village last year?</v>
          </cell>
          <cell r="V45" t="str">
            <v/>
          </cell>
          <cell r="W45" t="str">
            <v>During the past 12 months, how many families moved out of the village and did not return?</v>
          </cell>
          <cell r="X45" t="str">
            <v>در همین 12 ماه گذشته، چند خانواده ازین قریه کوچ کشی کردند و هیچ پس نیامدند؟</v>
          </cell>
          <cell r="Y45" t="str">
            <v/>
          </cell>
          <cell r="Z45" t="str">
            <v>خانواده</v>
          </cell>
          <cell r="AA45" t="e">
            <v>#N/A</v>
          </cell>
          <cell r="AB45" t="e">
            <v>#N/A</v>
          </cell>
          <cell r="AC45" t="e">
            <v>#N/A</v>
          </cell>
          <cell r="AD45" t="e">
            <v>#N/A</v>
          </cell>
          <cell r="AE45" t="e">
            <v>#N/A</v>
          </cell>
          <cell r="AF45" t="e">
            <v>#N/A</v>
          </cell>
          <cell r="AG45" t="e">
            <v>#N/A</v>
          </cell>
          <cell r="AH45" t="e">
            <v>#N/A</v>
          </cell>
          <cell r="AI45" t="e">
            <v>#N/A</v>
          </cell>
          <cell r="AJ45" t="e">
            <v>#N/A</v>
          </cell>
          <cell r="AK45" t="e">
            <v>#N/A</v>
          </cell>
          <cell r="AL45" t="e">
            <v>#N/A</v>
          </cell>
          <cell r="AM45" t="e">
            <v>#N/A</v>
          </cell>
          <cell r="AN45" t="e">
            <v>#N/A</v>
          </cell>
          <cell r="AO45" t="e">
            <v>#N/A</v>
          </cell>
          <cell r="AP45" t="e">
            <v>#N/A</v>
          </cell>
          <cell r="AQ45" t="e">
            <v>#N/A</v>
          </cell>
          <cell r="AR45" t="e">
            <v>#N/A</v>
          </cell>
          <cell r="AS45" t="e">
            <v>#N/A</v>
          </cell>
          <cell r="AT45" t="e">
            <v>#N/A</v>
          </cell>
          <cell r="AU45" t="e">
            <v>#N/A</v>
          </cell>
          <cell r="AV45" t="e">
            <v>#N/A</v>
          </cell>
          <cell r="AW45" t="e">
            <v>#N/A</v>
          </cell>
          <cell r="AX45" t="e">
            <v>#N/A</v>
          </cell>
          <cell r="AY45" t="e">
            <v>#N/A</v>
          </cell>
          <cell r="AZ45" t="e">
            <v>#N/A</v>
          </cell>
          <cell r="BA45" t="e">
            <v>#N/A</v>
          </cell>
          <cell r="BB45" t="e">
            <v>#N/A</v>
          </cell>
          <cell r="BC45" t="e">
            <v>#N/A</v>
          </cell>
          <cell r="BD45" t="e">
            <v>#N/A</v>
          </cell>
          <cell r="BE45" t="e">
            <v>#N/A</v>
          </cell>
          <cell r="BF45" t="e">
            <v>#N/A</v>
          </cell>
          <cell r="BG45" t="e">
            <v>#N/A</v>
          </cell>
          <cell r="BH45" t="e">
            <v>#N/A</v>
          </cell>
          <cell r="BI45" t="e">
            <v>#N/A</v>
          </cell>
          <cell r="BJ45" t="e">
            <v>#N/A</v>
          </cell>
          <cell r="BK45" t="e">
            <v>#N/A</v>
          </cell>
          <cell r="BL45" t="e">
            <v>#N/A</v>
          </cell>
          <cell r="BM45" t="e">
            <v>#N/A</v>
          </cell>
          <cell r="BN45" t="e">
            <v>#N/A</v>
          </cell>
          <cell r="BO45" t="e">
            <v>#N/A</v>
          </cell>
          <cell r="BP45" t="e">
            <v>#N/A</v>
          </cell>
          <cell r="BQ45" t="e">
            <v>#N/A</v>
          </cell>
          <cell r="BR45" t="e">
            <v>#N/A</v>
          </cell>
          <cell r="BS45" t="e">
            <v>#N/A</v>
          </cell>
          <cell r="BT45" t="e">
            <v>#N/A</v>
          </cell>
          <cell r="BU45" t="e">
            <v>#N/A</v>
          </cell>
          <cell r="BV45" t="e">
            <v>#N/A</v>
          </cell>
          <cell r="BW45" t="e">
            <v>#N/A</v>
          </cell>
          <cell r="BX45">
            <v>1</v>
          </cell>
          <cell r="BY45">
            <v>2.0499999999999989</v>
          </cell>
          <cell r="BZ45" t="str">
            <v>Households</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1</v>
          </cell>
          <cell r="DY45">
            <v>1</v>
          </cell>
          <cell r="DZ45" t="str">
            <v>Numerical</v>
          </cell>
          <cell r="EA45">
            <v>3</v>
          </cell>
          <cell r="EB45" t="str">
            <v>Write-In</v>
          </cell>
          <cell r="EC45" t="str">
            <v>Number</v>
          </cell>
          <cell r="ED45" t="str">
            <v>-</v>
          </cell>
          <cell r="EE45" t="str">
            <v>-</v>
          </cell>
          <cell r="EG45" t="str">
            <v>-</v>
          </cell>
          <cell r="EI45" t="str">
            <v>-</v>
          </cell>
          <cell r="EK45">
            <v>1</v>
          </cell>
          <cell r="EN45">
            <v>2.0699999999999998</v>
          </cell>
          <cell r="EO45" t="str">
            <v>Hypothesis Test</v>
          </cell>
          <cell r="EP45" t="str">
            <v>Migration</v>
          </cell>
          <cell r="EQ45" t="str">
            <v>Out-Migration</v>
          </cell>
          <cell r="ER45">
            <v>2.0699999999999985</v>
          </cell>
          <cell r="ES45">
            <v>2.0699999999999985</v>
          </cell>
          <cell r="ET45" t="str">
            <v>During the past 12 months, how many families moved out of the village and did not return?</v>
          </cell>
          <cell r="EU45" t="str">
            <v>در 12 ماه گذشته، چند فامیل از قریه شما کوچ کرده اند و دوباره به قریه بر نگشته اند؟</v>
          </cell>
          <cell r="EV45" t="b">
            <v>1</v>
          </cell>
          <cell r="EW45" t="b">
            <v>1</v>
          </cell>
          <cell r="EX45" t="b">
            <v>0</v>
          </cell>
          <cell r="FG45" t="str">
            <v>  Food for work – for women</v>
          </cell>
        </row>
        <row r="46">
          <cell r="Q46">
            <v>5.0599999999999996</v>
          </cell>
          <cell r="R46">
            <v>2.0899999999999981</v>
          </cell>
          <cell r="U46" t="str">
            <v>How many houses have electricity, approximately?</v>
          </cell>
          <cell r="V46" t="str">
            <v/>
          </cell>
          <cell r="W46" t="str">
            <v>During the past 12 months, how many dwellings in the village have had access to electricity?</v>
          </cell>
          <cell r="X46" t="str">
            <v xml:space="preserve">در همین 12 ماه گذشته، چند خانه در این قریه به برق دسترسی داشتند؟ </v>
          </cell>
          <cell r="Y46" t="str">
            <v/>
          </cell>
          <cell r="Z46" t="str">
            <v>صفر (0)</v>
          </cell>
          <cell r="AA46" t="str">
            <v>خانه</v>
          </cell>
          <cell r="AB46" t="e">
            <v>#N/A</v>
          </cell>
          <cell r="AC46" t="e">
            <v>#N/A</v>
          </cell>
          <cell r="AD46" t="e">
            <v>#N/A</v>
          </cell>
          <cell r="AE46" t="e">
            <v>#N/A</v>
          </cell>
          <cell r="AF46" t="e">
            <v>#N/A</v>
          </cell>
          <cell r="AG46" t="e">
            <v>#N/A</v>
          </cell>
          <cell r="AH46" t="e">
            <v>#N/A</v>
          </cell>
          <cell r="AI46" t="e">
            <v>#N/A</v>
          </cell>
          <cell r="AJ46" t="e">
            <v>#N/A</v>
          </cell>
          <cell r="AK46" t="e">
            <v>#N/A</v>
          </cell>
          <cell r="AL46" t="e">
            <v>#N/A</v>
          </cell>
          <cell r="AM46" t="e">
            <v>#N/A</v>
          </cell>
          <cell r="AN46" t="e">
            <v>#N/A</v>
          </cell>
          <cell r="AO46" t="e">
            <v>#N/A</v>
          </cell>
          <cell r="AP46" t="e">
            <v>#N/A</v>
          </cell>
          <cell r="AQ46" t="e">
            <v>#N/A</v>
          </cell>
          <cell r="AR46" t="e">
            <v>#N/A</v>
          </cell>
          <cell r="AS46" t="e">
            <v>#N/A</v>
          </cell>
          <cell r="AT46" t="e">
            <v>#N/A</v>
          </cell>
          <cell r="AU46" t="e">
            <v>#N/A</v>
          </cell>
          <cell r="AV46" t="e">
            <v>#N/A</v>
          </cell>
          <cell r="AW46" t="e">
            <v>#N/A</v>
          </cell>
          <cell r="AX46" t="e">
            <v>#N/A</v>
          </cell>
          <cell r="AY46" t="e">
            <v>#N/A</v>
          </cell>
          <cell r="AZ46" t="e">
            <v>#N/A</v>
          </cell>
          <cell r="BA46" t="e">
            <v>#N/A</v>
          </cell>
          <cell r="BB46" t="e">
            <v>#N/A</v>
          </cell>
          <cell r="BC46" t="e">
            <v>#N/A</v>
          </cell>
          <cell r="BD46" t="e">
            <v>#N/A</v>
          </cell>
          <cell r="BE46" t="e">
            <v>#N/A</v>
          </cell>
          <cell r="BF46" t="e">
            <v>#N/A</v>
          </cell>
          <cell r="BG46" t="e">
            <v>#N/A</v>
          </cell>
          <cell r="BH46" t="e">
            <v>#N/A</v>
          </cell>
          <cell r="BI46" t="e">
            <v>#N/A</v>
          </cell>
          <cell r="BJ46" t="e">
            <v>#N/A</v>
          </cell>
          <cell r="BK46" t="e">
            <v>#N/A</v>
          </cell>
          <cell r="BL46" t="e">
            <v>#N/A</v>
          </cell>
          <cell r="BM46" t="e">
            <v>#N/A</v>
          </cell>
          <cell r="BN46" t="e">
            <v>#N/A</v>
          </cell>
          <cell r="BO46" t="e">
            <v>#N/A</v>
          </cell>
          <cell r="BP46" t="e">
            <v>#N/A</v>
          </cell>
          <cell r="BQ46" t="e">
            <v>#N/A</v>
          </cell>
          <cell r="BR46" t="e">
            <v>#N/A</v>
          </cell>
          <cell r="BS46" t="e">
            <v>#N/A</v>
          </cell>
          <cell r="BT46" t="e">
            <v>#N/A</v>
          </cell>
          <cell r="BU46" t="e">
            <v>#N/A</v>
          </cell>
          <cell r="BV46" t="e">
            <v>#N/A</v>
          </cell>
          <cell r="BW46" t="e">
            <v>#N/A</v>
          </cell>
          <cell r="BX46">
            <v>2</v>
          </cell>
          <cell r="BY46">
            <v>2.0599999999999987</v>
          </cell>
          <cell r="BZ46" t="str">
            <v>None</v>
          </cell>
          <cell r="CA46" t="str">
            <v>Dwellings</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2</v>
          </cell>
          <cell r="DY46">
            <v>1</v>
          </cell>
          <cell r="DZ46" t="str">
            <v>Numerical</v>
          </cell>
          <cell r="EA46">
            <v>3</v>
          </cell>
          <cell r="EB46" t="str">
            <v>Write-In</v>
          </cell>
          <cell r="EC46" t="str">
            <v>Number of Houses</v>
          </cell>
          <cell r="ED46" t="str">
            <v>-</v>
          </cell>
          <cell r="EE46" t="str">
            <v>-</v>
          </cell>
          <cell r="EG46" t="str">
            <v>-</v>
          </cell>
          <cell r="EI46" t="str">
            <v>-</v>
          </cell>
          <cell r="EK46">
            <v>1</v>
          </cell>
          <cell r="EN46">
            <v>3.2</v>
          </cell>
          <cell r="EO46" t="str">
            <v>Hypothesis Test</v>
          </cell>
          <cell r="EP46" t="str">
            <v>Access to Services</v>
          </cell>
          <cell r="EQ46" t="str">
            <v>Electricity</v>
          </cell>
          <cell r="ER46">
            <v>5.0599999999999987</v>
          </cell>
          <cell r="ES46">
            <v>5.0599999999999987</v>
          </cell>
          <cell r="ET46" t="str">
            <v>During the past 12 months, how many dwellings in the village have had access to electricity?</v>
          </cell>
          <cell r="EU46" t="str">
            <v xml:space="preserve">در جریان 12 ماه گذشته، چه تعداد خانه های این  قریه به برق دسترسی داشت؟ </v>
          </cell>
          <cell r="EV46" t="b">
            <v>1</v>
          </cell>
          <cell r="EW46" t="b">
            <v>1</v>
          </cell>
          <cell r="EX46" t="b">
            <v>0</v>
          </cell>
        </row>
        <row r="47">
          <cell r="Q47" t="str">
            <v>N.91</v>
          </cell>
          <cell r="R47" t="str">
            <v>N/A</v>
          </cell>
          <cell r="S47">
            <v>2.0899999999999981</v>
          </cell>
          <cell r="U47" t="str">
            <v>How many schools are in your village accessible to both boys and girls? (Male &amp; female mixed school)</v>
          </cell>
          <cell r="V47" t="str">
            <v/>
          </cell>
          <cell r="W47" t="str">
            <v>Are there any joint schools in your village which are accessible to both boys and girls?</v>
          </cell>
          <cell r="X47" t="str">
            <v>آیا در این قریه کدام مکتب  مشترک است که هم بچه ها و هم دختران در آن درس بخوانند؟</v>
          </cell>
          <cell r="Y47" t="str">
            <v/>
          </cell>
          <cell r="Z47" t="str">
            <v>نخیر</v>
          </cell>
          <cell r="AA47" t="str">
            <v>بلی</v>
          </cell>
          <cell r="AB47" t="e">
            <v>#N/A</v>
          </cell>
          <cell r="AC47" t="e">
            <v>#N/A</v>
          </cell>
          <cell r="AD47" t="e">
            <v>#N/A</v>
          </cell>
          <cell r="AE47" t="e">
            <v>#N/A</v>
          </cell>
          <cell r="AF47" t="e">
            <v>#N/A</v>
          </cell>
          <cell r="AG47" t="e">
            <v>#N/A</v>
          </cell>
          <cell r="AH47" t="e">
            <v>#N/A</v>
          </cell>
          <cell r="AI47" t="e">
            <v>#N/A</v>
          </cell>
          <cell r="AJ47" t="e">
            <v>#N/A</v>
          </cell>
          <cell r="AK47" t="e">
            <v>#N/A</v>
          </cell>
          <cell r="AL47" t="e">
            <v>#N/A</v>
          </cell>
          <cell r="AM47" t="e">
            <v>#N/A</v>
          </cell>
          <cell r="AN47" t="e">
            <v>#N/A</v>
          </cell>
          <cell r="AO47" t="e">
            <v>#N/A</v>
          </cell>
          <cell r="AP47" t="e">
            <v>#N/A</v>
          </cell>
          <cell r="AQ47" t="e">
            <v>#N/A</v>
          </cell>
          <cell r="AR47" t="e">
            <v>#N/A</v>
          </cell>
          <cell r="AS47" t="e">
            <v>#N/A</v>
          </cell>
          <cell r="AT47" t="e">
            <v>#N/A</v>
          </cell>
          <cell r="AU47" t="e">
            <v>#N/A</v>
          </cell>
          <cell r="AV47" t="e">
            <v>#N/A</v>
          </cell>
          <cell r="AW47" t="e">
            <v>#N/A</v>
          </cell>
          <cell r="AX47" t="e">
            <v>#N/A</v>
          </cell>
          <cell r="AY47" t="e">
            <v>#N/A</v>
          </cell>
          <cell r="AZ47" t="e">
            <v>#N/A</v>
          </cell>
          <cell r="BA47" t="e">
            <v>#N/A</v>
          </cell>
          <cell r="BB47" t="e">
            <v>#N/A</v>
          </cell>
          <cell r="BC47" t="e">
            <v>#N/A</v>
          </cell>
          <cell r="BD47" t="e">
            <v>#N/A</v>
          </cell>
          <cell r="BE47" t="e">
            <v>#N/A</v>
          </cell>
          <cell r="BF47" t="e">
            <v>#N/A</v>
          </cell>
          <cell r="BG47" t="e">
            <v>#N/A</v>
          </cell>
          <cell r="BH47" t="e">
            <v>#N/A</v>
          </cell>
          <cell r="BI47" t="e">
            <v>#N/A</v>
          </cell>
          <cell r="BJ47" t="e">
            <v>#N/A</v>
          </cell>
          <cell r="BK47" t="e">
            <v>#N/A</v>
          </cell>
          <cell r="BL47" t="e">
            <v>#N/A</v>
          </cell>
          <cell r="BM47" t="e">
            <v>#N/A</v>
          </cell>
          <cell r="BN47" t="e">
            <v>#N/A</v>
          </cell>
          <cell r="BO47" t="e">
            <v>#N/A</v>
          </cell>
          <cell r="BP47" t="e">
            <v>#N/A</v>
          </cell>
          <cell r="BQ47" t="e">
            <v>#N/A</v>
          </cell>
          <cell r="BR47" t="e">
            <v>#N/A</v>
          </cell>
          <cell r="BS47" t="e">
            <v>#N/A</v>
          </cell>
          <cell r="BT47" t="e">
            <v>#N/A</v>
          </cell>
          <cell r="BU47" t="e">
            <v>#N/A</v>
          </cell>
          <cell r="BV47" t="e">
            <v>#N/A</v>
          </cell>
          <cell r="BW47" t="e">
            <v>#N/A</v>
          </cell>
          <cell r="BX47">
            <v>2</v>
          </cell>
          <cell r="BY47">
            <v>2.0699999999999985</v>
          </cell>
          <cell r="BZ47" t="str">
            <v>No</v>
          </cell>
          <cell r="CA47" t="str">
            <v>Yes</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2</v>
          </cell>
          <cell r="DY47">
            <v>1</v>
          </cell>
          <cell r="DZ47" t="str">
            <v>Categorical</v>
          </cell>
          <cell r="EA47">
            <v>1</v>
          </cell>
          <cell r="EB47" t="str">
            <v>Fill-In</v>
          </cell>
          <cell r="EC47" t="str">
            <v>One; Two; Three; Four; Five or more</v>
          </cell>
          <cell r="ED47">
            <v>5</v>
          </cell>
          <cell r="EE47" t="str">
            <v>-</v>
          </cell>
          <cell r="EG47">
            <v>2.0299999999999998</v>
          </cell>
          <cell r="EH47" t="str">
            <v>X</v>
          </cell>
          <cell r="EI47" t="str">
            <v>-</v>
          </cell>
          <cell r="EK47">
            <v>0</v>
          </cell>
          <cell r="EN47">
            <v>3.01</v>
          </cell>
          <cell r="EO47" t="str">
            <v>Hypothesis Test</v>
          </cell>
          <cell r="EP47" t="str">
            <v>Access to Services</v>
          </cell>
          <cell r="EQ47" t="str">
            <v>Education</v>
          </cell>
          <cell r="FG47" t="str">
            <v>  Rehabilitation of forests and protection of soil against the wind</v>
          </cell>
        </row>
        <row r="48">
          <cell r="Q48" t="str">
            <v>N.92</v>
          </cell>
          <cell r="R48" t="str">
            <v>N/A</v>
          </cell>
          <cell r="W48" t="str">
            <v>For what ages do boys attend this school? For what ages do girls attend?</v>
          </cell>
          <cell r="X48" t="str">
            <v>بچه ها بین سن چند تا چند به این مکتب میروند ؟ دخترها بین سن چند تا چند به این مکتب میروند؟</v>
          </cell>
          <cell r="Y48" t="str">
            <v/>
          </cell>
          <cell r="Z48" t="str">
            <v>دختر</v>
          </cell>
          <cell r="AA48" t="str">
            <v>بچه</v>
          </cell>
          <cell r="AB48" t="str">
            <v xml:space="preserve">سال </v>
          </cell>
          <cell r="AC48" t="str">
            <v xml:space="preserve">سال </v>
          </cell>
          <cell r="AD48" t="e">
            <v>#N/A</v>
          </cell>
          <cell r="AE48" t="e">
            <v>#N/A</v>
          </cell>
          <cell r="AF48" t="e">
            <v>#N/A</v>
          </cell>
          <cell r="AG48" t="e">
            <v>#N/A</v>
          </cell>
          <cell r="AH48" t="e">
            <v>#N/A</v>
          </cell>
          <cell r="AI48" t="e">
            <v>#N/A</v>
          </cell>
          <cell r="AJ48" t="e">
            <v>#N/A</v>
          </cell>
          <cell r="AK48" t="e">
            <v>#N/A</v>
          </cell>
          <cell r="AL48" t="e">
            <v>#N/A</v>
          </cell>
          <cell r="AM48" t="e">
            <v>#N/A</v>
          </cell>
          <cell r="AN48" t="e">
            <v>#N/A</v>
          </cell>
          <cell r="AO48" t="e">
            <v>#N/A</v>
          </cell>
          <cell r="AP48" t="e">
            <v>#N/A</v>
          </cell>
          <cell r="AQ48" t="e">
            <v>#N/A</v>
          </cell>
          <cell r="AR48" t="e">
            <v>#N/A</v>
          </cell>
          <cell r="AS48" t="e">
            <v>#N/A</v>
          </cell>
          <cell r="AT48" t="e">
            <v>#N/A</v>
          </cell>
          <cell r="AU48" t="e">
            <v>#N/A</v>
          </cell>
          <cell r="AV48" t="e">
            <v>#N/A</v>
          </cell>
          <cell r="AW48" t="e">
            <v>#N/A</v>
          </cell>
          <cell r="AX48" t="e">
            <v>#N/A</v>
          </cell>
          <cell r="AY48" t="e">
            <v>#N/A</v>
          </cell>
          <cell r="AZ48" t="e">
            <v>#N/A</v>
          </cell>
          <cell r="BA48" t="e">
            <v>#N/A</v>
          </cell>
          <cell r="BB48" t="e">
            <v>#N/A</v>
          </cell>
          <cell r="BC48" t="e">
            <v>#N/A</v>
          </cell>
          <cell r="BD48" t="e">
            <v>#N/A</v>
          </cell>
          <cell r="BE48" t="e">
            <v>#N/A</v>
          </cell>
          <cell r="BF48" t="e">
            <v>#N/A</v>
          </cell>
          <cell r="BG48" t="e">
            <v>#N/A</v>
          </cell>
          <cell r="BH48" t="e">
            <v>#N/A</v>
          </cell>
          <cell r="BI48" t="e">
            <v>#N/A</v>
          </cell>
          <cell r="BJ48" t="e">
            <v>#N/A</v>
          </cell>
          <cell r="BK48" t="e">
            <v>#N/A</v>
          </cell>
          <cell r="BL48" t="e">
            <v>#N/A</v>
          </cell>
          <cell r="BM48" t="e">
            <v>#N/A</v>
          </cell>
          <cell r="BN48" t="e">
            <v>#N/A</v>
          </cell>
          <cell r="BO48" t="e">
            <v>#N/A</v>
          </cell>
          <cell r="BP48" t="e">
            <v>#N/A</v>
          </cell>
          <cell r="BQ48" t="e">
            <v>#N/A</v>
          </cell>
          <cell r="BR48" t="e">
            <v>#N/A</v>
          </cell>
          <cell r="BS48" t="e">
            <v>#N/A</v>
          </cell>
          <cell r="BT48" t="e">
            <v>#N/A</v>
          </cell>
          <cell r="BU48" t="e">
            <v>#N/A</v>
          </cell>
          <cell r="BV48" t="e">
            <v>#N/A</v>
          </cell>
          <cell r="BW48" t="e">
            <v>#N/A</v>
          </cell>
          <cell r="BX48">
            <v>4</v>
          </cell>
          <cell r="BY48">
            <v>2.0799999999999983</v>
          </cell>
          <cell r="BZ48" t="str">
            <v>Girls</v>
          </cell>
          <cell r="CA48" t="str">
            <v>Boys</v>
          </cell>
          <cell r="CB48" t="str">
            <v>Years Old (Male)</v>
          </cell>
          <cell r="CC48" t="str">
            <v>Years Old (Female)</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4</v>
          </cell>
          <cell r="DY48">
            <v>1</v>
          </cell>
        </row>
        <row r="49">
          <cell r="Q49" t="str">
            <v>N.93</v>
          </cell>
          <cell r="R49" t="str">
            <v>N/A</v>
          </cell>
          <cell r="S49">
            <v>2.1099999999999977</v>
          </cell>
          <cell r="U49" t="str">
            <v>How many schools in your village are only for boys?</v>
          </cell>
          <cell r="V49" t="str">
            <v/>
          </cell>
          <cell r="W49" t="str">
            <v>Are there any boys schools in your village?</v>
          </cell>
          <cell r="X49" t="str">
            <v>ایا کدام مکتب بچه گانه در قریه تان هست؟</v>
          </cell>
          <cell r="Y49" t="str">
            <v/>
          </cell>
          <cell r="Z49" t="str">
            <v>نخیر</v>
          </cell>
          <cell r="AA49" t="str">
            <v>بلی</v>
          </cell>
          <cell r="AB49" t="e">
            <v>#N/A</v>
          </cell>
          <cell r="AC49" t="e">
            <v>#N/A</v>
          </cell>
          <cell r="AD49" t="e">
            <v>#N/A</v>
          </cell>
          <cell r="AE49" t="e">
            <v>#N/A</v>
          </cell>
          <cell r="AF49" t="e">
            <v>#N/A</v>
          </cell>
          <cell r="AG49" t="e">
            <v>#N/A</v>
          </cell>
          <cell r="AH49" t="e">
            <v>#N/A</v>
          </cell>
          <cell r="AI49" t="e">
            <v>#N/A</v>
          </cell>
          <cell r="AJ49" t="e">
            <v>#N/A</v>
          </cell>
          <cell r="AK49" t="e">
            <v>#N/A</v>
          </cell>
          <cell r="AL49" t="e">
            <v>#N/A</v>
          </cell>
          <cell r="AM49" t="e">
            <v>#N/A</v>
          </cell>
          <cell r="AN49" t="e">
            <v>#N/A</v>
          </cell>
          <cell r="AO49" t="e">
            <v>#N/A</v>
          </cell>
          <cell r="AP49" t="e">
            <v>#N/A</v>
          </cell>
          <cell r="AQ49" t="e">
            <v>#N/A</v>
          </cell>
          <cell r="AR49" t="e">
            <v>#N/A</v>
          </cell>
          <cell r="AS49" t="e">
            <v>#N/A</v>
          </cell>
          <cell r="AT49" t="e">
            <v>#N/A</v>
          </cell>
          <cell r="AU49" t="e">
            <v>#N/A</v>
          </cell>
          <cell r="AV49" t="e">
            <v>#N/A</v>
          </cell>
          <cell r="AW49" t="e">
            <v>#N/A</v>
          </cell>
          <cell r="AX49" t="e">
            <v>#N/A</v>
          </cell>
          <cell r="AY49" t="e">
            <v>#N/A</v>
          </cell>
          <cell r="AZ49" t="e">
            <v>#N/A</v>
          </cell>
          <cell r="BA49" t="e">
            <v>#N/A</v>
          </cell>
          <cell r="BB49" t="e">
            <v>#N/A</v>
          </cell>
          <cell r="BC49" t="e">
            <v>#N/A</v>
          </cell>
          <cell r="BD49" t="e">
            <v>#N/A</v>
          </cell>
          <cell r="BE49" t="e">
            <v>#N/A</v>
          </cell>
          <cell r="BF49" t="e">
            <v>#N/A</v>
          </cell>
          <cell r="BG49" t="e">
            <v>#N/A</v>
          </cell>
          <cell r="BH49" t="e">
            <v>#N/A</v>
          </cell>
          <cell r="BI49" t="e">
            <v>#N/A</v>
          </cell>
          <cell r="BJ49" t="e">
            <v>#N/A</v>
          </cell>
          <cell r="BK49" t="e">
            <v>#N/A</v>
          </cell>
          <cell r="BL49" t="e">
            <v>#N/A</v>
          </cell>
          <cell r="BM49" t="e">
            <v>#N/A</v>
          </cell>
          <cell r="BN49" t="e">
            <v>#N/A</v>
          </cell>
          <cell r="BO49" t="e">
            <v>#N/A</v>
          </cell>
          <cell r="BP49" t="e">
            <v>#N/A</v>
          </cell>
          <cell r="BQ49" t="e">
            <v>#N/A</v>
          </cell>
          <cell r="BR49" t="e">
            <v>#N/A</v>
          </cell>
          <cell r="BS49" t="e">
            <v>#N/A</v>
          </cell>
          <cell r="BT49" t="e">
            <v>#N/A</v>
          </cell>
          <cell r="BU49" t="e">
            <v>#N/A</v>
          </cell>
          <cell r="BV49" t="e">
            <v>#N/A</v>
          </cell>
          <cell r="BW49" t="e">
            <v>#N/A</v>
          </cell>
          <cell r="BX49">
            <v>2</v>
          </cell>
          <cell r="BY49">
            <v>2.0899999999999981</v>
          </cell>
          <cell r="BZ49" t="str">
            <v>No</v>
          </cell>
          <cell r="CA49" t="str">
            <v>Yes</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2</v>
          </cell>
          <cell r="DY49">
            <v>1</v>
          </cell>
          <cell r="DZ49" t="str">
            <v>Categorical</v>
          </cell>
          <cell r="EA49">
            <v>1</v>
          </cell>
          <cell r="EB49" t="str">
            <v>Fill-In</v>
          </cell>
          <cell r="EC49" t="str">
            <v>One; Two; Three; Four; Five or more</v>
          </cell>
          <cell r="ED49">
            <v>5</v>
          </cell>
          <cell r="EE49" t="str">
            <v>-</v>
          </cell>
          <cell r="EG49">
            <v>2.04</v>
          </cell>
          <cell r="EH49" t="str">
            <v>X</v>
          </cell>
          <cell r="EI49" t="str">
            <v>-</v>
          </cell>
          <cell r="EK49">
            <v>0</v>
          </cell>
          <cell r="EN49">
            <v>3.02</v>
          </cell>
          <cell r="EO49" t="str">
            <v>Hypothesis Test</v>
          </cell>
          <cell r="EP49" t="str">
            <v>Access to Services</v>
          </cell>
          <cell r="EQ49" t="str">
            <v>Education</v>
          </cell>
          <cell r="FG49" t="str">
            <v>  Small loans</v>
          </cell>
        </row>
        <row r="50">
          <cell r="Q50" t="str">
            <v>N.94</v>
          </cell>
          <cell r="R50" t="str">
            <v>N/A</v>
          </cell>
          <cell r="W50" t="str">
            <v>For what ages do boys attend this school?</v>
          </cell>
          <cell r="X50" t="str">
            <v>بچه های بین سن چند تا چند به این مکتب میروند؟</v>
          </cell>
          <cell r="Y50" t="str">
            <v/>
          </cell>
          <cell r="Z50" t="str">
            <v xml:space="preserve">سال </v>
          </cell>
          <cell r="AA50" t="e">
            <v>#N/A</v>
          </cell>
          <cell r="AB50" t="e">
            <v>#N/A</v>
          </cell>
          <cell r="AC50" t="e">
            <v>#N/A</v>
          </cell>
          <cell r="AD50" t="e">
            <v>#N/A</v>
          </cell>
          <cell r="AE50" t="e">
            <v>#N/A</v>
          </cell>
          <cell r="AF50" t="e">
            <v>#N/A</v>
          </cell>
          <cell r="AG50" t="e">
            <v>#N/A</v>
          </cell>
          <cell r="AH50" t="e">
            <v>#N/A</v>
          </cell>
          <cell r="AI50" t="e">
            <v>#N/A</v>
          </cell>
          <cell r="AJ50" t="e">
            <v>#N/A</v>
          </cell>
          <cell r="AK50" t="e">
            <v>#N/A</v>
          </cell>
          <cell r="AL50" t="e">
            <v>#N/A</v>
          </cell>
          <cell r="AM50" t="e">
            <v>#N/A</v>
          </cell>
          <cell r="AN50" t="e">
            <v>#N/A</v>
          </cell>
          <cell r="AO50" t="e">
            <v>#N/A</v>
          </cell>
          <cell r="AP50" t="e">
            <v>#N/A</v>
          </cell>
          <cell r="AQ50" t="e">
            <v>#N/A</v>
          </cell>
          <cell r="AR50" t="e">
            <v>#N/A</v>
          </cell>
          <cell r="AS50" t="e">
            <v>#N/A</v>
          </cell>
          <cell r="AT50" t="e">
            <v>#N/A</v>
          </cell>
          <cell r="AU50" t="e">
            <v>#N/A</v>
          </cell>
          <cell r="AV50" t="e">
            <v>#N/A</v>
          </cell>
          <cell r="AW50" t="e">
            <v>#N/A</v>
          </cell>
          <cell r="AX50" t="e">
            <v>#N/A</v>
          </cell>
          <cell r="AY50" t="e">
            <v>#N/A</v>
          </cell>
          <cell r="AZ50" t="e">
            <v>#N/A</v>
          </cell>
          <cell r="BA50" t="e">
            <v>#N/A</v>
          </cell>
          <cell r="BB50" t="e">
            <v>#N/A</v>
          </cell>
          <cell r="BC50" t="e">
            <v>#N/A</v>
          </cell>
          <cell r="BD50" t="e">
            <v>#N/A</v>
          </cell>
          <cell r="BE50" t="e">
            <v>#N/A</v>
          </cell>
          <cell r="BF50" t="e">
            <v>#N/A</v>
          </cell>
          <cell r="BG50" t="e">
            <v>#N/A</v>
          </cell>
          <cell r="BH50" t="e">
            <v>#N/A</v>
          </cell>
          <cell r="BI50" t="e">
            <v>#N/A</v>
          </cell>
          <cell r="BJ50" t="e">
            <v>#N/A</v>
          </cell>
          <cell r="BK50" t="e">
            <v>#N/A</v>
          </cell>
          <cell r="BL50" t="e">
            <v>#N/A</v>
          </cell>
          <cell r="BM50" t="e">
            <v>#N/A</v>
          </cell>
          <cell r="BN50" t="e">
            <v>#N/A</v>
          </cell>
          <cell r="BO50" t="e">
            <v>#N/A</v>
          </cell>
          <cell r="BP50" t="e">
            <v>#N/A</v>
          </cell>
          <cell r="BQ50" t="e">
            <v>#N/A</v>
          </cell>
          <cell r="BR50" t="e">
            <v>#N/A</v>
          </cell>
          <cell r="BS50" t="e">
            <v>#N/A</v>
          </cell>
          <cell r="BT50" t="e">
            <v>#N/A</v>
          </cell>
          <cell r="BU50" t="e">
            <v>#N/A</v>
          </cell>
          <cell r="BV50" t="e">
            <v>#N/A</v>
          </cell>
          <cell r="BW50" t="e">
            <v>#N/A</v>
          </cell>
          <cell r="BX50">
            <v>1</v>
          </cell>
          <cell r="BY50">
            <v>2.0999999999999979</v>
          </cell>
          <cell r="BZ50" t="str">
            <v>Years Old (Male)</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1</v>
          </cell>
          <cell r="DY50">
            <v>1</v>
          </cell>
        </row>
        <row r="51">
          <cell r="Q51" t="str">
            <v>N.95</v>
          </cell>
          <cell r="R51" t="str">
            <v>N/A</v>
          </cell>
          <cell r="S51">
            <v>2.1299999999999972</v>
          </cell>
          <cell r="U51" t="str">
            <v>How many schools in your village are only for girls?</v>
          </cell>
          <cell r="V51" t="str">
            <v/>
          </cell>
          <cell r="W51" t="str">
            <v>Are there are any girls schools in your village?</v>
          </cell>
          <cell r="X51" t="str">
            <v>ایا کدام مکتب دخترانه در قریه تان هست؟</v>
          </cell>
          <cell r="Y51" t="str">
            <v/>
          </cell>
          <cell r="Z51" t="str">
            <v>نخیر</v>
          </cell>
          <cell r="AA51" t="str">
            <v>بلی</v>
          </cell>
          <cell r="AB51" t="e">
            <v>#N/A</v>
          </cell>
          <cell r="AC51" t="e">
            <v>#N/A</v>
          </cell>
          <cell r="AD51" t="e">
            <v>#N/A</v>
          </cell>
          <cell r="AE51" t="e">
            <v>#N/A</v>
          </cell>
          <cell r="AF51" t="e">
            <v>#N/A</v>
          </cell>
          <cell r="AG51" t="e">
            <v>#N/A</v>
          </cell>
          <cell r="AH51" t="e">
            <v>#N/A</v>
          </cell>
          <cell r="AI51" t="e">
            <v>#N/A</v>
          </cell>
          <cell r="AJ51" t="e">
            <v>#N/A</v>
          </cell>
          <cell r="AK51" t="e">
            <v>#N/A</v>
          </cell>
          <cell r="AL51" t="e">
            <v>#N/A</v>
          </cell>
          <cell r="AM51" t="e">
            <v>#N/A</v>
          </cell>
          <cell r="AN51" t="e">
            <v>#N/A</v>
          </cell>
          <cell r="AO51" t="e">
            <v>#N/A</v>
          </cell>
          <cell r="AP51" t="e">
            <v>#N/A</v>
          </cell>
          <cell r="AQ51" t="e">
            <v>#N/A</v>
          </cell>
          <cell r="AR51" t="e">
            <v>#N/A</v>
          </cell>
          <cell r="AS51" t="e">
            <v>#N/A</v>
          </cell>
          <cell r="AT51" t="e">
            <v>#N/A</v>
          </cell>
          <cell r="AU51" t="e">
            <v>#N/A</v>
          </cell>
          <cell r="AV51" t="e">
            <v>#N/A</v>
          </cell>
          <cell r="AW51" t="e">
            <v>#N/A</v>
          </cell>
          <cell r="AX51" t="e">
            <v>#N/A</v>
          </cell>
          <cell r="AY51" t="e">
            <v>#N/A</v>
          </cell>
          <cell r="AZ51" t="e">
            <v>#N/A</v>
          </cell>
          <cell r="BA51" t="e">
            <v>#N/A</v>
          </cell>
          <cell r="BB51" t="e">
            <v>#N/A</v>
          </cell>
          <cell r="BC51" t="e">
            <v>#N/A</v>
          </cell>
          <cell r="BD51" t="e">
            <v>#N/A</v>
          </cell>
          <cell r="BE51" t="e">
            <v>#N/A</v>
          </cell>
          <cell r="BF51" t="e">
            <v>#N/A</v>
          </cell>
          <cell r="BG51" t="e">
            <v>#N/A</v>
          </cell>
          <cell r="BH51" t="e">
            <v>#N/A</v>
          </cell>
          <cell r="BI51" t="e">
            <v>#N/A</v>
          </cell>
          <cell r="BJ51" t="e">
            <v>#N/A</v>
          </cell>
          <cell r="BK51" t="e">
            <v>#N/A</v>
          </cell>
          <cell r="BL51" t="e">
            <v>#N/A</v>
          </cell>
          <cell r="BM51" t="e">
            <v>#N/A</v>
          </cell>
          <cell r="BN51" t="e">
            <v>#N/A</v>
          </cell>
          <cell r="BO51" t="e">
            <v>#N/A</v>
          </cell>
          <cell r="BP51" t="e">
            <v>#N/A</v>
          </cell>
          <cell r="BQ51" t="e">
            <v>#N/A</v>
          </cell>
          <cell r="BR51" t="e">
            <v>#N/A</v>
          </cell>
          <cell r="BS51" t="e">
            <v>#N/A</v>
          </cell>
          <cell r="BT51" t="e">
            <v>#N/A</v>
          </cell>
          <cell r="BU51" t="e">
            <v>#N/A</v>
          </cell>
          <cell r="BV51" t="e">
            <v>#N/A</v>
          </cell>
          <cell r="BW51" t="e">
            <v>#N/A</v>
          </cell>
          <cell r="BX51">
            <v>2</v>
          </cell>
          <cell r="BY51">
            <v>2.1099999999999977</v>
          </cell>
          <cell r="BZ51" t="str">
            <v>No</v>
          </cell>
          <cell r="CA51" t="str">
            <v>Yes</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2</v>
          </cell>
          <cell r="DY51">
            <v>1</v>
          </cell>
          <cell r="DZ51" t="str">
            <v>Categorical</v>
          </cell>
          <cell r="EA51">
            <v>1</v>
          </cell>
          <cell r="EB51" t="str">
            <v>Fill-In</v>
          </cell>
          <cell r="EC51" t="str">
            <v>One; Two; Three; Four; Five or more</v>
          </cell>
          <cell r="ED51">
            <v>5</v>
          </cell>
          <cell r="EE51" t="str">
            <v>-</v>
          </cell>
          <cell r="EG51">
            <v>2.0499999999999998</v>
          </cell>
          <cell r="EH51" t="str">
            <v>X</v>
          </cell>
          <cell r="EI51" t="str">
            <v>-</v>
          </cell>
          <cell r="EK51">
            <v>0</v>
          </cell>
          <cell r="EN51">
            <v>3.03</v>
          </cell>
          <cell r="EO51" t="str">
            <v>Hypothesis Test</v>
          </cell>
          <cell r="EP51" t="str">
            <v>Access to Services</v>
          </cell>
          <cell r="EQ51" t="str">
            <v>Education</v>
          </cell>
          <cell r="FG51" t="str">
            <v>  Argument settlement</v>
          </cell>
        </row>
        <row r="52">
          <cell r="Q52" t="str">
            <v>N.96</v>
          </cell>
          <cell r="R52" t="str">
            <v>N/A</v>
          </cell>
          <cell r="W52" t="str">
            <v>For what ages do girls attend this school?</v>
          </cell>
          <cell r="X52" t="str">
            <v>دخترهای بین سن چند تا چند به این مکتب میروند؟</v>
          </cell>
          <cell r="Y52" t="str">
            <v/>
          </cell>
          <cell r="Z52" t="str">
            <v xml:space="preserve">سال </v>
          </cell>
          <cell r="AA52" t="e">
            <v>#N/A</v>
          </cell>
          <cell r="AB52" t="e">
            <v>#N/A</v>
          </cell>
          <cell r="AC52" t="e">
            <v>#N/A</v>
          </cell>
          <cell r="AD52" t="e">
            <v>#N/A</v>
          </cell>
          <cell r="AE52" t="e">
            <v>#N/A</v>
          </cell>
          <cell r="AF52" t="e">
            <v>#N/A</v>
          </cell>
          <cell r="AG52" t="e">
            <v>#N/A</v>
          </cell>
          <cell r="AH52" t="e">
            <v>#N/A</v>
          </cell>
          <cell r="AI52" t="e">
            <v>#N/A</v>
          </cell>
          <cell r="AJ52" t="e">
            <v>#N/A</v>
          </cell>
          <cell r="AK52" t="e">
            <v>#N/A</v>
          </cell>
          <cell r="AL52" t="e">
            <v>#N/A</v>
          </cell>
          <cell r="AM52" t="e">
            <v>#N/A</v>
          </cell>
          <cell r="AN52" t="e">
            <v>#N/A</v>
          </cell>
          <cell r="AO52" t="e">
            <v>#N/A</v>
          </cell>
          <cell r="AP52" t="e">
            <v>#N/A</v>
          </cell>
          <cell r="AQ52" t="e">
            <v>#N/A</v>
          </cell>
          <cell r="AR52" t="e">
            <v>#N/A</v>
          </cell>
          <cell r="AS52" t="e">
            <v>#N/A</v>
          </cell>
          <cell r="AT52" t="e">
            <v>#N/A</v>
          </cell>
          <cell r="AU52" t="e">
            <v>#N/A</v>
          </cell>
          <cell r="AV52" t="e">
            <v>#N/A</v>
          </cell>
          <cell r="AW52" t="e">
            <v>#N/A</v>
          </cell>
          <cell r="AX52" t="e">
            <v>#N/A</v>
          </cell>
          <cell r="AY52" t="e">
            <v>#N/A</v>
          </cell>
          <cell r="AZ52" t="e">
            <v>#N/A</v>
          </cell>
          <cell r="BA52" t="e">
            <v>#N/A</v>
          </cell>
          <cell r="BB52" t="e">
            <v>#N/A</v>
          </cell>
          <cell r="BC52" t="e">
            <v>#N/A</v>
          </cell>
          <cell r="BD52" t="e">
            <v>#N/A</v>
          </cell>
          <cell r="BE52" t="e">
            <v>#N/A</v>
          </cell>
          <cell r="BF52" t="e">
            <v>#N/A</v>
          </cell>
          <cell r="BG52" t="e">
            <v>#N/A</v>
          </cell>
          <cell r="BH52" t="e">
            <v>#N/A</v>
          </cell>
          <cell r="BI52" t="e">
            <v>#N/A</v>
          </cell>
          <cell r="BJ52" t="e">
            <v>#N/A</v>
          </cell>
          <cell r="BK52" t="e">
            <v>#N/A</v>
          </cell>
          <cell r="BL52" t="e">
            <v>#N/A</v>
          </cell>
          <cell r="BM52" t="e">
            <v>#N/A</v>
          </cell>
          <cell r="BN52" t="e">
            <v>#N/A</v>
          </cell>
          <cell r="BO52" t="e">
            <v>#N/A</v>
          </cell>
          <cell r="BP52" t="e">
            <v>#N/A</v>
          </cell>
          <cell r="BQ52" t="e">
            <v>#N/A</v>
          </cell>
          <cell r="BR52" t="e">
            <v>#N/A</v>
          </cell>
          <cell r="BS52" t="e">
            <v>#N/A</v>
          </cell>
          <cell r="BT52" t="e">
            <v>#N/A</v>
          </cell>
          <cell r="BU52" t="e">
            <v>#N/A</v>
          </cell>
          <cell r="BV52" t="e">
            <v>#N/A</v>
          </cell>
          <cell r="BW52" t="e">
            <v>#N/A</v>
          </cell>
          <cell r="BX52">
            <v>1</v>
          </cell>
          <cell r="BY52">
            <v>2.1199999999999974</v>
          </cell>
          <cell r="BZ52" t="str">
            <v>Years Old (Female)</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1</v>
          </cell>
          <cell r="DY52">
            <v>1</v>
          </cell>
        </row>
        <row r="53">
          <cell r="Q53">
            <v>4.08</v>
          </cell>
          <cell r="R53">
            <v>3.1099999999999977</v>
          </cell>
          <cell r="U53" t="str">
            <v>When a man in your village becomes ill which health worker is available inside or outside the village to treat the patient at any hour during the day or at night?</v>
          </cell>
          <cell r="V53" t="str">
            <v/>
          </cell>
          <cell r="W53" t="str">
            <v>If a man in the village becomes ill and cannot travel outside of the village for treatment, is there health worker who is in the village or which can travel to the village?</v>
          </cell>
          <cell r="X53" t="str">
            <v>اگر کدام مرد در قریه تان مریض شود و نتواند که برای تداوی خارج از قریه برود، آیا کدام کارمند صحی در داخل قریه و یا جای دیگر است که برای تداوی وی بیاید؟</v>
          </cell>
          <cell r="Y53" t="str">
            <v/>
          </cell>
          <cell r="Z53" t="str">
            <v>نخیر</v>
          </cell>
          <cell r="AA53" t="str">
            <v>بلی</v>
          </cell>
          <cell r="AB53" t="e">
            <v>#N/A</v>
          </cell>
          <cell r="AC53" t="e">
            <v>#N/A</v>
          </cell>
          <cell r="AD53" t="e">
            <v>#N/A</v>
          </cell>
          <cell r="AE53" t="e">
            <v>#N/A</v>
          </cell>
          <cell r="AF53" t="e">
            <v>#N/A</v>
          </cell>
          <cell r="AG53" t="e">
            <v>#N/A</v>
          </cell>
          <cell r="AH53" t="e">
            <v>#N/A</v>
          </cell>
          <cell r="AI53" t="e">
            <v>#N/A</v>
          </cell>
          <cell r="AJ53" t="e">
            <v>#N/A</v>
          </cell>
          <cell r="AK53" t="e">
            <v>#N/A</v>
          </cell>
          <cell r="AL53" t="e">
            <v>#N/A</v>
          </cell>
          <cell r="AM53" t="e">
            <v>#N/A</v>
          </cell>
          <cell r="AN53" t="e">
            <v>#N/A</v>
          </cell>
          <cell r="AO53" t="e">
            <v>#N/A</v>
          </cell>
          <cell r="AP53" t="e">
            <v>#N/A</v>
          </cell>
          <cell r="AQ53" t="e">
            <v>#N/A</v>
          </cell>
          <cell r="AR53" t="e">
            <v>#N/A</v>
          </cell>
          <cell r="AS53" t="e">
            <v>#N/A</v>
          </cell>
          <cell r="AT53" t="e">
            <v>#N/A</v>
          </cell>
          <cell r="AU53" t="e">
            <v>#N/A</v>
          </cell>
          <cell r="AV53" t="e">
            <v>#N/A</v>
          </cell>
          <cell r="AW53" t="e">
            <v>#N/A</v>
          </cell>
          <cell r="AX53" t="e">
            <v>#N/A</v>
          </cell>
          <cell r="AY53" t="e">
            <v>#N/A</v>
          </cell>
          <cell r="AZ53" t="e">
            <v>#N/A</v>
          </cell>
          <cell r="BA53" t="e">
            <v>#N/A</v>
          </cell>
          <cell r="BB53" t="e">
            <v>#N/A</v>
          </cell>
          <cell r="BC53" t="e">
            <v>#N/A</v>
          </cell>
          <cell r="BD53" t="e">
            <v>#N/A</v>
          </cell>
          <cell r="BE53" t="e">
            <v>#N/A</v>
          </cell>
          <cell r="BF53" t="e">
            <v>#N/A</v>
          </cell>
          <cell r="BG53" t="e">
            <v>#N/A</v>
          </cell>
          <cell r="BH53" t="e">
            <v>#N/A</v>
          </cell>
          <cell r="BI53" t="e">
            <v>#N/A</v>
          </cell>
          <cell r="BJ53" t="e">
            <v>#N/A</v>
          </cell>
          <cell r="BK53" t="e">
            <v>#N/A</v>
          </cell>
          <cell r="BL53" t="e">
            <v>#N/A</v>
          </cell>
          <cell r="BM53" t="e">
            <v>#N/A</v>
          </cell>
          <cell r="BN53" t="e">
            <v>#N/A</v>
          </cell>
          <cell r="BO53" t="e">
            <v>#N/A</v>
          </cell>
          <cell r="BP53" t="e">
            <v>#N/A</v>
          </cell>
          <cell r="BQ53" t="e">
            <v>#N/A</v>
          </cell>
          <cell r="BR53" t="e">
            <v>#N/A</v>
          </cell>
          <cell r="BS53" t="e">
            <v>#N/A</v>
          </cell>
          <cell r="BT53" t="e">
            <v>#N/A</v>
          </cell>
          <cell r="BU53" t="e">
            <v>#N/A</v>
          </cell>
          <cell r="BV53" t="e">
            <v>#N/A</v>
          </cell>
          <cell r="BW53" t="e">
            <v>#N/A</v>
          </cell>
          <cell r="BX53">
            <v>2</v>
          </cell>
          <cell r="BY53">
            <v>2.1299999999999972</v>
          </cell>
          <cell r="BZ53" t="str">
            <v>No</v>
          </cell>
          <cell r="CA53" t="str">
            <v>Yes</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2</v>
          </cell>
          <cell r="DY53">
            <v>1</v>
          </cell>
          <cell r="DZ53" t="str">
            <v>Binary</v>
          </cell>
          <cell r="EA53">
            <v>1</v>
          </cell>
          <cell r="EB53" t="str">
            <v>Fill-In</v>
          </cell>
          <cell r="EC53" t="str">
            <v>Yes; No</v>
          </cell>
          <cell r="ED53">
            <v>2</v>
          </cell>
          <cell r="EE53">
            <v>2.1800000000000002</v>
          </cell>
          <cell r="EF53" t="str">
            <v>.</v>
          </cell>
          <cell r="EG53">
            <v>2.15</v>
          </cell>
          <cell r="EH53" t="str">
            <v>.</v>
          </cell>
          <cell r="EI53" t="str">
            <v>-</v>
          </cell>
          <cell r="EK53">
            <v>1</v>
          </cell>
          <cell r="EN53">
            <v>3.14</v>
          </cell>
          <cell r="EO53" t="str">
            <v>Hypothesis Test</v>
          </cell>
          <cell r="EP53" t="str">
            <v>Access to Services</v>
          </cell>
          <cell r="EQ53" t="str">
            <v>Medical Care</v>
          </cell>
          <cell r="ER53">
            <v>4.0799999999999983</v>
          </cell>
          <cell r="ES53">
            <v>4.0799999999999983</v>
          </cell>
          <cell r="ET53" t="str">
            <v>If a man in the village becomes ill and cannot travel outside of the village for treatment, is there health worker who is in the village or which can travel to the village?</v>
          </cell>
          <cell r="EU53" t="str">
            <v>اگر کدام مرد در قریه تان مریض شود و نتواند که برای تداوی خارچ از قریه سفر نماید، آیا کدام کارمند صحی  در داخل قریه و یا جای دیگر است که برای تداوی بیاید؟</v>
          </cell>
          <cell r="EV53" t="b">
            <v>1</v>
          </cell>
          <cell r="EW53" t="b">
            <v>1</v>
          </cell>
          <cell r="EX53" t="b">
            <v>0</v>
          </cell>
        </row>
        <row r="54">
          <cell r="Q54">
            <v>4.09</v>
          </cell>
          <cell r="R54">
            <v>3.1199999999999974</v>
          </cell>
          <cell r="U54" t="str">
            <v>When a woman in your village becomes ill which health worker is available inside or outside the village to treat the patient at any hour during the day or at night?</v>
          </cell>
          <cell r="V54" t="str">
            <v/>
          </cell>
          <cell r="W54" t="str">
            <v>If a woman in the village becomes ill and cannot travel outside of the village for treatment, is there health worker who is in the village or which can travel to the village?</v>
          </cell>
          <cell r="X54" t="str">
            <v>اگر کدام زن در قریه تان مریض شود و نتواند که برای تداوی خارج از قریه برود، آیا کدام کارمند صحی در داخل قریه و یا جای دیگر است که برای تداوی وی بیاید؟</v>
          </cell>
          <cell r="Y54" t="str">
            <v/>
          </cell>
          <cell r="Z54" t="str">
            <v>نخیر</v>
          </cell>
          <cell r="AA54" t="str">
            <v>بلی</v>
          </cell>
          <cell r="AB54" t="e">
            <v>#N/A</v>
          </cell>
          <cell r="AC54" t="e">
            <v>#N/A</v>
          </cell>
          <cell r="AD54" t="e">
            <v>#N/A</v>
          </cell>
          <cell r="AE54" t="e">
            <v>#N/A</v>
          </cell>
          <cell r="AF54" t="e">
            <v>#N/A</v>
          </cell>
          <cell r="AG54" t="e">
            <v>#N/A</v>
          </cell>
          <cell r="AH54" t="e">
            <v>#N/A</v>
          </cell>
          <cell r="AI54" t="e">
            <v>#N/A</v>
          </cell>
          <cell r="AJ54" t="e">
            <v>#N/A</v>
          </cell>
          <cell r="AK54" t="e">
            <v>#N/A</v>
          </cell>
          <cell r="AL54" t="e">
            <v>#N/A</v>
          </cell>
          <cell r="AM54" t="e">
            <v>#N/A</v>
          </cell>
          <cell r="AN54" t="e">
            <v>#N/A</v>
          </cell>
          <cell r="AO54" t="e">
            <v>#N/A</v>
          </cell>
          <cell r="AP54" t="e">
            <v>#N/A</v>
          </cell>
          <cell r="AQ54" t="e">
            <v>#N/A</v>
          </cell>
          <cell r="AR54" t="e">
            <v>#N/A</v>
          </cell>
          <cell r="AS54" t="e">
            <v>#N/A</v>
          </cell>
          <cell r="AT54" t="e">
            <v>#N/A</v>
          </cell>
          <cell r="AU54" t="e">
            <v>#N/A</v>
          </cell>
          <cell r="AV54" t="e">
            <v>#N/A</v>
          </cell>
          <cell r="AW54" t="e">
            <v>#N/A</v>
          </cell>
          <cell r="AX54" t="e">
            <v>#N/A</v>
          </cell>
          <cell r="AY54" t="e">
            <v>#N/A</v>
          </cell>
          <cell r="AZ54" t="e">
            <v>#N/A</v>
          </cell>
          <cell r="BA54" t="e">
            <v>#N/A</v>
          </cell>
          <cell r="BB54" t="e">
            <v>#N/A</v>
          </cell>
          <cell r="BC54" t="e">
            <v>#N/A</v>
          </cell>
          <cell r="BD54" t="e">
            <v>#N/A</v>
          </cell>
          <cell r="BE54" t="e">
            <v>#N/A</v>
          </cell>
          <cell r="BF54" t="e">
            <v>#N/A</v>
          </cell>
          <cell r="BG54" t="e">
            <v>#N/A</v>
          </cell>
          <cell r="BH54" t="e">
            <v>#N/A</v>
          </cell>
          <cell r="BI54" t="e">
            <v>#N/A</v>
          </cell>
          <cell r="BJ54" t="e">
            <v>#N/A</v>
          </cell>
          <cell r="BK54" t="e">
            <v>#N/A</v>
          </cell>
          <cell r="BL54" t="e">
            <v>#N/A</v>
          </cell>
          <cell r="BM54" t="e">
            <v>#N/A</v>
          </cell>
          <cell r="BN54" t="e">
            <v>#N/A</v>
          </cell>
          <cell r="BO54" t="e">
            <v>#N/A</v>
          </cell>
          <cell r="BP54" t="e">
            <v>#N/A</v>
          </cell>
          <cell r="BQ54" t="e">
            <v>#N/A</v>
          </cell>
          <cell r="BR54" t="e">
            <v>#N/A</v>
          </cell>
          <cell r="BS54" t="e">
            <v>#N/A</v>
          </cell>
          <cell r="BT54" t="e">
            <v>#N/A</v>
          </cell>
          <cell r="BU54" t="e">
            <v>#N/A</v>
          </cell>
          <cell r="BV54" t="e">
            <v>#N/A</v>
          </cell>
          <cell r="BW54" t="e">
            <v>#N/A</v>
          </cell>
          <cell r="BX54">
            <v>2</v>
          </cell>
          <cell r="BY54">
            <v>2.139999999999997</v>
          </cell>
          <cell r="BZ54" t="str">
            <v>No</v>
          </cell>
          <cell r="CA54" t="str">
            <v>Yes</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2</v>
          </cell>
          <cell r="DY54">
            <v>1</v>
          </cell>
          <cell r="DZ54" t="str">
            <v>Binary</v>
          </cell>
          <cell r="EA54">
            <v>1</v>
          </cell>
          <cell r="EB54" t="str">
            <v>Fill-In</v>
          </cell>
          <cell r="EC54" t="str">
            <v>Yes; No</v>
          </cell>
          <cell r="ED54">
            <v>2</v>
          </cell>
          <cell r="EE54">
            <v>2.19</v>
          </cell>
          <cell r="EF54" t="str">
            <v>.</v>
          </cell>
          <cell r="EG54">
            <v>2.16</v>
          </cell>
          <cell r="EH54" t="str">
            <v>.</v>
          </cell>
          <cell r="EI54" t="str">
            <v>-</v>
          </cell>
          <cell r="EK54">
            <v>1</v>
          </cell>
          <cell r="EN54">
            <v>3.15</v>
          </cell>
          <cell r="EO54" t="str">
            <v>Hypothesis Test</v>
          </cell>
          <cell r="EP54" t="str">
            <v>Access to Services</v>
          </cell>
          <cell r="EQ54" t="str">
            <v>Medical Care</v>
          </cell>
          <cell r="ER54">
            <v>4.0899999999999981</v>
          </cell>
          <cell r="ES54">
            <v>4.0899999999999981</v>
          </cell>
          <cell r="ET54" t="str">
            <v>If a woman in the village becomes ill and cannot travel outside of the village for treatment, is there health worker who is in the village or which can travel to the village?</v>
          </cell>
          <cell r="EU54" t="str">
            <v>اگر کدام زن در قریه تان مریض شود و نتواند که برای تداوی خارچ از قریه سفر نماید، آیا کدام کارمند صحی  در داخل قریه و یا جای دیگر است که برای تداوی بیاید؟</v>
          </cell>
          <cell r="EV54" t="b">
            <v>1</v>
          </cell>
          <cell r="EW54" t="b">
            <v>1</v>
          </cell>
          <cell r="EX54" t="b">
            <v>0</v>
          </cell>
        </row>
        <row r="55">
          <cell r="Q55">
            <v>6.01</v>
          </cell>
          <cell r="R55">
            <v>4.01</v>
          </cell>
          <cell r="W55" t="str">
            <v>How far from this village is the nearest driveable road?</v>
          </cell>
          <cell r="X55" t="str">
            <v>نزدیکترین سرک موتر رو چقدر از قریه شما دور است؟</v>
          </cell>
          <cell r="Y55" t="str">
            <v/>
          </cell>
          <cell r="Z55" t="str">
            <v xml:space="preserve">در قریه </v>
          </cell>
          <cell r="AA55" t="str">
            <v>کیلومتر</v>
          </cell>
          <cell r="AB55" t="e">
            <v>#N/A</v>
          </cell>
          <cell r="AC55" t="e">
            <v>#N/A</v>
          </cell>
          <cell r="AD55" t="e">
            <v>#N/A</v>
          </cell>
          <cell r="AE55" t="e">
            <v>#N/A</v>
          </cell>
          <cell r="AF55" t="e">
            <v>#N/A</v>
          </cell>
          <cell r="AG55" t="e">
            <v>#N/A</v>
          </cell>
          <cell r="AH55" t="e">
            <v>#N/A</v>
          </cell>
          <cell r="AI55" t="e">
            <v>#N/A</v>
          </cell>
          <cell r="AJ55" t="e">
            <v>#N/A</v>
          </cell>
          <cell r="AK55" t="e">
            <v>#N/A</v>
          </cell>
          <cell r="AL55" t="e">
            <v>#N/A</v>
          </cell>
          <cell r="AM55" t="e">
            <v>#N/A</v>
          </cell>
          <cell r="AN55" t="e">
            <v>#N/A</v>
          </cell>
          <cell r="AO55" t="e">
            <v>#N/A</v>
          </cell>
          <cell r="AP55" t="e">
            <v>#N/A</v>
          </cell>
          <cell r="AQ55" t="e">
            <v>#N/A</v>
          </cell>
          <cell r="AR55" t="e">
            <v>#N/A</v>
          </cell>
          <cell r="AS55" t="e">
            <v>#N/A</v>
          </cell>
          <cell r="AT55" t="e">
            <v>#N/A</v>
          </cell>
          <cell r="AU55" t="e">
            <v>#N/A</v>
          </cell>
          <cell r="AV55" t="e">
            <v>#N/A</v>
          </cell>
          <cell r="AW55" t="e">
            <v>#N/A</v>
          </cell>
          <cell r="AX55" t="e">
            <v>#N/A</v>
          </cell>
          <cell r="AY55" t="e">
            <v>#N/A</v>
          </cell>
          <cell r="AZ55" t="e">
            <v>#N/A</v>
          </cell>
          <cell r="BA55" t="e">
            <v>#N/A</v>
          </cell>
          <cell r="BB55" t="e">
            <v>#N/A</v>
          </cell>
          <cell r="BC55" t="e">
            <v>#N/A</v>
          </cell>
          <cell r="BD55" t="e">
            <v>#N/A</v>
          </cell>
          <cell r="BE55" t="e">
            <v>#N/A</v>
          </cell>
          <cell r="BF55" t="e">
            <v>#N/A</v>
          </cell>
          <cell r="BG55" t="e">
            <v>#N/A</v>
          </cell>
          <cell r="BH55" t="e">
            <v>#N/A</v>
          </cell>
          <cell r="BI55" t="e">
            <v>#N/A</v>
          </cell>
          <cell r="BJ55" t="e">
            <v>#N/A</v>
          </cell>
          <cell r="BK55" t="e">
            <v>#N/A</v>
          </cell>
          <cell r="BL55" t="e">
            <v>#N/A</v>
          </cell>
          <cell r="BM55" t="e">
            <v>#N/A</v>
          </cell>
          <cell r="BN55" t="e">
            <v>#N/A</v>
          </cell>
          <cell r="BO55" t="e">
            <v>#N/A</v>
          </cell>
          <cell r="BP55" t="e">
            <v>#N/A</v>
          </cell>
          <cell r="BQ55" t="e">
            <v>#N/A</v>
          </cell>
          <cell r="BR55" t="e">
            <v>#N/A</v>
          </cell>
          <cell r="BS55" t="e">
            <v>#N/A</v>
          </cell>
          <cell r="BT55" t="e">
            <v>#N/A</v>
          </cell>
          <cell r="BU55" t="e">
            <v>#N/A</v>
          </cell>
          <cell r="BV55" t="e">
            <v>#N/A</v>
          </cell>
          <cell r="BW55" t="e">
            <v>#N/A</v>
          </cell>
          <cell r="BX55">
            <v>2</v>
          </cell>
          <cell r="BY55">
            <v>3.01</v>
          </cell>
          <cell r="BZ55" t="str">
            <v>In Village</v>
          </cell>
          <cell r="CA55" t="str">
            <v>Kilometers</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2</v>
          </cell>
          <cell r="DY55">
            <v>1</v>
          </cell>
          <cell r="EK55">
            <v>1</v>
          </cell>
          <cell r="ER55">
            <v>6.01</v>
          </cell>
          <cell r="ES55">
            <v>6.01</v>
          </cell>
          <cell r="ET55" t="str">
            <v>How far from this village is the nearest driveable road?</v>
          </cell>
          <cell r="EU55" t="str">
            <v>قریه شما از نزدیکترین سرک موتر رو چقدر فاصله دارد؟</v>
          </cell>
          <cell r="EV55" t="b">
            <v>1</v>
          </cell>
          <cell r="EW55" t="b">
            <v>1</v>
          </cell>
          <cell r="EX55" t="b">
            <v>0</v>
          </cell>
        </row>
        <row r="56">
          <cell r="Q56">
            <v>6.03</v>
          </cell>
          <cell r="R56">
            <v>4.0199999999999996</v>
          </cell>
          <cell r="T56" t="str">
            <v>[MARK ALL MENTIONED]</v>
          </cell>
          <cell r="U56" t="str">
            <v>Which roads where blocked during the past 12 months (not suitable for traveling)?</v>
          </cell>
          <cell r="V56" t="str">
            <v/>
          </cell>
          <cell r="W56" t="str">
            <v>During which months in the past 12 months was the road not usable by vehicles?</v>
          </cell>
          <cell r="X56" t="str">
            <v>در همین 12 ماه گذشته، در کدام ماه ها، موتر ها از این سرک استفاده کرده نمیتوانستند؟</v>
          </cell>
          <cell r="Y56" t="str">
            <v>[ تمام جوابات داده شده را حلقه کنید ]</v>
          </cell>
          <cell r="Z56" t="str">
            <v>عقرب 1390</v>
          </cell>
          <cell r="AA56" t="str">
            <v>میزان 1390</v>
          </cell>
          <cell r="AB56" t="str">
            <v>سنبله 1390</v>
          </cell>
          <cell r="AC56" t="str">
            <v>اسد 1390</v>
          </cell>
          <cell r="AD56" t="str">
            <v>سرطان 1390</v>
          </cell>
          <cell r="AE56" t="str">
            <v>جوزا 1390</v>
          </cell>
          <cell r="AF56" t="str">
            <v>ثور 1390</v>
          </cell>
          <cell r="AG56" t="str">
            <v>حمل 1390</v>
          </cell>
          <cell r="AH56" t="str">
            <v>حوت 1389</v>
          </cell>
          <cell r="AI56" t="str">
            <v>دلو 1389</v>
          </cell>
          <cell r="AJ56" t="str">
            <v>جدی 1389</v>
          </cell>
          <cell r="AK56" t="str">
            <v>قوس 1389</v>
          </cell>
          <cell r="AL56" t="str">
            <v>عقرب 1389</v>
          </cell>
          <cell r="AM56" t="str">
            <v>میزان 1389</v>
          </cell>
          <cell r="AN56" t="str">
            <v>سنبله 1389</v>
          </cell>
          <cell r="AO56" t="str">
            <v>اسد 1389</v>
          </cell>
          <cell r="AP56" t="str">
            <v>سرطان 1389</v>
          </cell>
          <cell r="AQ56" t="str">
            <v>جوزا 1389</v>
          </cell>
          <cell r="AR56" t="str">
            <v>این سرک همیشه قابل استفاده است</v>
          </cell>
          <cell r="AS56" t="e">
            <v>#N/A</v>
          </cell>
          <cell r="AT56" t="e">
            <v>#N/A</v>
          </cell>
          <cell r="AU56" t="e">
            <v>#N/A</v>
          </cell>
          <cell r="AV56" t="e">
            <v>#N/A</v>
          </cell>
          <cell r="AW56" t="e">
            <v>#N/A</v>
          </cell>
          <cell r="AX56" t="e">
            <v>#N/A</v>
          </cell>
          <cell r="AY56" t="e">
            <v>#N/A</v>
          </cell>
          <cell r="AZ56" t="e">
            <v>#N/A</v>
          </cell>
          <cell r="BA56" t="e">
            <v>#N/A</v>
          </cell>
          <cell r="BB56" t="e">
            <v>#N/A</v>
          </cell>
          <cell r="BC56" t="e">
            <v>#N/A</v>
          </cell>
          <cell r="BD56" t="e">
            <v>#N/A</v>
          </cell>
          <cell r="BE56" t="e">
            <v>#N/A</v>
          </cell>
          <cell r="BF56" t="e">
            <v>#N/A</v>
          </cell>
          <cell r="BG56" t="e">
            <v>#N/A</v>
          </cell>
          <cell r="BH56" t="e">
            <v>#N/A</v>
          </cell>
          <cell r="BI56" t="e">
            <v>#N/A</v>
          </cell>
          <cell r="BJ56" t="e">
            <v>#N/A</v>
          </cell>
          <cell r="BK56" t="e">
            <v>#N/A</v>
          </cell>
          <cell r="BL56" t="e">
            <v>#N/A</v>
          </cell>
          <cell r="BM56" t="e">
            <v>#N/A</v>
          </cell>
          <cell r="BN56" t="e">
            <v>#N/A</v>
          </cell>
          <cell r="BO56" t="e">
            <v>#N/A</v>
          </cell>
          <cell r="BP56" t="e">
            <v>#N/A</v>
          </cell>
          <cell r="BQ56" t="e">
            <v>#N/A</v>
          </cell>
          <cell r="BR56" t="e">
            <v>#N/A</v>
          </cell>
          <cell r="BS56" t="e">
            <v>#N/A</v>
          </cell>
          <cell r="BT56" t="e">
            <v>#N/A</v>
          </cell>
          <cell r="BU56" t="e">
            <v>#N/A</v>
          </cell>
          <cell r="BV56" t="e">
            <v>#N/A</v>
          </cell>
          <cell r="BW56" t="e">
            <v>#N/A</v>
          </cell>
          <cell r="BX56">
            <v>19</v>
          </cell>
          <cell r="BY56">
            <v>3.0199999999999996</v>
          </cell>
          <cell r="BZ56">
            <v>40817</v>
          </cell>
          <cell r="CA56">
            <v>40787</v>
          </cell>
          <cell r="CB56">
            <v>40756</v>
          </cell>
          <cell r="CC56">
            <v>40725</v>
          </cell>
          <cell r="CD56">
            <v>40695</v>
          </cell>
          <cell r="CE56">
            <v>40664</v>
          </cell>
          <cell r="CF56">
            <v>40634</v>
          </cell>
          <cell r="CG56">
            <v>40603</v>
          </cell>
          <cell r="CH56">
            <v>40210</v>
          </cell>
          <cell r="CI56">
            <v>40179</v>
          </cell>
          <cell r="CJ56">
            <v>40513</v>
          </cell>
          <cell r="CK56">
            <v>40483</v>
          </cell>
          <cell r="CL56">
            <v>40452</v>
          </cell>
          <cell r="CM56">
            <v>40422</v>
          </cell>
          <cell r="CN56">
            <v>40391</v>
          </cell>
          <cell r="CO56">
            <v>40360</v>
          </cell>
          <cell r="CP56">
            <v>40330</v>
          </cell>
          <cell r="CQ56">
            <v>40299</v>
          </cell>
          <cell r="CR56" t="str">
            <v>Road is Always Accessible</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0</v>
          </cell>
          <cell r="DT56">
            <v>0</v>
          </cell>
          <cell r="DU56">
            <v>0</v>
          </cell>
          <cell r="DV56">
            <v>0</v>
          </cell>
          <cell r="DW56">
            <v>0</v>
          </cell>
          <cell r="DX56">
            <v>19</v>
          </cell>
          <cell r="DY56">
            <v>1</v>
          </cell>
          <cell r="DZ56" t="str">
            <v>Categorical</v>
          </cell>
          <cell r="EA56">
            <v>1</v>
          </cell>
          <cell r="EB56" t="str">
            <v>Fill-In</v>
          </cell>
          <cell r="EC56" t="str">
            <v>Hamal;  Saur;  Jawza;  Saratan;  Assad;  Sunbola;  Mizan;  Aqrab;  Quas;  Jadi;  Dalwa;  Hoot</v>
          </cell>
          <cell r="ED56">
            <v>13</v>
          </cell>
          <cell r="EE56" t="str">
            <v>-</v>
          </cell>
          <cell r="EG56" t="str">
            <v>-</v>
          </cell>
          <cell r="EI56" t="str">
            <v>-</v>
          </cell>
          <cell r="EK56">
            <v>1</v>
          </cell>
          <cell r="EN56">
            <v>3.28</v>
          </cell>
          <cell r="EO56" t="str">
            <v>Hypothesis Test</v>
          </cell>
          <cell r="EP56" t="str">
            <v>Access to Services</v>
          </cell>
          <cell r="EQ56" t="str">
            <v>Roads</v>
          </cell>
          <cell r="ER56">
            <v>6.0299999999999994</v>
          </cell>
          <cell r="ES56">
            <v>6.0299999999999994</v>
          </cell>
          <cell r="ET56" t="str">
            <v>During which months in the past 12 months was the road not usable by vehicles?</v>
          </cell>
          <cell r="EU56" t="str">
            <v>در جریان 12 ماه گذشته در کدام ماه ها این سرک برای موتر غیر قابل استفاده  بود؟</v>
          </cell>
          <cell r="EV56" t="b">
            <v>1</v>
          </cell>
          <cell r="EW56" t="b">
            <v>1</v>
          </cell>
          <cell r="EX56" t="b">
            <v>0</v>
          </cell>
        </row>
        <row r="57">
          <cell r="Q57">
            <v>6.05</v>
          </cell>
          <cell r="R57" t="str">
            <v>N/A</v>
          </cell>
          <cell r="W57" t="str">
            <v>What is the type and quality of the surface of the main road which connects this village to the (largest) neighboring village?</v>
          </cell>
          <cell r="X57" t="str">
            <v>نوعیت و کیفیت سرک اصلی که قریه تانرا به کلانترین قریه نزدیک وصل میکند چی است؟</v>
          </cell>
          <cell r="Y57" t="str">
            <v/>
          </cell>
          <cell r="Z57" t="str">
            <v>هیچ سرکی وجود ندارد که قریه ها را با قریه همسایه وصل کند</v>
          </cell>
          <cell r="AA57" t="str">
            <v>راه بزرو</v>
          </cell>
          <cell r="AB57" t="str">
            <v>راه موترسایکل رو</v>
          </cell>
          <cell r="AC57" t="str">
            <v>راه خامه موتر رو</v>
          </cell>
          <cell r="AD57" t="str">
            <v>سرک خامه نا هموار</v>
          </cell>
          <cell r="AE57" t="str">
            <v>سرک خامه هموار</v>
          </cell>
          <cell r="AF57" t="str">
            <v>سرک خامه جغله دار</v>
          </cell>
          <cell r="AG57" t="str">
            <v>سرک پخته/ کانکریت</v>
          </cell>
          <cell r="AH57" t="str">
            <v xml:space="preserve">سرک قیر </v>
          </cell>
          <cell r="AI57" t="str">
            <v>سایر:</v>
          </cell>
          <cell r="AJ57" t="e">
            <v>#N/A</v>
          </cell>
          <cell r="AK57" t="e">
            <v>#N/A</v>
          </cell>
          <cell r="AL57" t="e">
            <v>#N/A</v>
          </cell>
          <cell r="AM57" t="e">
            <v>#N/A</v>
          </cell>
          <cell r="AN57" t="e">
            <v>#N/A</v>
          </cell>
          <cell r="AO57" t="e">
            <v>#N/A</v>
          </cell>
          <cell r="AP57" t="e">
            <v>#N/A</v>
          </cell>
          <cell r="AQ57" t="e">
            <v>#N/A</v>
          </cell>
          <cell r="AR57" t="e">
            <v>#N/A</v>
          </cell>
          <cell r="AS57" t="e">
            <v>#N/A</v>
          </cell>
          <cell r="AT57" t="e">
            <v>#N/A</v>
          </cell>
          <cell r="AU57" t="e">
            <v>#N/A</v>
          </cell>
          <cell r="AV57" t="e">
            <v>#N/A</v>
          </cell>
          <cell r="AW57" t="e">
            <v>#N/A</v>
          </cell>
          <cell r="AX57" t="e">
            <v>#N/A</v>
          </cell>
          <cell r="AY57" t="e">
            <v>#N/A</v>
          </cell>
          <cell r="AZ57" t="e">
            <v>#N/A</v>
          </cell>
          <cell r="BA57" t="e">
            <v>#N/A</v>
          </cell>
          <cell r="BB57" t="e">
            <v>#N/A</v>
          </cell>
          <cell r="BC57" t="e">
            <v>#N/A</v>
          </cell>
          <cell r="BD57" t="e">
            <v>#N/A</v>
          </cell>
          <cell r="BE57" t="e">
            <v>#N/A</v>
          </cell>
          <cell r="BF57" t="e">
            <v>#N/A</v>
          </cell>
          <cell r="BG57" t="e">
            <v>#N/A</v>
          </cell>
          <cell r="BH57" t="e">
            <v>#N/A</v>
          </cell>
          <cell r="BI57" t="e">
            <v>#N/A</v>
          </cell>
          <cell r="BJ57" t="e">
            <v>#N/A</v>
          </cell>
          <cell r="BK57" t="e">
            <v>#N/A</v>
          </cell>
          <cell r="BL57" t="e">
            <v>#N/A</v>
          </cell>
          <cell r="BM57" t="e">
            <v>#N/A</v>
          </cell>
          <cell r="BN57" t="e">
            <v>#N/A</v>
          </cell>
          <cell r="BO57" t="e">
            <v>#N/A</v>
          </cell>
          <cell r="BP57" t="e">
            <v>#N/A</v>
          </cell>
          <cell r="BQ57" t="e">
            <v>#N/A</v>
          </cell>
          <cell r="BR57" t="e">
            <v>#N/A</v>
          </cell>
          <cell r="BS57" t="e">
            <v>#N/A</v>
          </cell>
          <cell r="BT57" t="e">
            <v>#N/A</v>
          </cell>
          <cell r="BU57" t="e">
            <v>#N/A</v>
          </cell>
          <cell r="BV57" t="e">
            <v>#N/A</v>
          </cell>
          <cell r="BW57" t="e">
            <v>#N/A</v>
          </cell>
          <cell r="BX57">
            <v>10</v>
          </cell>
          <cell r="BY57">
            <v>3.0299999999999994</v>
          </cell>
          <cell r="BZ57" t="str">
            <v>No Road Between Village and Neighboring Village</v>
          </cell>
          <cell r="CA57" t="str">
            <v>Path for Donkeys</v>
          </cell>
          <cell r="CB57" t="str">
            <v>Path for Motorcycles</v>
          </cell>
          <cell r="CC57" t="str">
            <v>Muddy Way for Vehicles</v>
          </cell>
          <cell r="CD57" t="str">
            <v>Unleveled Muddy Road</v>
          </cell>
          <cell r="CE57" t="str">
            <v>Leveled Muddy Road</v>
          </cell>
          <cell r="CF57" t="str">
            <v>Gravelled Road</v>
          </cell>
          <cell r="CG57" t="str">
            <v>Concrete Road</v>
          </cell>
          <cell r="CH57" t="str">
            <v>Paved Road</v>
          </cell>
          <cell r="CI57" t="str">
            <v>Other:</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10</v>
          </cell>
          <cell r="DY57">
            <v>1</v>
          </cell>
          <cell r="EK57">
            <v>0</v>
          </cell>
          <cell r="ER57">
            <v>6.0499999999999989</v>
          </cell>
          <cell r="ES57">
            <v>6.0499999999999989</v>
          </cell>
          <cell r="ET57" t="str">
            <v>How is the quality of the road connecting this village to the neighboring village?</v>
          </cell>
          <cell r="EU57" t="str">
            <v xml:space="preserve">کیفیت سرکی که این قریه را با قریه های همسایه وصل میکند، چگونه است؟ </v>
          </cell>
          <cell r="EV57" t="b">
            <v>1</v>
          </cell>
          <cell r="EW57" t="b">
            <v>0</v>
          </cell>
          <cell r="EX57" t="b">
            <v>0</v>
          </cell>
        </row>
        <row r="58">
          <cell r="Q58">
            <v>6.04</v>
          </cell>
          <cell r="R58">
            <v>4.0299999999999994</v>
          </cell>
          <cell r="W58" t="str">
            <v>What is the type and quality of the surface of the main road which connects this village to the district center?</v>
          </cell>
          <cell r="X58" t="str">
            <v>نوعیت و کیفیت سرک اصلی که این قریه را به مرکز ولسوالی وصل میکند چگونه است؟</v>
          </cell>
          <cell r="Y58" t="str">
            <v/>
          </cell>
          <cell r="Z58" t="str">
            <v>هیچ سرک قریه را به مرکز ولسوالی وصل نمی سازد</v>
          </cell>
          <cell r="AA58" t="str">
            <v>راه بزرو</v>
          </cell>
          <cell r="AB58" t="str">
            <v>راه موترسایکل رو</v>
          </cell>
          <cell r="AC58" t="str">
            <v>راه خامه موتر رو</v>
          </cell>
          <cell r="AD58" t="str">
            <v>سرک خامه نا هموار</v>
          </cell>
          <cell r="AE58" t="str">
            <v>سرک خامه هموار</v>
          </cell>
          <cell r="AF58" t="str">
            <v>سرک خامه جغله دار</v>
          </cell>
          <cell r="AG58" t="str">
            <v>سرک پخته/ کانکریت</v>
          </cell>
          <cell r="AH58" t="str">
            <v xml:space="preserve">سرک قیر </v>
          </cell>
          <cell r="AI58" t="str">
            <v>سایر:</v>
          </cell>
          <cell r="AJ58" t="e">
            <v>#N/A</v>
          </cell>
          <cell r="AK58" t="e">
            <v>#N/A</v>
          </cell>
          <cell r="AL58" t="e">
            <v>#N/A</v>
          </cell>
          <cell r="AM58" t="e">
            <v>#N/A</v>
          </cell>
          <cell r="AN58" t="e">
            <v>#N/A</v>
          </cell>
          <cell r="AO58" t="e">
            <v>#N/A</v>
          </cell>
          <cell r="AP58" t="e">
            <v>#N/A</v>
          </cell>
          <cell r="AQ58" t="e">
            <v>#N/A</v>
          </cell>
          <cell r="AR58" t="e">
            <v>#N/A</v>
          </cell>
          <cell r="AS58" t="e">
            <v>#N/A</v>
          </cell>
          <cell r="AT58" t="e">
            <v>#N/A</v>
          </cell>
          <cell r="AU58" t="e">
            <v>#N/A</v>
          </cell>
          <cell r="AV58" t="e">
            <v>#N/A</v>
          </cell>
          <cell r="AW58" t="e">
            <v>#N/A</v>
          </cell>
          <cell r="AX58" t="e">
            <v>#N/A</v>
          </cell>
          <cell r="AY58" t="e">
            <v>#N/A</v>
          </cell>
          <cell r="AZ58" t="e">
            <v>#N/A</v>
          </cell>
          <cell r="BA58" t="e">
            <v>#N/A</v>
          </cell>
          <cell r="BB58" t="e">
            <v>#N/A</v>
          </cell>
          <cell r="BC58" t="e">
            <v>#N/A</v>
          </cell>
          <cell r="BD58" t="e">
            <v>#N/A</v>
          </cell>
          <cell r="BE58" t="e">
            <v>#N/A</v>
          </cell>
          <cell r="BF58" t="e">
            <v>#N/A</v>
          </cell>
          <cell r="BG58" t="e">
            <v>#N/A</v>
          </cell>
          <cell r="BH58" t="e">
            <v>#N/A</v>
          </cell>
          <cell r="BI58" t="e">
            <v>#N/A</v>
          </cell>
          <cell r="BJ58" t="e">
            <v>#N/A</v>
          </cell>
          <cell r="BK58" t="e">
            <v>#N/A</v>
          </cell>
          <cell r="BL58" t="e">
            <v>#N/A</v>
          </cell>
          <cell r="BM58" t="e">
            <v>#N/A</v>
          </cell>
          <cell r="BN58" t="e">
            <v>#N/A</v>
          </cell>
          <cell r="BO58" t="e">
            <v>#N/A</v>
          </cell>
          <cell r="BP58" t="e">
            <v>#N/A</v>
          </cell>
          <cell r="BQ58" t="e">
            <v>#N/A</v>
          </cell>
          <cell r="BR58" t="e">
            <v>#N/A</v>
          </cell>
          <cell r="BS58" t="e">
            <v>#N/A</v>
          </cell>
          <cell r="BT58" t="e">
            <v>#N/A</v>
          </cell>
          <cell r="BU58" t="e">
            <v>#N/A</v>
          </cell>
          <cell r="BV58" t="e">
            <v>#N/A</v>
          </cell>
          <cell r="BW58" t="e">
            <v>#N/A</v>
          </cell>
          <cell r="BX58">
            <v>10</v>
          </cell>
          <cell r="BY58">
            <v>3.0399999999999991</v>
          </cell>
          <cell r="BZ58" t="str">
            <v>No Road Between Village and District Center</v>
          </cell>
          <cell r="CA58" t="str">
            <v>Path for Donkeys</v>
          </cell>
          <cell r="CB58" t="str">
            <v>Path for Motorcycles</v>
          </cell>
          <cell r="CC58" t="str">
            <v>Muddy Way for Vehicles</v>
          </cell>
          <cell r="CD58" t="str">
            <v>Unleveled Muddy Road</v>
          </cell>
          <cell r="CE58" t="str">
            <v>Leveled Muddy Road</v>
          </cell>
          <cell r="CF58" t="str">
            <v>Gravelled Road</v>
          </cell>
          <cell r="CG58" t="str">
            <v>Concrete Road</v>
          </cell>
          <cell r="CH58" t="str">
            <v>Paved Road</v>
          </cell>
          <cell r="CI58" t="str">
            <v>Other:</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10</v>
          </cell>
          <cell r="DY58">
            <v>1</v>
          </cell>
          <cell r="EK58">
            <v>1</v>
          </cell>
          <cell r="ER58">
            <v>6.0399999999999991</v>
          </cell>
          <cell r="ES58">
            <v>6.0399999999999991</v>
          </cell>
          <cell r="ET58" t="str">
            <v>How is the quality of the road connecting this village to the district center?</v>
          </cell>
          <cell r="EU58" t="str">
            <v xml:space="preserve">کیفیت سرکی که این قریه را به مرکز ولسوالی وصل میکند، چگونه است؟   </v>
          </cell>
          <cell r="EV58" t="b">
            <v>1</v>
          </cell>
          <cell r="EW58" t="b">
            <v>0</v>
          </cell>
          <cell r="EX58" t="b">
            <v>0</v>
          </cell>
        </row>
        <row r="59">
          <cell r="Q59">
            <v>6.06</v>
          </cell>
          <cell r="R59">
            <v>4.0399999999999991</v>
          </cell>
          <cell r="W59" t="str">
            <v>Compared to three years ago, has the quality of the roads near the village improved, stayed the same, or deteriorated?</v>
          </cell>
          <cell r="X59" t="str">
            <v>در مقایسه با 3 سال قبل، آیا کیفیت سرک های نزدیک قریه بهتر شده، همو چیز است، یا خرابتر شده؟</v>
          </cell>
          <cell r="Y59" t="str">
            <v/>
          </cell>
          <cell r="Z59" t="str">
            <v>هیچ سرکی در نزدیک قریه وجود ندارد</v>
          </cell>
          <cell r="AA59" t="str">
            <v>بهتر شده</v>
          </cell>
          <cell r="AB59" t="str">
            <v>همو چیز است</v>
          </cell>
          <cell r="AC59" t="str">
            <v xml:space="preserve">خرابتر شده </v>
          </cell>
          <cell r="AD59" t="e">
            <v>#N/A</v>
          </cell>
          <cell r="AE59" t="e">
            <v>#N/A</v>
          </cell>
          <cell r="AF59" t="e">
            <v>#N/A</v>
          </cell>
          <cell r="AG59" t="e">
            <v>#N/A</v>
          </cell>
          <cell r="AH59" t="e">
            <v>#N/A</v>
          </cell>
          <cell r="AI59" t="e">
            <v>#N/A</v>
          </cell>
          <cell r="AJ59" t="e">
            <v>#N/A</v>
          </cell>
          <cell r="AK59" t="e">
            <v>#N/A</v>
          </cell>
          <cell r="AL59" t="e">
            <v>#N/A</v>
          </cell>
          <cell r="AM59" t="e">
            <v>#N/A</v>
          </cell>
          <cell r="AN59" t="e">
            <v>#N/A</v>
          </cell>
          <cell r="AO59" t="e">
            <v>#N/A</v>
          </cell>
          <cell r="AP59" t="e">
            <v>#N/A</v>
          </cell>
          <cell r="AQ59" t="e">
            <v>#N/A</v>
          </cell>
          <cell r="AR59" t="e">
            <v>#N/A</v>
          </cell>
          <cell r="AS59" t="e">
            <v>#N/A</v>
          </cell>
          <cell r="AT59" t="e">
            <v>#N/A</v>
          </cell>
          <cell r="AU59" t="e">
            <v>#N/A</v>
          </cell>
          <cell r="AV59" t="e">
            <v>#N/A</v>
          </cell>
          <cell r="AW59" t="e">
            <v>#N/A</v>
          </cell>
          <cell r="AX59" t="e">
            <v>#N/A</v>
          </cell>
          <cell r="AY59" t="e">
            <v>#N/A</v>
          </cell>
          <cell r="AZ59" t="e">
            <v>#N/A</v>
          </cell>
          <cell r="BA59" t="e">
            <v>#N/A</v>
          </cell>
          <cell r="BB59" t="e">
            <v>#N/A</v>
          </cell>
          <cell r="BC59" t="e">
            <v>#N/A</v>
          </cell>
          <cell r="BD59" t="e">
            <v>#N/A</v>
          </cell>
          <cell r="BE59" t="e">
            <v>#N/A</v>
          </cell>
          <cell r="BF59" t="e">
            <v>#N/A</v>
          </cell>
          <cell r="BG59" t="e">
            <v>#N/A</v>
          </cell>
          <cell r="BH59" t="e">
            <v>#N/A</v>
          </cell>
          <cell r="BI59" t="e">
            <v>#N/A</v>
          </cell>
          <cell r="BJ59" t="e">
            <v>#N/A</v>
          </cell>
          <cell r="BK59" t="e">
            <v>#N/A</v>
          </cell>
          <cell r="BL59" t="e">
            <v>#N/A</v>
          </cell>
          <cell r="BM59" t="e">
            <v>#N/A</v>
          </cell>
          <cell r="BN59" t="e">
            <v>#N/A</v>
          </cell>
          <cell r="BO59" t="e">
            <v>#N/A</v>
          </cell>
          <cell r="BP59" t="e">
            <v>#N/A</v>
          </cell>
          <cell r="BQ59" t="e">
            <v>#N/A</v>
          </cell>
          <cell r="BR59" t="e">
            <v>#N/A</v>
          </cell>
          <cell r="BS59" t="e">
            <v>#N/A</v>
          </cell>
          <cell r="BT59" t="e">
            <v>#N/A</v>
          </cell>
          <cell r="BU59" t="e">
            <v>#N/A</v>
          </cell>
          <cell r="BV59" t="e">
            <v>#N/A</v>
          </cell>
          <cell r="BW59" t="e">
            <v>#N/A</v>
          </cell>
          <cell r="BX59">
            <v>4</v>
          </cell>
          <cell r="BY59">
            <v>3.0499999999999989</v>
          </cell>
          <cell r="BZ59" t="str">
            <v>No Roads Near the Village</v>
          </cell>
          <cell r="CA59" t="str">
            <v>Improved</v>
          </cell>
          <cell r="CB59" t="str">
            <v>Stayed the Same</v>
          </cell>
          <cell r="CC59" t="str">
            <v>Deteriorated</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4</v>
          </cell>
          <cell r="DY59">
            <v>1</v>
          </cell>
          <cell r="EK59">
            <v>1</v>
          </cell>
          <cell r="ER59">
            <v>6.0599999999999987</v>
          </cell>
          <cell r="ES59">
            <v>6.0599999999999987</v>
          </cell>
          <cell r="ET59" t="str">
            <v>Compared to three years ago, has the quality of these roads near the village improved, stayed the same, or deteriorated?</v>
          </cell>
          <cell r="EU59" t="str">
            <v xml:space="preserve">در مقایسه با سه سال قبل، آیا کیفیت سرک های نزدیک قریه بهبود یافته، عین چیز باقی مانده و یا خرابتر شده است؟ </v>
          </cell>
          <cell r="EV59" t="b">
            <v>1</v>
          </cell>
          <cell r="EW59" t="b">
            <v>0</v>
          </cell>
          <cell r="EX59" t="b">
            <v>0</v>
          </cell>
        </row>
        <row r="60">
          <cell r="Q60">
            <v>6.21</v>
          </cell>
          <cell r="R60">
            <v>4.0499999999999989</v>
          </cell>
          <cell r="S60">
            <v>3.0999999999999979</v>
          </cell>
          <cell r="W60" t="str">
            <v>What is the location of the closest market for food or produce?</v>
          </cell>
          <cell r="X60" t="str">
            <v xml:space="preserve">نزدیکترین {بازار/ مندوی} برای مواد خوراکه یا حاصلات دهقان ها کجاست؟ </v>
          </cell>
          <cell r="Y60" t="str">
            <v/>
          </cell>
          <cell r="Z60" t="str">
            <v>بازار در این ساحه وجود ندارد</v>
          </cell>
          <cell r="AA60" t="str">
            <v>اين قريه</v>
          </cell>
          <cell r="AB60" t="str">
            <v>نزدیکترین قریه به این قریه</v>
          </cell>
          <cell r="AC60" t="str">
            <v>قريه يا شهر ديگر در ولسوالی</v>
          </cell>
          <cell r="AD60" t="str">
            <v>مرکز ولسوالی</v>
          </cell>
          <cell r="AE60" t="str">
            <v xml:space="preserve">شهرک خارج از ولسوالی اما داخل ولایت </v>
          </cell>
          <cell r="AF60" t="str">
            <v>هرات (مرکز ولایت)</v>
          </cell>
          <cell r="AG60" t="str">
            <v>جلال آباد (مرکز ولایت ننگرهار)</v>
          </cell>
          <cell r="AH60" t="str">
            <v>مزار شریف (مرکز ولایت بلخ)</v>
          </cell>
          <cell r="AI60" t="str">
            <v>کندهار (مرکز ولایت کندهار)</v>
          </cell>
          <cell r="AJ60" t="str">
            <v>پلخمری (مرکز ولايت بغلان)</v>
          </cell>
          <cell r="AK60" t="str">
            <v>چغچران (مرکز ولايت غور)</v>
          </cell>
          <cell r="AL60" t="str">
            <v>نيلی (مرکز ولايت ديکندی)</v>
          </cell>
          <cell r="AM60" t="str">
            <v>کابل</v>
          </cell>
          <cell r="AN60" t="str">
            <v>سایر:</v>
          </cell>
          <cell r="AO60" t="e">
            <v>#N/A</v>
          </cell>
          <cell r="AP60" t="e">
            <v>#N/A</v>
          </cell>
          <cell r="AQ60" t="e">
            <v>#N/A</v>
          </cell>
          <cell r="AR60" t="e">
            <v>#N/A</v>
          </cell>
          <cell r="AS60" t="e">
            <v>#N/A</v>
          </cell>
          <cell r="AT60" t="e">
            <v>#N/A</v>
          </cell>
          <cell r="AU60" t="e">
            <v>#N/A</v>
          </cell>
          <cell r="AV60" t="e">
            <v>#N/A</v>
          </cell>
          <cell r="AW60" t="e">
            <v>#N/A</v>
          </cell>
          <cell r="AX60" t="e">
            <v>#N/A</v>
          </cell>
          <cell r="AY60" t="e">
            <v>#N/A</v>
          </cell>
          <cell r="AZ60" t="e">
            <v>#N/A</v>
          </cell>
          <cell r="BA60" t="e">
            <v>#N/A</v>
          </cell>
          <cell r="BB60" t="e">
            <v>#N/A</v>
          </cell>
          <cell r="BC60" t="e">
            <v>#N/A</v>
          </cell>
          <cell r="BD60" t="e">
            <v>#N/A</v>
          </cell>
          <cell r="BE60" t="e">
            <v>#N/A</v>
          </cell>
          <cell r="BF60" t="e">
            <v>#N/A</v>
          </cell>
          <cell r="BG60" t="e">
            <v>#N/A</v>
          </cell>
          <cell r="BH60" t="e">
            <v>#N/A</v>
          </cell>
          <cell r="BI60" t="e">
            <v>#N/A</v>
          </cell>
          <cell r="BJ60" t="e">
            <v>#N/A</v>
          </cell>
          <cell r="BK60" t="e">
            <v>#N/A</v>
          </cell>
          <cell r="BL60" t="e">
            <v>#N/A</v>
          </cell>
          <cell r="BM60" t="e">
            <v>#N/A</v>
          </cell>
          <cell r="BN60" t="e">
            <v>#N/A</v>
          </cell>
          <cell r="BO60" t="e">
            <v>#N/A</v>
          </cell>
          <cell r="BP60" t="e">
            <v>#N/A</v>
          </cell>
          <cell r="BQ60" t="e">
            <v>#N/A</v>
          </cell>
          <cell r="BR60" t="e">
            <v>#N/A</v>
          </cell>
          <cell r="BS60" t="e">
            <v>#N/A</v>
          </cell>
          <cell r="BT60" t="e">
            <v>#N/A</v>
          </cell>
          <cell r="BU60" t="e">
            <v>#N/A</v>
          </cell>
          <cell r="BV60" t="e">
            <v>#N/A</v>
          </cell>
          <cell r="BW60" t="e">
            <v>#N/A</v>
          </cell>
          <cell r="BX60">
            <v>15</v>
          </cell>
          <cell r="BY60">
            <v>3.0599999999999987</v>
          </cell>
          <cell r="BZ60" t="str">
            <v>No Market in Area</v>
          </cell>
          <cell r="CA60" t="str">
            <v>This Village</v>
          </cell>
          <cell r="CB60" t="str">
            <v>Closest Village to This Village</v>
          </cell>
          <cell r="CC60" t="str">
            <v>Other Village or Town in District</v>
          </cell>
          <cell r="CD60" t="str">
            <v>District Center</v>
          </cell>
          <cell r="CE60" t="str">
            <v>Town Outside District But in Province</v>
          </cell>
          <cell r="CF60" t="str">
            <v>Herat (Province Center)</v>
          </cell>
          <cell r="CG60" t="str">
            <v>Jalalabad (Nangarhar Province Center)</v>
          </cell>
          <cell r="CH60" t="str">
            <v>Mazar-e Sharif (Balkh Province Center)</v>
          </cell>
          <cell r="CI60" t="str">
            <v>Kandahar (Kandahar Province Center)</v>
          </cell>
          <cell r="CJ60" t="str">
            <v>Pul-e Khumri (Baghlan Province Center)</v>
          </cell>
          <cell r="CK60" t="str">
            <v>Chaghcharan (Ghor Province Center)</v>
          </cell>
          <cell r="CL60" t="str">
            <v>Nili (Daykundi Province Center)</v>
          </cell>
          <cell r="CM60" t="str">
            <v>Kabul</v>
          </cell>
          <cell r="CN60" t="str">
            <v>Other:</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15</v>
          </cell>
          <cell r="DY60">
            <v>1</v>
          </cell>
          <cell r="EK60">
            <v>1</v>
          </cell>
          <cell r="ER60">
            <v>6.2099999999999955</v>
          </cell>
          <cell r="ES60">
            <v>6.2099999999999955</v>
          </cell>
          <cell r="ET60" t="str">
            <v>What is the location of the closest permanent market for food or produce?</v>
          </cell>
          <cell r="EU60" t="str">
            <v xml:space="preserve">نزدیکترین بازار/ مندوی مواد غذایی یا محصولات در کجا موقعیت دارد؟ </v>
          </cell>
          <cell r="EV60" t="b">
            <v>1</v>
          </cell>
          <cell r="EW60" t="b">
            <v>0</v>
          </cell>
          <cell r="EX60" t="b">
            <v>0</v>
          </cell>
        </row>
        <row r="61">
          <cell r="Q61">
            <v>6.18</v>
          </cell>
          <cell r="R61">
            <v>4.0599999999999987</v>
          </cell>
          <cell r="S61">
            <v>3.0899999999999981</v>
          </cell>
          <cell r="W61" t="str">
            <v>How do people from this village usually transport 50 kilograms of wheat (or other produce) to the closest permanent food market?</v>
          </cell>
          <cell r="X61" t="str">
            <v>معمولاً مردم این قریه 50 کیلوگرام گندم و يا (حاصلات ديگر) را به {جواب سوال 3.06} چی رقم میبرند؟</v>
          </cell>
          <cell r="Y61" t="str">
            <v/>
          </cell>
          <cell r="Z61" t="str">
            <v xml:space="preserve">کس نمیرود </v>
          </cell>
          <cell r="AA61" t="str">
            <v>راه وجود ندارد</v>
          </cell>
          <cell r="AB61" t="str">
            <v>پیاده روی</v>
          </cell>
          <cell r="AC61" t="str">
            <v>توسط حیوان</v>
          </cell>
          <cell r="AD61" t="str">
            <v>کراچی / زنبرغلطک</v>
          </cell>
          <cell r="AE61" t="str">
            <v>بایسکل</v>
          </cell>
          <cell r="AF61" t="str">
            <v>تکسی</v>
          </cell>
          <cell r="AG61" t="str">
            <v>موتر تیز رفتار</v>
          </cell>
          <cell r="AH61" t="str">
            <v>سرویس یا لاری</v>
          </cell>
          <cell r="AI61" t="str">
            <v>موترهای سراچه / تونس</v>
          </cell>
          <cell r="AJ61" t="str">
            <v>موتور سایکل و یا سه چرخه</v>
          </cell>
          <cell r="AK61" t="str">
            <v>سایر:</v>
          </cell>
          <cell r="AL61" t="e">
            <v>#N/A</v>
          </cell>
          <cell r="AM61" t="e">
            <v>#N/A</v>
          </cell>
          <cell r="AN61" t="e">
            <v>#N/A</v>
          </cell>
          <cell r="AO61" t="e">
            <v>#N/A</v>
          </cell>
          <cell r="AP61" t="e">
            <v>#N/A</v>
          </cell>
          <cell r="AQ61" t="e">
            <v>#N/A</v>
          </cell>
          <cell r="AR61" t="e">
            <v>#N/A</v>
          </cell>
          <cell r="AS61" t="e">
            <v>#N/A</v>
          </cell>
          <cell r="AT61" t="e">
            <v>#N/A</v>
          </cell>
          <cell r="AU61" t="e">
            <v>#N/A</v>
          </cell>
          <cell r="AV61" t="e">
            <v>#N/A</v>
          </cell>
          <cell r="AW61" t="e">
            <v>#N/A</v>
          </cell>
          <cell r="AX61" t="e">
            <v>#N/A</v>
          </cell>
          <cell r="AY61" t="e">
            <v>#N/A</v>
          </cell>
          <cell r="AZ61" t="e">
            <v>#N/A</v>
          </cell>
          <cell r="BA61" t="e">
            <v>#N/A</v>
          </cell>
          <cell r="BB61" t="e">
            <v>#N/A</v>
          </cell>
          <cell r="BC61" t="e">
            <v>#N/A</v>
          </cell>
          <cell r="BD61" t="e">
            <v>#N/A</v>
          </cell>
          <cell r="BE61" t="e">
            <v>#N/A</v>
          </cell>
          <cell r="BF61" t="e">
            <v>#N/A</v>
          </cell>
          <cell r="BG61" t="e">
            <v>#N/A</v>
          </cell>
          <cell r="BH61" t="e">
            <v>#N/A</v>
          </cell>
          <cell r="BI61" t="e">
            <v>#N/A</v>
          </cell>
          <cell r="BJ61" t="e">
            <v>#N/A</v>
          </cell>
          <cell r="BK61" t="e">
            <v>#N/A</v>
          </cell>
          <cell r="BL61" t="e">
            <v>#N/A</v>
          </cell>
          <cell r="BM61" t="e">
            <v>#N/A</v>
          </cell>
          <cell r="BN61" t="e">
            <v>#N/A</v>
          </cell>
          <cell r="BO61" t="e">
            <v>#N/A</v>
          </cell>
          <cell r="BP61" t="e">
            <v>#N/A</v>
          </cell>
          <cell r="BQ61" t="e">
            <v>#N/A</v>
          </cell>
          <cell r="BR61" t="e">
            <v>#N/A</v>
          </cell>
          <cell r="BS61" t="e">
            <v>#N/A</v>
          </cell>
          <cell r="BT61" t="e">
            <v>#N/A</v>
          </cell>
          <cell r="BU61" t="e">
            <v>#N/A</v>
          </cell>
          <cell r="BV61" t="e">
            <v>#N/A</v>
          </cell>
          <cell r="BW61" t="e">
            <v>#N/A</v>
          </cell>
          <cell r="BX61">
            <v>12</v>
          </cell>
          <cell r="BY61">
            <v>3.0699999999999985</v>
          </cell>
          <cell r="BZ61" t="str">
            <v>No One Goes</v>
          </cell>
          <cell r="CA61" t="str">
            <v>No Way</v>
          </cell>
          <cell r="CB61" t="str">
            <v>Walk</v>
          </cell>
          <cell r="CC61" t="str">
            <v>Animal</v>
          </cell>
          <cell r="CD61" t="str">
            <v>Wheelbarrow</v>
          </cell>
          <cell r="CE61" t="str">
            <v>Bicycle</v>
          </cell>
          <cell r="CF61" t="str">
            <v>Taxi</v>
          </cell>
          <cell r="CG61" t="str">
            <v>Private Car</v>
          </cell>
          <cell r="CH61" t="str">
            <v>Truck or bus</v>
          </cell>
          <cell r="CI61" t="str">
            <v>Saracha, Townace</v>
          </cell>
          <cell r="CJ61" t="str">
            <v>Motorcycle and Three-Wheeler</v>
          </cell>
          <cell r="CK61" t="str">
            <v>Other:</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12</v>
          </cell>
          <cell r="DY61">
            <v>1</v>
          </cell>
          <cell r="EK61">
            <v>1</v>
          </cell>
          <cell r="ER61">
            <v>6.1799999999999962</v>
          </cell>
          <cell r="ES61">
            <v>6.1799999999999962</v>
          </cell>
          <cell r="ET61" t="str">
            <v>How would people from this village usually transport 7Ser of wheat [OR OTHER PRODUCE] to the closest permanent food market?</v>
          </cell>
          <cell r="EU61" t="str">
            <v xml:space="preserve">معمولا، مردم این قریه 50 کیلوگرام  گندم [یا محصولات دیگر] را به نزدیکترین بازار مواد غذائی توسط چی انتقال میدهند؟ </v>
          </cell>
          <cell r="EV61" t="b">
            <v>1</v>
          </cell>
          <cell r="EW61" t="b">
            <v>0</v>
          </cell>
          <cell r="EX61" t="b">
            <v>0</v>
          </cell>
        </row>
        <row r="62">
          <cell r="Q62">
            <v>6.23</v>
          </cell>
          <cell r="R62">
            <v>4.0699999999999985</v>
          </cell>
          <cell r="W62" t="str">
            <v>Usually, how much does it cost to transport to this market? (one way)</v>
          </cell>
          <cell r="X62" t="str">
            <v>معمولاً مصرف انتقال {جواب سوال 3.07} به {جواب سوال 3.06} چند میشود؟ (یکطرفه)</v>
          </cell>
          <cell r="Y62" t="str">
            <v/>
          </cell>
          <cell r="Z62" t="str">
            <v>صفر (0)</v>
          </cell>
          <cell r="AA62" t="str">
            <v>افغانی</v>
          </cell>
          <cell r="AB62" t="e">
            <v>#N/A</v>
          </cell>
          <cell r="AC62" t="e">
            <v>#N/A</v>
          </cell>
          <cell r="AD62" t="e">
            <v>#N/A</v>
          </cell>
          <cell r="AE62" t="e">
            <v>#N/A</v>
          </cell>
          <cell r="AF62" t="e">
            <v>#N/A</v>
          </cell>
          <cell r="AG62" t="e">
            <v>#N/A</v>
          </cell>
          <cell r="AH62" t="e">
            <v>#N/A</v>
          </cell>
          <cell r="AI62" t="e">
            <v>#N/A</v>
          </cell>
          <cell r="AJ62" t="e">
            <v>#N/A</v>
          </cell>
          <cell r="AK62" t="e">
            <v>#N/A</v>
          </cell>
          <cell r="AL62" t="e">
            <v>#N/A</v>
          </cell>
          <cell r="AM62" t="e">
            <v>#N/A</v>
          </cell>
          <cell r="AN62" t="e">
            <v>#N/A</v>
          </cell>
          <cell r="AO62" t="e">
            <v>#N/A</v>
          </cell>
          <cell r="AP62" t="e">
            <v>#N/A</v>
          </cell>
          <cell r="AQ62" t="e">
            <v>#N/A</v>
          </cell>
          <cell r="AR62" t="e">
            <v>#N/A</v>
          </cell>
          <cell r="AS62" t="e">
            <v>#N/A</v>
          </cell>
          <cell r="AT62" t="e">
            <v>#N/A</v>
          </cell>
          <cell r="AU62" t="e">
            <v>#N/A</v>
          </cell>
          <cell r="AV62" t="e">
            <v>#N/A</v>
          </cell>
          <cell r="AW62" t="e">
            <v>#N/A</v>
          </cell>
          <cell r="AX62" t="e">
            <v>#N/A</v>
          </cell>
          <cell r="AY62" t="e">
            <v>#N/A</v>
          </cell>
          <cell r="AZ62" t="e">
            <v>#N/A</v>
          </cell>
          <cell r="BA62" t="e">
            <v>#N/A</v>
          </cell>
          <cell r="BB62" t="e">
            <v>#N/A</v>
          </cell>
          <cell r="BC62" t="e">
            <v>#N/A</v>
          </cell>
          <cell r="BD62" t="e">
            <v>#N/A</v>
          </cell>
          <cell r="BE62" t="e">
            <v>#N/A</v>
          </cell>
          <cell r="BF62" t="e">
            <v>#N/A</v>
          </cell>
          <cell r="BG62" t="e">
            <v>#N/A</v>
          </cell>
          <cell r="BH62" t="e">
            <v>#N/A</v>
          </cell>
          <cell r="BI62" t="e">
            <v>#N/A</v>
          </cell>
          <cell r="BJ62" t="e">
            <v>#N/A</v>
          </cell>
          <cell r="BK62" t="e">
            <v>#N/A</v>
          </cell>
          <cell r="BL62" t="e">
            <v>#N/A</v>
          </cell>
          <cell r="BM62" t="e">
            <v>#N/A</v>
          </cell>
          <cell r="BN62" t="e">
            <v>#N/A</v>
          </cell>
          <cell r="BO62" t="e">
            <v>#N/A</v>
          </cell>
          <cell r="BP62" t="e">
            <v>#N/A</v>
          </cell>
          <cell r="BQ62" t="e">
            <v>#N/A</v>
          </cell>
          <cell r="BR62" t="e">
            <v>#N/A</v>
          </cell>
          <cell r="BS62" t="e">
            <v>#N/A</v>
          </cell>
          <cell r="BT62" t="e">
            <v>#N/A</v>
          </cell>
          <cell r="BU62" t="e">
            <v>#N/A</v>
          </cell>
          <cell r="BV62" t="e">
            <v>#N/A</v>
          </cell>
          <cell r="BW62" t="e">
            <v>#N/A</v>
          </cell>
          <cell r="BX62">
            <v>2</v>
          </cell>
          <cell r="BY62">
            <v>3.0799999999999983</v>
          </cell>
          <cell r="BZ62" t="str">
            <v>None</v>
          </cell>
          <cell r="CA62" t="str">
            <v>Afghani</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2</v>
          </cell>
          <cell r="DY62">
            <v>1</v>
          </cell>
          <cell r="EK62">
            <v>1</v>
          </cell>
          <cell r="ER62">
            <v>6.2299999999999951</v>
          </cell>
          <cell r="ES62">
            <v>6.2299999999999951</v>
          </cell>
          <cell r="ET62" t="str">
            <v>Usually, how much would it cost for people in this village to transport 50 kg. of produce from this village to the permanent food market by [ANSWER TO 6.03]?</v>
          </cell>
          <cell r="EU62" t="str">
            <v>معمولاً، چه مقدار پول ضرورت است وقتيکه مردم در اين قريه 50 کیلوگرام از محصولات شان را از قريه به بازار دايمی مواد غذائی [جواب 6.03] انتقال دهند؟</v>
          </cell>
          <cell r="EV62" t="b">
            <v>1</v>
          </cell>
          <cell r="EW62" t="b">
            <v>0</v>
          </cell>
          <cell r="EX62" t="b">
            <v>0</v>
          </cell>
        </row>
        <row r="63">
          <cell r="Q63">
            <v>6.24</v>
          </cell>
          <cell r="R63">
            <v>4.0799999999999983</v>
          </cell>
          <cell r="W63" t="str">
            <v>At the present time, how long does the (one way) journey take between this village and the closest permanent food market by {ANSWER TO 4.07}?</v>
          </cell>
          <cell r="X63" t="str">
            <v>در همین وقت سفر از قریه برای انتقال {جواب سوال 3.07} به {جواب سوال 3.06} چقدر وقت را در بر میگیرد؟ (یکطرفه)</v>
          </cell>
          <cell r="Y63" t="str">
            <v/>
          </cell>
          <cell r="Z63" t="str">
            <v>روز</v>
          </cell>
          <cell r="AA63" t="str">
            <v>ساعت</v>
          </cell>
          <cell r="AB63" t="str">
            <v>دقیقه</v>
          </cell>
          <cell r="AC63" t="e">
            <v>#N/A</v>
          </cell>
          <cell r="AD63" t="e">
            <v>#N/A</v>
          </cell>
          <cell r="AE63" t="e">
            <v>#N/A</v>
          </cell>
          <cell r="AF63" t="e">
            <v>#N/A</v>
          </cell>
          <cell r="AG63" t="e">
            <v>#N/A</v>
          </cell>
          <cell r="AH63" t="e">
            <v>#N/A</v>
          </cell>
          <cell r="AI63" t="e">
            <v>#N/A</v>
          </cell>
          <cell r="AJ63" t="e">
            <v>#N/A</v>
          </cell>
          <cell r="AK63" t="e">
            <v>#N/A</v>
          </cell>
          <cell r="AL63" t="e">
            <v>#N/A</v>
          </cell>
          <cell r="AM63" t="e">
            <v>#N/A</v>
          </cell>
          <cell r="AN63" t="e">
            <v>#N/A</v>
          </cell>
          <cell r="AO63" t="e">
            <v>#N/A</v>
          </cell>
          <cell r="AP63" t="e">
            <v>#N/A</v>
          </cell>
          <cell r="AQ63" t="e">
            <v>#N/A</v>
          </cell>
          <cell r="AR63" t="e">
            <v>#N/A</v>
          </cell>
          <cell r="AS63" t="e">
            <v>#N/A</v>
          </cell>
          <cell r="AT63" t="e">
            <v>#N/A</v>
          </cell>
          <cell r="AU63" t="e">
            <v>#N/A</v>
          </cell>
          <cell r="AV63" t="e">
            <v>#N/A</v>
          </cell>
          <cell r="AW63" t="e">
            <v>#N/A</v>
          </cell>
          <cell r="AX63" t="e">
            <v>#N/A</v>
          </cell>
          <cell r="AY63" t="e">
            <v>#N/A</v>
          </cell>
          <cell r="AZ63" t="e">
            <v>#N/A</v>
          </cell>
          <cell r="BA63" t="e">
            <v>#N/A</v>
          </cell>
          <cell r="BB63" t="e">
            <v>#N/A</v>
          </cell>
          <cell r="BC63" t="e">
            <v>#N/A</v>
          </cell>
          <cell r="BD63" t="e">
            <v>#N/A</v>
          </cell>
          <cell r="BE63" t="e">
            <v>#N/A</v>
          </cell>
          <cell r="BF63" t="e">
            <v>#N/A</v>
          </cell>
          <cell r="BG63" t="e">
            <v>#N/A</v>
          </cell>
          <cell r="BH63" t="e">
            <v>#N/A</v>
          </cell>
          <cell r="BI63" t="e">
            <v>#N/A</v>
          </cell>
          <cell r="BJ63" t="e">
            <v>#N/A</v>
          </cell>
          <cell r="BK63" t="e">
            <v>#N/A</v>
          </cell>
          <cell r="BL63" t="e">
            <v>#N/A</v>
          </cell>
          <cell r="BM63" t="e">
            <v>#N/A</v>
          </cell>
          <cell r="BN63" t="e">
            <v>#N/A</v>
          </cell>
          <cell r="BO63" t="e">
            <v>#N/A</v>
          </cell>
          <cell r="BP63" t="e">
            <v>#N/A</v>
          </cell>
          <cell r="BQ63" t="e">
            <v>#N/A</v>
          </cell>
          <cell r="BR63" t="e">
            <v>#N/A</v>
          </cell>
          <cell r="BS63" t="e">
            <v>#N/A</v>
          </cell>
          <cell r="BT63" t="e">
            <v>#N/A</v>
          </cell>
          <cell r="BU63" t="e">
            <v>#N/A</v>
          </cell>
          <cell r="BV63" t="e">
            <v>#N/A</v>
          </cell>
          <cell r="BW63" t="e">
            <v>#N/A</v>
          </cell>
          <cell r="BX63">
            <v>3</v>
          </cell>
          <cell r="BY63">
            <v>3.0899999999999981</v>
          </cell>
          <cell r="BZ63" t="str">
            <v>Days</v>
          </cell>
          <cell r="CA63" t="str">
            <v>Hours</v>
          </cell>
          <cell r="CB63" t="str">
            <v>Minutes</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3</v>
          </cell>
          <cell r="DY63">
            <v>1</v>
          </cell>
          <cell r="EK63">
            <v>1</v>
          </cell>
          <cell r="ER63">
            <v>6.2399999999999949</v>
          </cell>
          <cell r="ES63">
            <v>6.2399999999999949</v>
          </cell>
          <cell r="ET63" t="str">
            <v>At the present time, how long does the journey take between this village and the closest permanent food market by [ANSWER TO 6.03]? [ONE WAY]</v>
          </cell>
          <cell r="EU63" t="str">
            <v>در حال حاضر، سفر [يک طرفه] از اين قريه الی نزديکترين بازار موادغذائی [جواب 6.03] چقدر وقت را دربر ميگيرد؟</v>
          </cell>
          <cell r="EV63" t="b">
            <v>0</v>
          </cell>
          <cell r="EW63" t="b">
            <v>0</v>
          </cell>
          <cell r="EX63" t="b">
            <v>0</v>
          </cell>
        </row>
        <row r="64">
          <cell r="Q64">
            <v>6.17</v>
          </cell>
          <cell r="R64" t="str">
            <v>N/A</v>
          </cell>
          <cell r="W64" t="str">
            <v>How do people from this village usually travel to the district center?</v>
          </cell>
          <cell r="X64" t="str">
            <v xml:space="preserve">معمولا، مردم این قریه به {نام مرکز ولسوال} چی رقم میروند؟ </v>
          </cell>
          <cell r="Y64" t="str">
            <v/>
          </cell>
          <cell r="Z64" t="str">
            <v xml:space="preserve">کس نمیرود </v>
          </cell>
          <cell r="AA64" t="str">
            <v>راه وجود ندارد</v>
          </cell>
          <cell r="AB64" t="str">
            <v>پیاده روی</v>
          </cell>
          <cell r="AC64" t="str">
            <v>توسط حیوان</v>
          </cell>
          <cell r="AD64" t="str">
            <v>بایسکل</v>
          </cell>
          <cell r="AE64" t="str">
            <v>تکسی</v>
          </cell>
          <cell r="AF64" t="str">
            <v>موتر تیز رفتار</v>
          </cell>
          <cell r="AG64" t="str">
            <v>سرویس یا لاری</v>
          </cell>
          <cell r="AH64" t="str">
            <v>موترهای سراچه / تونس</v>
          </cell>
          <cell r="AI64" t="str">
            <v>موتور سایکل و یا سه چرخه</v>
          </cell>
          <cell r="AJ64" t="str">
            <v>سایر:</v>
          </cell>
          <cell r="AK64" t="e">
            <v>#N/A</v>
          </cell>
          <cell r="AL64" t="e">
            <v>#N/A</v>
          </cell>
          <cell r="AM64" t="e">
            <v>#N/A</v>
          </cell>
          <cell r="AN64" t="e">
            <v>#N/A</v>
          </cell>
          <cell r="AO64" t="e">
            <v>#N/A</v>
          </cell>
          <cell r="AP64" t="e">
            <v>#N/A</v>
          </cell>
          <cell r="AQ64" t="e">
            <v>#N/A</v>
          </cell>
          <cell r="AR64" t="e">
            <v>#N/A</v>
          </cell>
          <cell r="AS64" t="e">
            <v>#N/A</v>
          </cell>
          <cell r="AT64" t="e">
            <v>#N/A</v>
          </cell>
          <cell r="AU64" t="e">
            <v>#N/A</v>
          </cell>
          <cell r="AV64" t="e">
            <v>#N/A</v>
          </cell>
          <cell r="AW64" t="e">
            <v>#N/A</v>
          </cell>
          <cell r="AX64" t="e">
            <v>#N/A</v>
          </cell>
          <cell r="AY64" t="e">
            <v>#N/A</v>
          </cell>
          <cell r="AZ64" t="e">
            <v>#N/A</v>
          </cell>
          <cell r="BA64" t="e">
            <v>#N/A</v>
          </cell>
          <cell r="BB64" t="e">
            <v>#N/A</v>
          </cell>
          <cell r="BC64" t="e">
            <v>#N/A</v>
          </cell>
          <cell r="BD64" t="e">
            <v>#N/A</v>
          </cell>
          <cell r="BE64" t="e">
            <v>#N/A</v>
          </cell>
          <cell r="BF64" t="e">
            <v>#N/A</v>
          </cell>
          <cell r="BG64" t="e">
            <v>#N/A</v>
          </cell>
          <cell r="BH64" t="e">
            <v>#N/A</v>
          </cell>
          <cell r="BI64" t="e">
            <v>#N/A</v>
          </cell>
          <cell r="BJ64" t="e">
            <v>#N/A</v>
          </cell>
          <cell r="BK64" t="e">
            <v>#N/A</v>
          </cell>
          <cell r="BL64" t="e">
            <v>#N/A</v>
          </cell>
          <cell r="BM64" t="e">
            <v>#N/A</v>
          </cell>
          <cell r="BN64" t="e">
            <v>#N/A</v>
          </cell>
          <cell r="BO64" t="e">
            <v>#N/A</v>
          </cell>
          <cell r="BP64" t="e">
            <v>#N/A</v>
          </cell>
          <cell r="BQ64" t="e">
            <v>#N/A</v>
          </cell>
          <cell r="BR64" t="e">
            <v>#N/A</v>
          </cell>
          <cell r="BS64" t="e">
            <v>#N/A</v>
          </cell>
          <cell r="BT64" t="e">
            <v>#N/A</v>
          </cell>
          <cell r="BU64" t="e">
            <v>#N/A</v>
          </cell>
          <cell r="BV64" t="e">
            <v>#N/A</v>
          </cell>
          <cell r="BW64" t="e">
            <v>#N/A</v>
          </cell>
          <cell r="BX64">
            <v>11</v>
          </cell>
          <cell r="BY64">
            <v>3.0999999999999979</v>
          </cell>
          <cell r="BZ64" t="str">
            <v>No One Goes</v>
          </cell>
          <cell r="CA64" t="str">
            <v>No Way</v>
          </cell>
          <cell r="CB64" t="str">
            <v>Walk</v>
          </cell>
          <cell r="CC64" t="str">
            <v>Animal</v>
          </cell>
          <cell r="CD64" t="str">
            <v>Bicycle</v>
          </cell>
          <cell r="CE64" t="str">
            <v>Taxi</v>
          </cell>
          <cell r="CF64" t="str">
            <v>Private Car</v>
          </cell>
          <cell r="CG64" t="str">
            <v>Truck or bus</v>
          </cell>
          <cell r="CH64" t="str">
            <v>Saracha, Townace</v>
          </cell>
          <cell r="CI64" t="str">
            <v>Motorcycle and Three-Wheeler</v>
          </cell>
          <cell r="CJ64" t="str">
            <v>Other:</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11</v>
          </cell>
          <cell r="DY64">
            <v>1</v>
          </cell>
          <cell r="EK64">
            <v>0</v>
          </cell>
          <cell r="ER64">
            <v>6.1699999999999964</v>
          </cell>
          <cell r="ES64">
            <v>6.1699999999999964</v>
          </cell>
          <cell r="ET64" t="str">
            <v>How do people from this village usually travel to the district center?</v>
          </cell>
          <cell r="EU64" t="str">
            <v xml:space="preserve">معمولا، مردم این قریه به مرکز ولسوالی توسط چی میروند؟ </v>
          </cell>
          <cell r="EV64" t="b">
            <v>1</v>
          </cell>
          <cell r="EW64" t="b">
            <v>1</v>
          </cell>
          <cell r="EX64" t="b">
            <v>0</v>
          </cell>
        </row>
        <row r="65">
          <cell r="Q65">
            <v>6.26</v>
          </cell>
          <cell r="R65" t="str">
            <v>N/A</v>
          </cell>
          <cell r="W65" t="str">
            <v>If someone from this village wants to go to the district center and return, how much would it cost for them if they used {ANSWER TO 4.10}?</v>
          </cell>
          <cell r="X65" t="str">
            <v>مصرف رفت و آمد از این قریه تا {نام مرکز ولسوال} توسط {جواب 3.10} چند میشود؟</v>
          </cell>
          <cell r="Y65" t="str">
            <v/>
          </cell>
          <cell r="Z65" t="str">
            <v>صفر (0)</v>
          </cell>
          <cell r="AA65" t="str">
            <v>افغانی</v>
          </cell>
          <cell r="AB65" t="e">
            <v>#N/A</v>
          </cell>
          <cell r="AC65" t="e">
            <v>#N/A</v>
          </cell>
          <cell r="AD65" t="e">
            <v>#N/A</v>
          </cell>
          <cell r="AE65" t="e">
            <v>#N/A</v>
          </cell>
          <cell r="AF65" t="e">
            <v>#N/A</v>
          </cell>
          <cell r="AG65" t="e">
            <v>#N/A</v>
          </cell>
          <cell r="AH65" t="e">
            <v>#N/A</v>
          </cell>
          <cell r="AI65" t="e">
            <v>#N/A</v>
          </cell>
          <cell r="AJ65" t="e">
            <v>#N/A</v>
          </cell>
          <cell r="AK65" t="e">
            <v>#N/A</v>
          </cell>
          <cell r="AL65" t="e">
            <v>#N/A</v>
          </cell>
          <cell r="AM65" t="e">
            <v>#N/A</v>
          </cell>
          <cell r="AN65" t="e">
            <v>#N/A</v>
          </cell>
          <cell r="AO65" t="e">
            <v>#N/A</v>
          </cell>
          <cell r="AP65" t="e">
            <v>#N/A</v>
          </cell>
          <cell r="AQ65" t="e">
            <v>#N/A</v>
          </cell>
          <cell r="AR65" t="e">
            <v>#N/A</v>
          </cell>
          <cell r="AS65" t="e">
            <v>#N/A</v>
          </cell>
          <cell r="AT65" t="e">
            <v>#N/A</v>
          </cell>
          <cell r="AU65" t="e">
            <v>#N/A</v>
          </cell>
          <cell r="AV65" t="e">
            <v>#N/A</v>
          </cell>
          <cell r="AW65" t="e">
            <v>#N/A</v>
          </cell>
          <cell r="AX65" t="e">
            <v>#N/A</v>
          </cell>
          <cell r="AY65" t="e">
            <v>#N/A</v>
          </cell>
          <cell r="AZ65" t="e">
            <v>#N/A</v>
          </cell>
          <cell r="BA65" t="e">
            <v>#N/A</v>
          </cell>
          <cell r="BB65" t="e">
            <v>#N/A</v>
          </cell>
          <cell r="BC65" t="e">
            <v>#N/A</v>
          </cell>
          <cell r="BD65" t="e">
            <v>#N/A</v>
          </cell>
          <cell r="BE65" t="e">
            <v>#N/A</v>
          </cell>
          <cell r="BF65" t="e">
            <v>#N/A</v>
          </cell>
          <cell r="BG65" t="e">
            <v>#N/A</v>
          </cell>
          <cell r="BH65" t="e">
            <v>#N/A</v>
          </cell>
          <cell r="BI65" t="e">
            <v>#N/A</v>
          </cell>
          <cell r="BJ65" t="e">
            <v>#N/A</v>
          </cell>
          <cell r="BK65" t="e">
            <v>#N/A</v>
          </cell>
          <cell r="BL65" t="e">
            <v>#N/A</v>
          </cell>
          <cell r="BM65" t="e">
            <v>#N/A</v>
          </cell>
          <cell r="BN65" t="e">
            <v>#N/A</v>
          </cell>
          <cell r="BO65" t="e">
            <v>#N/A</v>
          </cell>
          <cell r="BP65" t="e">
            <v>#N/A</v>
          </cell>
          <cell r="BQ65" t="e">
            <v>#N/A</v>
          </cell>
          <cell r="BR65" t="e">
            <v>#N/A</v>
          </cell>
          <cell r="BS65" t="e">
            <v>#N/A</v>
          </cell>
          <cell r="BT65" t="e">
            <v>#N/A</v>
          </cell>
          <cell r="BU65" t="e">
            <v>#N/A</v>
          </cell>
          <cell r="BV65" t="e">
            <v>#N/A</v>
          </cell>
          <cell r="BW65" t="e">
            <v>#N/A</v>
          </cell>
          <cell r="BX65">
            <v>2</v>
          </cell>
          <cell r="BY65">
            <v>3.1099999999999977</v>
          </cell>
          <cell r="BZ65" t="str">
            <v>None</v>
          </cell>
          <cell r="CA65" t="str">
            <v>Afghani</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2</v>
          </cell>
          <cell r="DY65">
            <v>1</v>
          </cell>
          <cell r="EK65">
            <v>0</v>
          </cell>
          <cell r="ER65">
            <v>6.2599999999999945</v>
          </cell>
          <cell r="ES65">
            <v>6.2599999999999945</v>
          </cell>
          <cell r="ET65" t="str">
            <v>If someone from this village want to go to the district center and return, how much would it cost for them if they used [ANSWER TO 6.02]?</v>
          </cell>
          <cell r="EU65" t="str">
            <v>اگرکسی بخواهد از اين قریه به مرکز ولسوالی  سفر کند و از آنجا دوباره به قریه سفر کند، مصرف رفت و آمد آنها با استفاده از[ جواب 6.02] چند خواهد شد؟</v>
          </cell>
          <cell r="EV65" t="b">
            <v>0</v>
          </cell>
          <cell r="EW65" t="b">
            <v>0</v>
          </cell>
          <cell r="EX65" t="b">
            <v>0</v>
          </cell>
        </row>
        <row r="66">
          <cell r="Q66">
            <v>6.27</v>
          </cell>
          <cell r="R66" t="str">
            <v>N/A</v>
          </cell>
          <cell r="W66" t="str">
            <v>Approximately how long would a one-way journey from the village to the district center take, if using [ANSWER TO 6.02]?</v>
          </cell>
          <cell r="X66" t="str">
            <v>در چقدر وقت از این قریه تا {نام مرکز ولسوال} توسط {جواب 3.10} میرسید؟</v>
          </cell>
          <cell r="Y66" t="str">
            <v/>
          </cell>
          <cell r="Z66" t="str">
            <v>روز</v>
          </cell>
          <cell r="AA66" t="str">
            <v>ساعت</v>
          </cell>
          <cell r="AB66" t="str">
            <v>دقیقه</v>
          </cell>
          <cell r="AC66" t="e">
            <v>#N/A</v>
          </cell>
          <cell r="AD66" t="e">
            <v>#N/A</v>
          </cell>
          <cell r="AE66" t="e">
            <v>#N/A</v>
          </cell>
          <cell r="AF66" t="e">
            <v>#N/A</v>
          </cell>
          <cell r="AG66" t="e">
            <v>#N/A</v>
          </cell>
          <cell r="AH66" t="e">
            <v>#N/A</v>
          </cell>
          <cell r="AI66" t="e">
            <v>#N/A</v>
          </cell>
          <cell r="AJ66" t="e">
            <v>#N/A</v>
          </cell>
          <cell r="AK66" t="e">
            <v>#N/A</v>
          </cell>
          <cell r="AL66" t="e">
            <v>#N/A</v>
          </cell>
          <cell r="AM66" t="e">
            <v>#N/A</v>
          </cell>
          <cell r="AN66" t="e">
            <v>#N/A</v>
          </cell>
          <cell r="AO66" t="e">
            <v>#N/A</v>
          </cell>
          <cell r="AP66" t="e">
            <v>#N/A</v>
          </cell>
          <cell r="AQ66" t="e">
            <v>#N/A</v>
          </cell>
          <cell r="AR66" t="e">
            <v>#N/A</v>
          </cell>
          <cell r="AS66" t="e">
            <v>#N/A</v>
          </cell>
          <cell r="AT66" t="e">
            <v>#N/A</v>
          </cell>
          <cell r="AU66" t="e">
            <v>#N/A</v>
          </cell>
          <cell r="AV66" t="e">
            <v>#N/A</v>
          </cell>
          <cell r="AW66" t="e">
            <v>#N/A</v>
          </cell>
          <cell r="AX66" t="e">
            <v>#N/A</v>
          </cell>
          <cell r="AY66" t="e">
            <v>#N/A</v>
          </cell>
          <cell r="AZ66" t="e">
            <v>#N/A</v>
          </cell>
          <cell r="BA66" t="e">
            <v>#N/A</v>
          </cell>
          <cell r="BB66" t="e">
            <v>#N/A</v>
          </cell>
          <cell r="BC66" t="e">
            <v>#N/A</v>
          </cell>
          <cell r="BD66" t="e">
            <v>#N/A</v>
          </cell>
          <cell r="BE66" t="e">
            <v>#N/A</v>
          </cell>
          <cell r="BF66" t="e">
            <v>#N/A</v>
          </cell>
          <cell r="BG66" t="e">
            <v>#N/A</v>
          </cell>
          <cell r="BH66" t="e">
            <v>#N/A</v>
          </cell>
          <cell r="BI66" t="e">
            <v>#N/A</v>
          </cell>
          <cell r="BJ66" t="e">
            <v>#N/A</v>
          </cell>
          <cell r="BK66" t="e">
            <v>#N/A</v>
          </cell>
          <cell r="BL66" t="e">
            <v>#N/A</v>
          </cell>
          <cell r="BM66" t="e">
            <v>#N/A</v>
          </cell>
          <cell r="BN66" t="e">
            <v>#N/A</v>
          </cell>
          <cell r="BO66" t="e">
            <v>#N/A</v>
          </cell>
          <cell r="BP66" t="e">
            <v>#N/A</v>
          </cell>
          <cell r="BQ66" t="e">
            <v>#N/A</v>
          </cell>
          <cell r="BR66" t="e">
            <v>#N/A</v>
          </cell>
          <cell r="BS66" t="e">
            <v>#N/A</v>
          </cell>
          <cell r="BT66" t="e">
            <v>#N/A</v>
          </cell>
          <cell r="BU66" t="e">
            <v>#N/A</v>
          </cell>
          <cell r="BV66" t="e">
            <v>#N/A</v>
          </cell>
          <cell r="BW66" t="e">
            <v>#N/A</v>
          </cell>
          <cell r="BX66">
            <v>3</v>
          </cell>
          <cell r="BY66">
            <v>3.1199999999999974</v>
          </cell>
          <cell r="BZ66" t="str">
            <v>Days</v>
          </cell>
          <cell r="CA66" t="str">
            <v>Hours</v>
          </cell>
          <cell r="CB66" t="str">
            <v>Minutes</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3</v>
          </cell>
          <cell r="DY66">
            <v>1</v>
          </cell>
          <cell r="EK66">
            <v>0</v>
          </cell>
          <cell r="ER66">
            <v>6.2699999999999942</v>
          </cell>
          <cell r="ES66">
            <v>6.2699999999999942</v>
          </cell>
          <cell r="ET66" t="str">
            <v>Approximately how long would a one-way journey from the village to the district center take, if using [ANSWER TO 6.02]?</v>
          </cell>
          <cell r="EU66" t="str">
            <v>سفر يک طرفه از قريه به مرکز ولسوالی چقدر وقت را دربر خواهد گرفت اگر از [ جواب 6.02] استفاده شود؟</v>
          </cell>
          <cell r="EV66" t="b">
            <v>0</v>
          </cell>
          <cell r="EW66" t="b">
            <v>1</v>
          </cell>
          <cell r="EX66" t="b">
            <v>0</v>
          </cell>
        </row>
        <row r="67">
          <cell r="Q67">
            <v>6.28</v>
          </cell>
          <cell r="R67">
            <v>4.0899999999999981</v>
          </cell>
          <cell r="W67" t="str">
            <v>During the past 30 days, how frequently have vehicles travelled between this village and the district center?</v>
          </cell>
          <cell r="X67" t="str">
            <v>در همین 30 روز گذشته، موترهای لینی ازاین قریه به مرکز ولسوالی روزی چند بار رفت و آمد ميکردند؟</v>
          </cell>
          <cell r="Y67" t="str">
            <v/>
          </cell>
          <cell r="Z67" t="str">
            <v xml:space="preserve">هيچ گاه </v>
          </cell>
          <cell r="AA67" t="str">
            <v>بیشتر از پنج بار در روز</v>
          </cell>
          <cell r="AB67" t="str">
            <v>روز پنج بار</v>
          </cell>
          <cell r="AC67" t="str">
            <v>روز چهار بار</v>
          </cell>
          <cell r="AD67" t="str">
            <v>روز سه بار</v>
          </cell>
          <cell r="AE67" t="str">
            <v>روز دو بار</v>
          </cell>
          <cell r="AF67" t="str">
            <v>روز یک بار</v>
          </cell>
          <cell r="AG67" t="str">
            <v xml:space="preserve">يک روز در ميان </v>
          </cell>
          <cell r="AH67" t="str">
            <v>یکبار در هر سه الی چهار روز / هفته دو بار</v>
          </cell>
          <cell r="AI67" t="str">
            <v>یکبار در هر چهار يا پنج روز</v>
          </cell>
          <cell r="AJ67" t="str">
            <v>یکباردر هر پنج / شش روز در ميان</v>
          </cell>
          <cell r="AK67" t="str">
            <v>یکبار درهر هفت روز / یکباردر هفته</v>
          </cell>
          <cell r="AL67" t="str">
            <v>یکباردر دو هفته</v>
          </cell>
          <cell r="AM67" t="str">
            <v>ماهانه یکبار</v>
          </cell>
          <cell r="AN67" t="str">
            <v>سایر:</v>
          </cell>
          <cell r="AO67" t="str">
            <v>بار / دفعه</v>
          </cell>
          <cell r="AP67" t="e">
            <v>#N/A</v>
          </cell>
          <cell r="AQ67" t="e">
            <v>#N/A</v>
          </cell>
          <cell r="AR67" t="e">
            <v>#N/A</v>
          </cell>
          <cell r="AS67" t="e">
            <v>#N/A</v>
          </cell>
          <cell r="AT67" t="e">
            <v>#N/A</v>
          </cell>
          <cell r="AU67" t="e">
            <v>#N/A</v>
          </cell>
          <cell r="AV67" t="e">
            <v>#N/A</v>
          </cell>
          <cell r="AW67" t="e">
            <v>#N/A</v>
          </cell>
          <cell r="AX67" t="e">
            <v>#N/A</v>
          </cell>
          <cell r="AY67" t="e">
            <v>#N/A</v>
          </cell>
          <cell r="AZ67" t="e">
            <v>#N/A</v>
          </cell>
          <cell r="BA67" t="e">
            <v>#N/A</v>
          </cell>
          <cell r="BB67" t="e">
            <v>#N/A</v>
          </cell>
          <cell r="BC67" t="e">
            <v>#N/A</v>
          </cell>
          <cell r="BD67" t="e">
            <v>#N/A</v>
          </cell>
          <cell r="BE67" t="e">
            <v>#N/A</v>
          </cell>
          <cell r="BF67" t="e">
            <v>#N/A</v>
          </cell>
          <cell r="BG67" t="e">
            <v>#N/A</v>
          </cell>
          <cell r="BH67" t="e">
            <v>#N/A</v>
          </cell>
          <cell r="BI67" t="e">
            <v>#N/A</v>
          </cell>
          <cell r="BJ67" t="e">
            <v>#N/A</v>
          </cell>
          <cell r="BK67" t="e">
            <v>#N/A</v>
          </cell>
          <cell r="BL67" t="e">
            <v>#N/A</v>
          </cell>
          <cell r="BM67" t="e">
            <v>#N/A</v>
          </cell>
          <cell r="BN67" t="e">
            <v>#N/A</v>
          </cell>
          <cell r="BO67" t="e">
            <v>#N/A</v>
          </cell>
          <cell r="BP67" t="e">
            <v>#N/A</v>
          </cell>
          <cell r="BQ67" t="e">
            <v>#N/A</v>
          </cell>
          <cell r="BR67" t="e">
            <v>#N/A</v>
          </cell>
          <cell r="BS67" t="e">
            <v>#N/A</v>
          </cell>
          <cell r="BT67" t="e">
            <v>#N/A</v>
          </cell>
          <cell r="BU67" t="e">
            <v>#N/A</v>
          </cell>
          <cell r="BV67" t="e">
            <v>#N/A</v>
          </cell>
          <cell r="BW67" t="e">
            <v>#N/A</v>
          </cell>
          <cell r="BX67">
            <v>16</v>
          </cell>
          <cell r="BY67">
            <v>3.1299999999999972</v>
          </cell>
          <cell r="BZ67" t="str">
            <v>Never</v>
          </cell>
          <cell r="CA67" t="str">
            <v>More Than Five Times a Day</v>
          </cell>
          <cell r="CB67" t="str">
            <v>Five Times a Day</v>
          </cell>
          <cell r="CC67" t="str">
            <v>Four Times a Day</v>
          </cell>
          <cell r="CD67" t="str">
            <v>Three Times a Day</v>
          </cell>
          <cell r="CE67" t="str">
            <v>Twice a Day</v>
          </cell>
          <cell r="CF67" t="str">
            <v>Once a Day</v>
          </cell>
          <cell r="CG67" t="str">
            <v>Once Every Two Days</v>
          </cell>
          <cell r="CH67" t="str">
            <v>Every Three or Four Days / Twice a Week</v>
          </cell>
          <cell r="CI67" t="str">
            <v>Once Every Four or Five Days</v>
          </cell>
          <cell r="CJ67" t="str">
            <v>Once Every Five or Six Days</v>
          </cell>
          <cell r="CK67" t="str">
            <v>Once Every Seven Days / Once a Week</v>
          </cell>
          <cell r="CL67" t="str">
            <v>Once Every Two Weeks</v>
          </cell>
          <cell r="CM67" t="str">
            <v>Once a Month</v>
          </cell>
          <cell r="CN67" t="str">
            <v>Other:</v>
          </cell>
          <cell r="CO67" t="str">
            <v>Times</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16</v>
          </cell>
          <cell r="DY67">
            <v>1</v>
          </cell>
          <cell r="EK67">
            <v>1</v>
          </cell>
          <cell r="ER67">
            <v>6.279999999999994</v>
          </cell>
          <cell r="ES67">
            <v>6.279999999999994</v>
          </cell>
          <cell r="ET67" t="str">
            <v>During the past 30 days, how frequently have vehicles travelled between this village and the district center or another location within the district?</v>
          </cell>
          <cell r="EU67" t="str">
            <v>در جریان 30 روز گذشته، موترهای لینی بین این قریه، مرکز ولسوالی و يا موقعيت های ديگر در داخل ولسوالی چند بار رفت و آمد ميکردند؟</v>
          </cell>
          <cell r="EV67" t="b">
            <v>0</v>
          </cell>
          <cell r="EW67" t="b">
            <v>0</v>
          </cell>
          <cell r="EX67" t="b">
            <v>0</v>
          </cell>
        </row>
        <row r="68">
          <cell r="Q68">
            <v>6.3</v>
          </cell>
          <cell r="R68">
            <v>4.0999999999999979</v>
          </cell>
          <cell r="W68" t="str">
            <v>During the past 12 months, would you say that the number of vehicles traveling between this village and other locations in the district or province increased, decreased, or stayed in the same?</v>
          </cell>
          <cell r="X68" t="str">
            <v>در جریان 12 ماه گذشته، تعداد موتر هایکه ازین قریه به سایر جاهای ولسوالی یا ولایت سفر میکردند، زيادتر شده، همو چیز است، یا کمتر شده؟</v>
          </cell>
          <cell r="Y68" t="str">
            <v/>
          </cell>
          <cell r="Z68" t="str">
            <v>زیاد شده</v>
          </cell>
          <cell r="AA68" t="str">
            <v>همو چیز است</v>
          </cell>
          <cell r="AB68" t="str">
            <v>کم شده</v>
          </cell>
          <cell r="AC68" t="e">
            <v>#N/A</v>
          </cell>
          <cell r="AD68" t="e">
            <v>#N/A</v>
          </cell>
          <cell r="AE68" t="e">
            <v>#N/A</v>
          </cell>
          <cell r="AF68" t="e">
            <v>#N/A</v>
          </cell>
          <cell r="AG68" t="e">
            <v>#N/A</v>
          </cell>
          <cell r="AH68" t="e">
            <v>#N/A</v>
          </cell>
          <cell r="AI68" t="e">
            <v>#N/A</v>
          </cell>
          <cell r="AJ68" t="e">
            <v>#N/A</v>
          </cell>
          <cell r="AK68" t="e">
            <v>#N/A</v>
          </cell>
          <cell r="AL68" t="e">
            <v>#N/A</v>
          </cell>
          <cell r="AM68" t="e">
            <v>#N/A</v>
          </cell>
          <cell r="AN68" t="e">
            <v>#N/A</v>
          </cell>
          <cell r="AO68" t="e">
            <v>#N/A</v>
          </cell>
          <cell r="AP68" t="e">
            <v>#N/A</v>
          </cell>
          <cell r="AQ68" t="e">
            <v>#N/A</v>
          </cell>
          <cell r="AR68" t="e">
            <v>#N/A</v>
          </cell>
          <cell r="AS68" t="e">
            <v>#N/A</v>
          </cell>
          <cell r="AT68" t="e">
            <v>#N/A</v>
          </cell>
          <cell r="AU68" t="e">
            <v>#N/A</v>
          </cell>
          <cell r="AV68" t="e">
            <v>#N/A</v>
          </cell>
          <cell r="AW68" t="e">
            <v>#N/A</v>
          </cell>
          <cell r="AX68" t="e">
            <v>#N/A</v>
          </cell>
          <cell r="AY68" t="e">
            <v>#N/A</v>
          </cell>
          <cell r="AZ68" t="e">
            <v>#N/A</v>
          </cell>
          <cell r="BA68" t="e">
            <v>#N/A</v>
          </cell>
          <cell r="BB68" t="e">
            <v>#N/A</v>
          </cell>
          <cell r="BC68" t="e">
            <v>#N/A</v>
          </cell>
          <cell r="BD68" t="e">
            <v>#N/A</v>
          </cell>
          <cell r="BE68" t="e">
            <v>#N/A</v>
          </cell>
          <cell r="BF68" t="e">
            <v>#N/A</v>
          </cell>
          <cell r="BG68" t="e">
            <v>#N/A</v>
          </cell>
          <cell r="BH68" t="e">
            <v>#N/A</v>
          </cell>
          <cell r="BI68" t="e">
            <v>#N/A</v>
          </cell>
          <cell r="BJ68" t="e">
            <v>#N/A</v>
          </cell>
          <cell r="BK68" t="e">
            <v>#N/A</v>
          </cell>
          <cell r="BL68" t="e">
            <v>#N/A</v>
          </cell>
          <cell r="BM68" t="e">
            <v>#N/A</v>
          </cell>
          <cell r="BN68" t="e">
            <v>#N/A</v>
          </cell>
          <cell r="BO68" t="e">
            <v>#N/A</v>
          </cell>
          <cell r="BP68" t="e">
            <v>#N/A</v>
          </cell>
          <cell r="BQ68" t="e">
            <v>#N/A</v>
          </cell>
          <cell r="BR68" t="e">
            <v>#N/A</v>
          </cell>
          <cell r="BS68" t="e">
            <v>#N/A</v>
          </cell>
          <cell r="BT68" t="e">
            <v>#N/A</v>
          </cell>
          <cell r="BU68" t="e">
            <v>#N/A</v>
          </cell>
          <cell r="BV68" t="e">
            <v>#N/A</v>
          </cell>
          <cell r="BW68" t="e">
            <v>#N/A</v>
          </cell>
          <cell r="BX68">
            <v>3</v>
          </cell>
          <cell r="BY68">
            <v>3.139999999999997</v>
          </cell>
          <cell r="BZ68" t="str">
            <v>Increased</v>
          </cell>
          <cell r="CA68" t="str">
            <v>Stayed the Same</v>
          </cell>
          <cell r="CB68" t="str">
            <v>Decreased</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3</v>
          </cell>
          <cell r="DY68">
            <v>1</v>
          </cell>
          <cell r="EK68">
            <v>1</v>
          </cell>
          <cell r="ER68">
            <v>6.2999999999999936</v>
          </cell>
          <cell r="ES68">
            <v>6.2999999999999936</v>
          </cell>
          <cell r="ET68" t="str">
            <v>During the past 12 months, would you say that the number of vehicles traveling between this village and other locations in the district or province increased, decreased, or stayed in the same?</v>
          </cell>
          <cell r="EU68" t="str">
            <v>در جریان12 ماه گذشته، آیا شما گفته ميتوانيد که تعداد موتر هایکه بین این قریه و سایر محلات ولسوالی یا ولایت سفر میکردند، افزایش یافته، کاهش یافته یا به عين حالت باقی مانده است؟</v>
          </cell>
          <cell r="EV68" t="b">
            <v>0</v>
          </cell>
          <cell r="EW68" t="b">
            <v>1</v>
          </cell>
          <cell r="EX68" t="b">
            <v>0</v>
          </cell>
        </row>
        <row r="69">
          <cell r="Q69">
            <v>9.1300000000000008</v>
          </cell>
          <cell r="R69">
            <v>7.0899999999999981</v>
          </cell>
          <cell r="S69">
            <v>4.01</v>
          </cell>
          <cell r="V69" t="str">
            <v>At the most recent time that you sold produce, where was the location of the market where you sold your produce?</v>
          </cell>
          <cell r="W69" t="str">
            <v>Following the most recent harvest, what was the most common location of the market in which farmers from this village sold produce?</v>
          </cell>
          <cell r="X69" t="str">
            <v>بعد از آخرين حاصل گيری، دهقانان اين قريه در کدام بازار زیاد تر حاصلات شان را فروختند؟</v>
          </cell>
          <cell r="Y69" t="str">
            <v/>
          </cell>
          <cell r="Z69" t="str">
            <v>اين قريه</v>
          </cell>
          <cell r="AA69" t="str">
            <v>نزدیکترین قریه به این قریه</v>
          </cell>
          <cell r="AB69" t="str">
            <v>قريه يا شهر ديگر در ولسوالی</v>
          </cell>
          <cell r="AC69" t="str">
            <v>مرکز ولسوالی</v>
          </cell>
          <cell r="AD69" t="str">
            <v xml:space="preserve">شهرک خارج از ولسوالی اما داخل ولایت </v>
          </cell>
          <cell r="AE69" t="str">
            <v>مرکز ولایت</v>
          </cell>
          <cell r="AF69" t="str">
            <v>جلال آباد (مرکز ولایت ننگرهار)</v>
          </cell>
          <cell r="AG69" t="str">
            <v>مزار شریف (مرکز ولایت بلخ)</v>
          </cell>
          <cell r="AH69" t="str">
            <v>کندهار (مرکز ولایت کندهار)</v>
          </cell>
          <cell r="AI69" t="str">
            <v>پلخمری (مرکز ولايت بغلان)</v>
          </cell>
          <cell r="AJ69" t="str">
            <v>چغچران (مرکز ولايت غور)</v>
          </cell>
          <cell r="AK69" t="str">
            <v>نيلی (مرکز ولايت ديکندی)</v>
          </cell>
          <cell r="AL69" t="str">
            <v>مرکز ولايت ديگر</v>
          </cell>
          <cell r="AM69" t="str">
            <v>کابل</v>
          </cell>
          <cell r="AN69" t="str">
            <v>پاکستان</v>
          </cell>
          <cell r="AO69" t="str">
            <v>ایران</v>
          </cell>
          <cell r="AP69" t="str">
            <v>سایر:</v>
          </cell>
          <cell r="AQ69" t="e">
            <v>#N/A</v>
          </cell>
          <cell r="AR69" t="e">
            <v>#N/A</v>
          </cell>
          <cell r="AS69" t="e">
            <v>#N/A</v>
          </cell>
          <cell r="AT69" t="e">
            <v>#N/A</v>
          </cell>
          <cell r="AU69" t="e">
            <v>#N/A</v>
          </cell>
          <cell r="AV69" t="e">
            <v>#N/A</v>
          </cell>
          <cell r="AW69" t="e">
            <v>#N/A</v>
          </cell>
          <cell r="AX69" t="e">
            <v>#N/A</v>
          </cell>
          <cell r="AY69" t="e">
            <v>#N/A</v>
          </cell>
          <cell r="AZ69" t="e">
            <v>#N/A</v>
          </cell>
          <cell r="BA69" t="e">
            <v>#N/A</v>
          </cell>
          <cell r="BB69" t="e">
            <v>#N/A</v>
          </cell>
          <cell r="BC69" t="e">
            <v>#N/A</v>
          </cell>
          <cell r="BD69" t="e">
            <v>#N/A</v>
          </cell>
          <cell r="BE69" t="e">
            <v>#N/A</v>
          </cell>
          <cell r="BF69" t="e">
            <v>#N/A</v>
          </cell>
          <cell r="BG69" t="e">
            <v>#N/A</v>
          </cell>
          <cell r="BH69" t="e">
            <v>#N/A</v>
          </cell>
          <cell r="BI69" t="e">
            <v>#N/A</v>
          </cell>
          <cell r="BJ69" t="e">
            <v>#N/A</v>
          </cell>
          <cell r="BK69" t="e">
            <v>#N/A</v>
          </cell>
          <cell r="BL69" t="e">
            <v>#N/A</v>
          </cell>
          <cell r="BM69" t="e">
            <v>#N/A</v>
          </cell>
          <cell r="BN69" t="e">
            <v>#N/A</v>
          </cell>
          <cell r="BO69" t="e">
            <v>#N/A</v>
          </cell>
          <cell r="BP69" t="e">
            <v>#N/A</v>
          </cell>
          <cell r="BQ69" t="e">
            <v>#N/A</v>
          </cell>
          <cell r="BR69" t="e">
            <v>#N/A</v>
          </cell>
          <cell r="BS69" t="e">
            <v>#N/A</v>
          </cell>
          <cell r="BT69" t="e">
            <v>#N/A</v>
          </cell>
          <cell r="BU69" t="e">
            <v>#N/A</v>
          </cell>
          <cell r="BV69" t="e">
            <v>#N/A</v>
          </cell>
          <cell r="BW69" t="e">
            <v>#N/A</v>
          </cell>
          <cell r="BX69">
            <v>17</v>
          </cell>
          <cell r="BY69">
            <v>3.1499999999999968</v>
          </cell>
          <cell r="BZ69" t="str">
            <v>This Village</v>
          </cell>
          <cell r="CA69" t="str">
            <v>Closest Village to This Village</v>
          </cell>
          <cell r="CB69" t="str">
            <v>Other Village or Town in District</v>
          </cell>
          <cell r="CC69" t="str">
            <v>District Center</v>
          </cell>
          <cell r="CD69" t="str">
            <v>Town Outside District But in Province</v>
          </cell>
          <cell r="CE69" t="str">
            <v>Province Center</v>
          </cell>
          <cell r="CF69" t="str">
            <v>Jalalabad (Nangarhar Province Center)</v>
          </cell>
          <cell r="CG69" t="str">
            <v>Mazar-e Sharif (Balkh Province Center)</v>
          </cell>
          <cell r="CH69" t="str">
            <v>Kandahar (Kandahar Province Center)</v>
          </cell>
          <cell r="CI69" t="str">
            <v>Pul-e Khumri (Baghlan Province Center)</v>
          </cell>
          <cell r="CJ69" t="str">
            <v>Chaghcharan (Ghor Province Center)</v>
          </cell>
          <cell r="CK69" t="str">
            <v>Nili (Daykundi Province Center)</v>
          </cell>
          <cell r="CL69" t="str">
            <v>Other Province Center</v>
          </cell>
          <cell r="CM69" t="str">
            <v>Kabul</v>
          </cell>
          <cell r="CN69" t="str">
            <v>Pakistan</v>
          </cell>
          <cell r="CO69" t="str">
            <v>Iran</v>
          </cell>
          <cell r="CP69" t="str">
            <v>Another Place:</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17</v>
          </cell>
          <cell r="DY69">
            <v>1</v>
          </cell>
          <cell r="EK69">
            <v>1</v>
          </cell>
          <cell r="ER69">
            <v>9.1299999999999972</v>
          </cell>
          <cell r="ES69">
            <v>9.1299999999999972</v>
          </cell>
          <cell r="ET69" t="str">
            <v>Following the most recent harvest, what was the most common location of the market in which farmers from this village sold produce?</v>
          </cell>
          <cell r="EU69" t="str">
            <v>بعد از آخرين حاصل گيری، معمول ترين موقعيت بازاريکه دهقانان اين قريه حاصلات شان را در آنجا ميفروختند، کجا بود؟</v>
          </cell>
          <cell r="EV69" t="b">
            <v>1</v>
          </cell>
          <cell r="EW69" t="b">
            <v>1</v>
          </cell>
          <cell r="EX69" t="b">
            <v>0</v>
          </cell>
        </row>
        <row r="70">
          <cell r="Q70">
            <v>9.14</v>
          </cell>
          <cell r="R70" t="str">
            <v>N/A</v>
          </cell>
          <cell r="V70" t="str">
            <v/>
          </cell>
          <cell r="W70" t="str">
            <v>What was the main method by which farmers transported their produce to market?</v>
          </cell>
          <cell r="X70" t="str">
            <v>دهقانان این قریه، زیاد تر بواسطه چی حاصلات خود را برای فروش به بازار میبردند؟</v>
          </cell>
          <cell r="Y70" t="str">
            <v/>
          </cell>
          <cell r="Z70" t="str">
            <v xml:space="preserve">انجا نمی رویم / رفته نمی شود </v>
          </cell>
          <cell r="AA70" t="str">
            <v>پیاده روی</v>
          </cell>
          <cell r="AB70" t="str">
            <v>توسط حیوان</v>
          </cell>
          <cell r="AC70" t="str">
            <v>کراچی / زنبرغلطک</v>
          </cell>
          <cell r="AD70" t="str">
            <v>بایسکل</v>
          </cell>
          <cell r="AE70" t="str">
            <v>تکسی</v>
          </cell>
          <cell r="AF70" t="str">
            <v>موتر تیز رفتار</v>
          </cell>
          <cell r="AG70" t="str">
            <v>سرویس یا لاری</v>
          </cell>
          <cell r="AH70" t="str">
            <v>موترهای سراچه / تونس</v>
          </cell>
          <cell r="AI70" t="str">
            <v>موتور سایکل و یا سه چرخه</v>
          </cell>
          <cell r="AJ70" t="str">
            <v>سایر:</v>
          </cell>
          <cell r="AK70" t="e">
            <v>#N/A</v>
          </cell>
          <cell r="AL70" t="e">
            <v>#N/A</v>
          </cell>
          <cell r="AM70" t="e">
            <v>#N/A</v>
          </cell>
          <cell r="AN70" t="e">
            <v>#N/A</v>
          </cell>
          <cell r="AO70" t="e">
            <v>#N/A</v>
          </cell>
          <cell r="AP70" t="e">
            <v>#N/A</v>
          </cell>
          <cell r="AQ70" t="e">
            <v>#N/A</v>
          </cell>
          <cell r="AR70" t="e">
            <v>#N/A</v>
          </cell>
          <cell r="AS70" t="e">
            <v>#N/A</v>
          </cell>
          <cell r="AT70" t="e">
            <v>#N/A</v>
          </cell>
          <cell r="AU70" t="e">
            <v>#N/A</v>
          </cell>
          <cell r="AV70" t="e">
            <v>#N/A</v>
          </cell>
          <cell r="AW70" t="e">
            <v>#N/A</v>
          </cell>
          <cell r="AX70" t="e">
            <v>#N/A</v>
          </cell>
          <cell r="AY70" t="e">
            <v>#N/A</v>
          </cell>
          <cell r="AZ70" t="e">
            <v>#N/A</v>
          </cell>
          <cell r="BA70" t="e">
            <v>#N/A</v>
          </cell>
          <cell r="BB70" t="e">
            <v>#N/A</v>
          </cell>
          <cell r="BC70" t="e">
            <v>#N/A</v>
          </cell>
          <cell r="BD70" t="e">
            <v>#N/A</v>
          </cell>
          <cell r="BE70" t="e">
            <v>#N/A</v>
          </cell>
          <cell r="BF70" t="e">
            <v>#N/A</v>
          </cell>
          <cell r="BG70" t="e">
            <v>#N/A</v>
          </cell>
          <cell r="BH70" t="e">
            <v>#N/A</v>
          </cell>
          <cell r="BI70" t="e">
            <v>#N/A</v>
          </cell>
          <cell r="BJ70" t="e">
            <v>#N/A</v>
          </cell>
          <cell r="BK70" t="e">
            <v>#N/A</v>
          </cell>
          <cell r="BL70" t="e">
            <v>#N/A</v>
          </cell>
          <cell r="BM70" t="e">
            <v>#N/A</v>
          </cell>
          <cell r="BN70" t="e">
            <v>#N/A</v>
          </cell>
          <cell r="BO70" t="e">
            <v>#N/A</v>
          </cell>
          <cell r="BP70" t="e">
            <v>#N/A</v>
          </cell>
          <cell r="BQ70" t="e">
            <v>#N/A</v>
          </cell>
          <cell r="BR70" t="e">
            <v>#N/A</v>
          </cell>
          <cell r="BS70" t="e">
            <v>#N/A</v>
          </cell>
          <cell r="BT70" t="e">
            <v>#N/A</v>
          </cell>
          <cell r="BU70" t="e">
            <v>#N/A</v>
          </cell>
          <cell r="BV70" t="e">
            <v>#N/A</v>
          </cell>
          <cell r="BW70" t="e">
            <v>#N/A</v>
          </cell>
          <cell r="BX70">
            <v>11</v>
          </cell>
          <cell r="BY70">
            <v>3.1599999999999966</v>
          </cell>
          <cell r="BZ70" t="str">
            <v>Do Not Go There / Not Applicable</v>
          </cell>
          <cell r="CA70" t="str">
            <v>Walk</v>
          </cell>
          <cell r="CB70" t="str">
            <v>Animal</v>
          </cell>
          <cell r="CC70" t="str">
            <v>Wheelbarrow</v>
          </cell>
          <cell r="CD70" t="str">
            <v>Bicycle</v>
          </cell>
          <cell r="CE70" t="str">
            <v>Taxi</v>
          </cell>
          <cell r="CF70" t="str">
            <v>Private Car</v>
          </cell>
          <cell r="CG70" t="str">
            <v>Truck or bus</v>
          </cell>
          <cell r="CH70" t="str">
            <v>Saracha, Townace</v>
          </cell>
          <cell r="CI70" t="str">
            <v>Motorcycle and Three-Wheeler</v>
          </cell>
          <cell r="CJ70" t="str">
            <v>Other:</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11</v>
          </cell>
          <cell r="DY70">
            <v>1</v>
          </cell>
          <cell r="EK70">
            <v>0</v>
          </cell>
          <cell r="ER70">
            <v>9.139999999999997</v>
          </cell>
          <cell r="ES70">
            <v>9.139999999999997</v>
          </cell>
          <cell r="ET70" t="str">
            <v>Following the most recent harvest, what was the most method by which farmers transported their produce to market?</v>
          </cell>
          <cell r="EU70" t="str">
            <v xml:space="preserve">به ادامه آخرين حاصل گيری، معمول ترین روش که دهقانان این قریه بواسطه ان حاصلات خود را به بازار انتقال می دادند چی بود؟  </v>
          </cell>
          <cell r="EV70" t="b">
            <v>1</v>
          </cell>
          <cell r="EW70" t="b">
            <v>0</v>
          </cell>
          <cell r="EX70" t="b">
            <v>0</v>
          </cell>
        </row>
        <row r="71">
          <cell r="Q71">
            <v>7.01</v>
          </cell>
          <cell r="R71">
            <v>5.01</v>
          </cell>
          <cell r="T71" t="str">
            <v>[ASK QUESTION TO EACH PARTICIPANT. COUNT THE NUMBER OF RESPONDENTS THAT PREFER EACH TYPE OF PROJECT AND RECORD THE NUMBERS IN THE TABLE BELOW]</v>
          </cell>
          <cell r="U71" t="str">
            <v>I want to ask this question from each of you separately. What is the most significant project to implement with this fund among the projects stated?</v>
          </cell>
          <cell r="V71" t="str">
            <v>What is the one project that is most needed by the people of the village?</v>
          </cell>
          <cell r="W71" t="str">
            <v>What is the one project that is most needed by the people of the village?</v>
          </cell>
          <cell r="X71" t="str">
            <v>یک پروژه که برای مردم قریه بسیار ضروری میباشد چیست؟</v>
          </cell>
          <cell r="Y71" t="str">
            <v>[ سوالات را از هر اشتراک کننده بصورت جداگانه بپرسید. تعداد کسانی که هر پروژه را ترجیح میدهند، شمارش کرده و ارقام آنرا در جدول ذیل بنویسید ]</v>
          </cell>
          <cell r="Z71" t="str">
            <v>آب آشامیدنی</v>
          </cell>
          <cell r="AA71" t="str">
            <v>آبیاری</v>
          </cell>
          <cell r="AB71" t="str">
            <v>مکاتب</v>
          </cell>
          <cell r="AC71" t="str">
            <v>کورسهای آموزشی یا سواد آموزی برای زنان</v>
          </cell>
          <cell r="AD71" t="str">
            <v>کورسهای آموزشی و سواد آموزی  برای مردان</v>
          </cell>
          <cell r="AE71" t="str">
            <v>کورسهای تعلیمات صحی و حفظ الصحه</v>
          </cell>
          <cell r="AF71" t="str">
            <v>کلینیک صحی و سایر تسهيلات صحی</v>
          </cell>
          <cell r="AG71" t="str">
            <v>تخم بذری</v>
          </cell>
          <cell r="AH71" t="str">
            <v>سامان آلات زراعتی</v>
          </cell>
          <cell r="AI71" t="str">
            <v>مالداری</v>
          </cell>
          <cell r="AJ71" t="str">
            <v>سرکها یا پل ها</v>
          </cell>
          <cell r="AK71" t="str">
            <v>برق</v>
          </cell>
          <cell r="AL71" t="str">
            <v>برنامه های قرضه کوچک</v>
          </cell>
          <cell r="AM71" t="str">
            <v>تشناب های عمومی</v>
          </cell>
          <cell r="AN71" t="str">
            <v>مرکز اجتماعی قریه</v>
          </cell>
          <cell r="AO71" t="str">
            <v>مسجد</v>
          </cell>
          <cell r="AP71" t="str">
            <v>دیوارهای محافظتی در مقابل سیل</v>
          </cell>
          <cell r="AQ71" t="str">
            <v>سایر:</v>
          </cell>
          <cell r="AR71" t="str">
            <v>هیچ</v>
          </cell>
          <cell r="AS71" t="e">
            <v>#N/A</v>
          </cell>
          <cell r="AT71" t="e">
            <v>#N/A</v>
          </cell>
          <cell r="AU71" t="e">
            <v>#N/A</v>
          </cell>
          <cell r="AV71" t="e">
            <v>#N/A</v>
          </cell>
          <cell r="AW71" t="e">
            <v>#N/A</v>
          </cell>
          <cell r="AX71" t="e">
            <v>#N/A</v>
          </cell>
          <cell r="AY71" t="e">
            <v>#N/A</v>
          </cell>
          <cell r="AZ71" t="e">
            <v>#N/A</v>
          </cell>
          <cell r="BA71" t="e">
            <v>#N/A</v>
          </cell>
          <cell r="BB71" t="e">
            <v>#N/A</v>
          </cell>
          <cell r="BC71" t="e">
            <v>#N/A</v>
          </cell>
          <cell r="BD71" t="e">
            <v>#N/A</v>
          </cell>
          <cell r="BE71" t="e">
            <v>#N/A</v>
          </cell>
          <cell r="BF71" t="e">
            <v>#N/A</v>
          </cell>
          <cell r="BG71" t="e">
            <v>#N/A</v>
          </cell>
          <cell r="BH71" t="e">
            <v>#N/A</v>
          </cell>
          <cell r="BI71" t="e">
            <v>#N/A</v>
          </cell>
          <cell r="BJ71" t="e">
            <v>#N/A</v>
          </cell>
          <cell r="BK71" t="e">
            <v>#N/A</v>
          </cell>
          <cell r="BL71" t="e">
            <v>#N/A</v>
          </cell>
          <cell r="BM71" t="e">
            <v>#N/A</v>
          </cell>
          <cell r="BN71" t="e">
            <v>#N/A</v>
          </cell>
          <cell r="BO71" t="e">
            <v>#N/A</v>
          </cell>
          <cell r="BP71" t="e">
            <v>#N/A</v>
          </cell>
          <cell r="BQ71" t="e">
            <v>#N/A</v>
          </cell>
          <cell r="BR71" t="e">
            <v>#N/A</v>
          </cell>
          <cell r="BS71" t="e">
            <v>#N/A</v>
          </cell>
          <cell r="BT71" t="e">
            <v>#N/A</v>
          </cell>
          <cell r="BU71" t="e">
            <v>#N/A</v>
          </cell>
          <cell r="BV71" t="e">
            <v>#N/A</v>
          </cell>
          <cell r="BW71" t="e">
            <v>#N/A</v>
          </cell>
          <cell r="BX71">
            <v>19</v>
          </cell>
          <cell r="BY71">
            <v>4.01</v>
          </cell>
          <cell r="BZ71" t="str">
            <v>Drinking Water</v>
          </cell>
          <cell r="CA71" t="str">
            <v>Irrigation</v>
          </cell>
          <cell r="CB71" t="str">
            <v>Schools</v>
          </cell>
          <cell r="CC71" t="str">
            <v>Training or Literacy Courses for Women</v>
          </cell>
          <cell r="CD71" t="str">
            <v>Training or Literacy Courses for Men</v>
          </cell>
          <cell r="CE71" t="str">
            <v>Health or Hygiene Courses</v>
          </cell>
          <cell r="CF71" t="str">
            <v>Clinic or Other Health Facilities</v>
          </cell>
          <cell r="CG71" t="str">
            <v>Seeds</v>
          </cell>
          <cell r="CH71" t="str">
            <v>Agricultural Equipment</v>
          </cell>
          <cell r="CI71" t="str">
            <v>Livestock</v>
          </cell>
          <cell r="CJ71" t="str">
            <v>Roads or Bridges</v>
          </cell>
          <cell r="CK71" t="str">
            <v>Electricity</v>
          </cell>
          <cell r="CL71" t="str">
            <v>Microfinance Programs</v>
          </cell>
          <cell r="CM71" t="str">
            <v>Communal Toilet Facilities</v>
          </cell>
          <cell r="CN71" t="str">
            <v>Community Center</v>
          </cell>
          <cell r="CO71" t="str">
            <v>Mosque</v>
          </cell>
          <cell r="CP71" t="str">
            <v>Flood Protection Wall</v>
          </cell>
          <cell r="CQ71" t="str">
            <v>Other:</v>
          </cell>
          <cell r="CR71" t="str">
            <v>Nothing</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19</v>
          </cell>
          <cell r="DY71">
            <v>1</v>
          </cell>
          <cell r="DZ71" t="str">
            <v>Categorical</v>
          </cell>
          <cell r="EA71">
            <v>9</v>
          </cell>
          <cell r="EB71" t="str">
            <v>Write-In</v>
          </cell>
          <cell r="EC71" t="str">
            <v>Drinking water, Irrigation, Schools, Training courses and literacy courses for men, Health training courses and health &amp; safety, Health centre and other health facilities, Agriculture seeds, Agriculture accessories, Livestock breeding, Road and bridge construction, Electricity, Small loan programs, Public toilets, Construction of village centre.</v>
          </cell>
          <cell r="ED71">
            <v>15</v>
          </cell>
          <cell r="EE71">
            <v>4.01</v>
          </cell>
          <cell r="EF71" t="str">
            <v>X</v>
          </cell>
          <cell r="EG71">
            <v>3.01</v>
          </cell>
          <cell r="EH71" t="str">
            <v>X</v>
          </cell>
          <cell r="EI71">
            <v>2.0099999999999998</v>
          </cell>
          <cell r="EJ71" t="str">
            <v>X</v>
          </cell>
          <cell r="EK71">
            <v>1</v>
          </cell>
          <cell r="EN71">
            <v>5.01</v>
          </cell>
          <cell r="EO71" t="str">
            <v>Hypothesis Test</v>
          </cell>
          <cell r="EP71" t="str">
            <v>Projects &amp; Development</v>
          </cell>
          <cell r="EQ71" t="str">
            <v>Preferred Project</v>
          </cell>
          <cell r="ER71">
            <v>7.01</v>
          </cell>
          <cell r="ES71">
            <v>7.01</v>
          </cell>
          <cell r="ET71" t="str">
            <v>I am going to list a number of development projects for the village and I would like you to tell me which one you think the village needs the most: ‎[01] Drinking Water, ‎[02] Irrigation, ‎[03] Schools, ‎[04] Training or Literacy Courses for Women, ‎[05] Training or Literacy Courses for Men, ‎[06] Health and Hygiene Courses, ‎[07] Clinic or Other Health Facilities, ‎[08] Seeds, ‎[09] Agricultural Equipment, ‎[10] Livestock, ‎[11] Roads or Bridges, ‎[12] Electricity, ‎[13] Microfinance Programs, ‎[14] Communal Toilet Facilities, ‎[15] Community Hall, or ‎[16] a Mosque. In your personal opinion, which project does the village need the most?</v>
          </cell>
          <cell r="EU71" t="str">
            <v xml:space="preserve">من برای شما لست پروژه های انکشافی را میخوانم و از شما میخواهم تا بگوئید کدام یک پروژه به نظر شما برای قریه بسیارضروری است: [1] آب آشامیدنی، [2] آبیاری، [3] مکاتب، [4] کورسهای آموزشی یا سواد آموزی برای زنان، [5] کورسهای آموزشی و سواد آموزی برای مردان، [6] کورسهای تعلیمات صحی و حفظ الصحه، [7] کلینیک صحی و سایر مراکز صحی، [8] تخم زراعتی، [9] تجهیزات زراعتی، [10] مالداری، [11] اعمار سرکها و پل ها، [12] برق، [13] برنامه های قرضه کوچک، [14] تشناب های عمومی، [15] ساختن مرکز قریه و [16] مسجد. به نظر شخصی شما، این قریه به کدام پروژه نیاززیاد دارد؟ </v>
          </cell>
          <cell r="EV71" t="b">
            <v>1</v>
          </cell>
          <cell r="EW71" t="b">
            <v>0</v>
          </cell>
          <cell r="EX71" t="b">
            <v>0</v>
          </cell>
        </row>
        <row r="72">
          <cell r="Q72">
            <v>7.02</v>
          </cell>
          <cell r="R72">
            <v>5.0199999999999996</v>
          </cell>
          <cell r="T72" t="str">
            <v>[&gt;&gt; NEXT TYPE]</v>
          </cell>
          <cell r="U72" t="str">
            <v>Is there a development project in your village?</v>
          </cell>
          <cell r="V72" t="str">
            <v>During the past 3 years, have any development projects been implemented? (like drinking wells, road construction, electricity, courses?)</v>
          </cell>
          <cell r="W72" t="str">
            <v>In the past three years, have any of the following development projects been started or completed in the village?:</v>
          </cell>
          <cell r="X72" t="str">
            <v>در همین 3 سال گذشته، آیا کدام يکی ازاین پروژه های انکشافی دراین قریه شروع یا تکمیل شده اند؟:</v>
          </cell>
          <cell r="Y72" t="str">
            <v>[&gt;&gt; نوع بعدی]</v>
          </cell>
          <cell r="Z72" t="str">
            <v>نخیر</v>
          </cell>
          <cell r="AA72" t="str">
            <v>بلی</v>
          </cell>
          <cell r="AB72" t="e">
            <v>#N/A</v>
          </cell>
          <cell r="AC72" t="e">
            <v>#N/A</v>
          </cell>
          <cell r="AD72" t="e">
            <v>#N/A</v>
          </cell>
          <cell r="AE72" t="e">
            <v>#N/A</v>
          </cell>
          <cell r="AF72" t="e">
            <v>#N/A</v>
          </cell>
          <cell r="AG72" t="e">
            <v>#N/A</v>
          </cell>
          <cell r="AH72" t="e">
            <v>#N/A</v>
          </cell>
          <cell r="AI72" t="e">
            <v>#N/A</v>
          </cell>
          <cell r="AJ72" t="e">
            <v>#N/A</v>
          </cell>
          <cell r="AK72" t="e">
            <v>#N/A</v>
          </cell>
          <cell r="AL72" t="e">
            <v>#N/A</v>
          </cell>
          <cell r="AM72" t="e">
            <v>#N/A</v>
          </cell>
          <cell r="AN72" t="e">
            <v>#N/A</v>
          </cell>
          <cell r="AO72" t="e">
            <v>#N/A</v>
          </cell>
          <cell r="AP72" t="e">
            <v>#N/A</v>
          </cell>
          <cell r="AQ72" t="e">
            <v>#N/A</v>
          </cell>
          <cell r="AR72" t="e">
            <v>#N/A</v>
          </cell>
          <cell r="AS72" t="e">
            <v>#N/A</v>
          </cell>
          <cell r="AT72" t="e">
            <v>#N/A</v>
          </cell>
          <cell r="AU72" t="e">
            <v>#N/A</v>
          </cell>
          <cell r="AV72" t="e">
            <v>#N/A</v>
          </cell>
          <cell r="AW72" t="e">
            <v>#N/A</v>
          </cell>
          <cell r="AX72" t="e">
            <v>#N/A</v>
          </cell>
          <cell r="AY72" t="e">
            <v>#N/A</v>
          </cell>
          <cell r="AZ72" t="e">
            <v>#N/A</v>
          </cell>
          <cell r="BA72" t="e">
            <v>#N/A</v>
          </cell>
          <cell r="BB72" t="e">
            <v>#N/A</v>
          </cell>
          <cell r="BC72" t="e">
            <v>#N/A</v>
          </cell>
          <cell r="BD72" t="e">
            <v>#N/A</v>
          </cell>
          <cell r="BE72" t="e">
            <v>#N/A</v>
          </cell>
          <cell r="BF72" t="e">
            <v>#N/A</v>
          </cell>
          <cell r="BG72" t="e">
            <v>#N/A</v>
          </cell>
          <cell r="BH72" t="e">
            <v>#N/A</v>
          </cell>
          <cell r="BI72" t="e">
            <v>#N/A</v>
          </cell>
          <cell r="BJ72" t="e">
            <v>#N/A</v>
          </cell>
          <cell r="BK72" t="e">
            <v>#N/A</v>
          </cell>
          <cell r="BL72" t="e">
            <v>#N/A</v>
          </cell>
          <cell r="BM72" t="e">
            <v>#N/A</v>
          </cell>
          <cell r="BN72" t="e">
            <v>#N/A</v>
          </cell>
          <cell r="BO72" t="e">
            <v>#N/A</v>
          </cell>
          <cell r="BP72" t="e">
            <v>#N/A</v>
          </cell>
          <cell r="BQ72" t="e">
            <v>#N/A</v>
          </cell>
          <cell r="BR72" t="e">
            <v>#N/A</v>
          </cell>
          <cell r="BS72" t="e">
            <v>#N/A</v>
          </cell>
          <cell r="BT72" t="e">
            <v>#N/A</v>
          </cell>
          <cell r="BU72" t="e">
            <v>#N/A</v>
          </cell>
          <cell r="BV72" t="e">
            <v>#N/A</v>
          </cell>
          <cell r="BW72" t="e">
            <v>#N/A</v>
          </cell>
          <cell r="BX72">
            <v>2</v>
          </cell>
          <cell r="BY72">
            <v>4.0199999999999996</v>
          </cell>
          <cell r="BZ72" t="str">
            <v>No</v>
          </cell>
          <cell r="CA72" t="str">
            <v>Yes</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2</v>
          </cell>
          <cell r="DY72">
            <v>1</v>
          </cell>
          <cell r="DZ72" t="str">
            <v>Binary</v>
          </cell>
          <cell r="EA72">
            <v>1</v>
          </cell>
          <cell r="EB72" t="str">
            <v>Fill-In</v>
          </cell>
          <cell r="EC72" t="str">
            <v>Yes; No</v>
          </cell>
          <cell r="ED72">
            <v>2</v>
          </cell>
          <cell r="EE72">
            <v>4.04</v>
          </cell>
          <cell r="EF72" t="str">
            <v>X</v>
          </cell>
          <cell r="EG72">
            <v>3.02</v>
          </cell>
          <cell r="EH72" t="str">
            <v>X</v>
          </cell>
          <cell r="EI72" t="str">
            <v>-</v>
          </cell>
          <cell r="EK72">
            <v>1</v>
          </cell>
          <cell r="EN72">
            <v>5.0199999999999996</v>
          </cell>
          <cell r="EO72" t="str">
            <v>Hypothesis Test</v>
          </cell>
          <cell r="EP72" t="str">
            <v>Projects &amp; Development</v>
          </cell>
          <cell r="EQ72" t="str">
            <v>Projects in Execution</v>
          </cell>
          <cell r="ER72">
            <v>7.02</v>
          </cell>
          <cell r="ES72">
            <v>7.02</v>
          </cell>
          <cell r="ET72" t="str">
            <v>In the past two years, have any of the following development projects been started or completed in the village?</v>
          </cell>
          <cell r="EU72" t="str">
            <v xml:space="preserve">در جریان 2 سال گذشته، آیا کدام يکی از پروژه های انکشافی ذیل دراین قریه شروع یا تکمیل شده اند؟ </v>
          </cell>
          <cell r="EV72" t="b">
            <v>1</v>
          </cell>
          <cell r="EW72" t="b">
            <v>0</v>
          </cell>
          <cell r="EX72" t="b">
            <v>0</v>
          </cell>
        </row>
        <row r="73">
          <cell r="Q73">
            <v>7.03</v>
          </cell>
          <cell r="R73">
            <v>5.0299999999999994</v>
          </cell>
          <cell r="T73" t="str">
            <v>[MARK ALL MENTIONED]</v>
          </cell>
          <cell r="U73" t="str">
            <v>Who fund the execution of these projects?</v>
          </cell>
          <cell r="V73" t="str">
            <v>Who paid for these {project / projects}?</v>
          </cell>
          <cell r="W73" t="str">
            <v>Who has paid for the implementation of these projects?</v>
          </cell>
          <cell r="X73" t="str">
            <v>خرچ این {پروژه / پروژه ها} را کی داد؟</v>
          </cell>
          <cell r="Y73" t="str">
            <v>[ تمام جوابات داده شده را حلقه کنید ]</v>
          </cell>
          <cell r="Z73" t="str">
            <v>دولت مرکزی</v>
          </cell>
          <cell r="AA73" t="str">
            <v>رهبران قریه</v>
          </cell>
          <cell r="AB73" t="str">
            <v>قوماندان</v>
          </cell>
          <cell r="AC73" t="str">
            <v>شورای محلی قریه</v>
          </cell>
          <cell r="AD73" t="str">
            <v>انجو / موسسه</v>
          </cell>
          <cell r="AE73" t="str">
            <v>وزارت احیا و انکشاف دهات</v>
          </cell>
          <cell r="AF73" t="str">
            <v>وزارت خانه های دیگر</v>
          </cell>
          <cell r="AG73" t="str">
            <v xml:space="preserve">خارجی ها </v>
          </cell>
          <cell r="AH73" t="str">
            <v>برنامه همبستگی ملی</v>
          </cell>
          <cell r="AI73" t="str">
            <v>برنامه سرک سازی</v>
          </cell>
          <cell r="AJ73" t="str">
            <v>آیساف / ناتو / تیم باز سازی ولایتی (پی، آر، تی)</v>
          </cell>
          <cell r="AK73" t="str">
            <v>سایر:</v>
          </cell>
          <cell r="AL73" t="e">
            <v>#N/A</v>
          </cell>
          <cell r="AM73" t="e">
            <v>#N/A</v>
          </cell>
          <cell r="AN73" t="e">
            <v>#N/A</v>
          </cell>
          <cell r="AO73" t="e">
            <v>#N/A</v>
          </cell>
          <cell r="AP73" t="e">
            <v>#N/A</v>
          </cell>
          <cell r="AQ73" t="e">
            <v>#N/A</v>
          </cell>
          <cell r="AR73" t="e">
            <v>#N/A</v>
          </cell>
          <cell r="AS73" t="e">
            <v>#N/A</v>
          </cell>
          <cell r="AT73" t="e">
            <v>#N/A</v>
          </cell>
          <cell r="AU73" t="e">
            <v>#N/A</v>
          </cell>
          <cell r="AV73" t="e">
            <v>#N/A</v>
          </cell>
          <cell r="AW73" t="e">
            <v>#N/A</v>
          </cell>
          <cell r="AX73" t="e">
            <v>#N/A</v>
          </cell>
          <cell r="AY73" t="e">
            <v>#N/A</v>
          </cell>
          <cell r="AZ73" t="e">
            <v>#N/A</v>
          </cell>
          <cell r="BA73" t="e">
            <v>#N/A</v>
          </cell>
          <cell r="BB73" t="e">
            <v>#N/A</v>
          </cell>
          <cell r="BC73" t="e">
            <v>#N/A</v>
          </cell>
          <cell r="BD73" t="e">
            <v>#N/A</v>
          </cell>
          <cell r="BE73" t="e">
            <v>#N/A</v>
          </cell>
          <cell r="BF73" t="e">
            <v>#N/A</v>
          </cell>
          <cell r="BG73" t="e">
            <v>#N/A</v>
          </cell>
          <cell r="BH73" t="e">
            <v>#N/A</v>
          </cell>
          <cell r="BI73" t="e">
            <v>#N/A</v>
          </cell>
          <cell r="BJ73" t="e">
            <v>#N/A</v>
          </cell>
          <cell r="BK73" t="e">
            <v>#N/A</v>
          </cell>
          <cell r="BL73" t="e">
            <v>#N/A</v>
          </cell>
          <cell r="BM73" t="e">
            <v>#N/A</v>
          </cell>
          <cell r="BN73" t="e">
            <v>#N/A</v>
          </cell>
          <cell r="BO73" t="e">
            <v>#N/A</v>
          </cell>
          <cell r="BP73" t="e">
            <v>#N/A</v>
          </cell>
          <cell r="BQ73" t="e">
            <v>#N/A</v>
          </cell>
          <cell r="BR73" t="e">
            <v>#N/A</v>
          </cell>
          <cell r="BS73" t="e">
            <v>#N/A</v>
          </cell>
          <cell r="BT73" t="e">
            <v>#N/A</v>
          </cell>
          <cell r="BU73" t="e">
            <v>#N/A</v>
          </cell>
          <cell r="BV73" t="e">
            <v>#N/A</v>
          </cell>
          <cell r="BW73" t="e">
            <v>#N/A</v>
          </cell>
          <cell r="BX73">
            <v>12</v>
          </cell>
          <cell r="BY73">
            <v>4.0299999999999994</v>
          </cell>
          <cell r="BZ73" t="str">
            <v>Central Government</v>
          </cell>
          <cell r="CA73" t="str">
            <v>Village Leaders</v>
          </cell>
          <cell r="CB73" t="str">
            <v>Commander</v>
          </cell>
          <cell r="CC73" t="str">
            <v>Village Council</v>
          </cell>
          <cell r="CD73" t="str">
            <v>NGO</v>
          </cell>
          <cell r="CE73" t="str">
            <v>MRRD</v>
          </cell>
          <cell r="CF73" t="str">
            <v>Other Ministry of Government of Afgahnisatan</v>
          </cell>
          <cell r="CG73" t="str">
            <v>Foreigners</v>
          </cell>
          <cell r="CH73" t="str">
            <v>NSP</v>
          </cell>
          <cell r="CI73" t="str">
            <v>NRAP / Roads Program</v>
          </cell>
          <cell r="CJ73" t="str">
            <v>NATO / ISAF / PRT</v>
          </cell>
          <cell r="CK73" t="str">
            <v>Other:</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12</v>
          </cell>
          <cell r="DY73">
            <v>1</v>
          </cell>
          <cell r="DZ73" t="str">
            <v>Categorical</v>
          </cell>
          <cell r="EA73">
            <v>3</v>
          </cell>
          <cell r="EB73" t="str">
            <v>Code</v>
          </cell>
          <cell r="EC73" t="str">
            <v>Occupation Code</v>
          </cell>
          <cell r="ED73">
            <v>100</v>
          </cell>
          <cell r="EE73">
            <v>4.0599999999999996</v>
          </cell>
          <cell r="EF73" t="str">
            <v>X</v>
          </cell>
          <cell r="EG73">
            <v>3.04</v>
          </cell>
          <cell r="EH73" t="str">
            <v>X</v>
          </cell>
          <cell r="EI73" t="str">
            <v>-</v>
          </cell>
          <cell r="EK73">
            <v>1</v>
          </cell>
          <cell r="EN73">
            <v>5.04</v>
          </cell>
          <cell r="EO73" t="str">
            <v>Background</v>
          </cell>
          <cell r="EP73" t="str">
            <v>Projects &amp; Development</v>
          </cell>
          <cell r="EQ73" t="str">
            <v>Projects in Execution</v>
          </cell>
          <cell r="ER73">
            <v>7.0299999999999994</v>
          </cell>
          <cell r="ES73">
            <v>7.0299999999999994</v>
          </cell>
          <cell r="ET73" t="str">
            <v>Who has paid for the implementation of these projects?</v>
          </cell>
          <cell r="EU73" t="str">
            <v>پول پروژه های انکشافی متذکره را کی پرداخت کرده است؟</v>
          </cell>
          <cell r="EV73" t="b">
            <v>1</v>
          </cell>
          <cell r="EW73" t="b">
            <v>1</v>
          </cell>
          <cell r="EX73" t="b">
            <v>0</v>
          </cell>
        </row>
        <row r="74">
          <cell r="Q74">
            <v>6.11</v>
          </cell>
          <cell r="R74" t="str">
            <v>N/A</v>
          </cell>
          <cell r="S74">
            <v>4.0699999999999985</v>
          </cell>
          <cell r="W74" t="str">
            <v>How many people from this village did paid work on the (most recent) project?</v>
          </cell>
          <cell r="X74" t="str">
            <v>چند نفر از مردم اين قریه در (آخرین) پروژه در مقابل مزد کار کردند؟</v>
          </cell>
          <cell r="Y74" t="str">
            <v/>
          </cell>
          <cell r="Z74" t="str">
            <v>صفر (0)</v>
          </cell>
          <cell r="AA74" t="str">
            <v>نفر</v>
          </cell>
          <cell r="AB74" t="e">
            <v>#N/A</v>
          </cell>
          <cell r="AC74" t="e">
            <v>#N/A</v>
          </cell>
          <cell r="AD74" t="e">
            <v>#N/A</v>
          </cell>
          <cell r="AE74" t="e">
            <v>#N/A</v>
          </cell>
          <cell r="AF74" t="e">
            <v>#N/A</v>
          </cell>
          <cell r="AG74" t="e">
            <v>#N/A</v>
          </cell>
          <cell r="AH74" t="e">
            <v>#N/A</v>
          </cell>
          <cell r="AI74" t="e">
            <v>#N/A</v>
          </cell>
          <cell r="AJ74" t="e">
            <v>#N/A</v>
          </cell>
          <cell r="AK74" t="e">
            <v>#N/A</v>
          </cell>
          <cell r="AL74" t="e">
            <v>#N/A</v>
          </cell>
          <cell r="AM74" t="e">
            <v>#N/A</v>
          </cell>
          <cell r="AN74" t="e">
            <v>#N/A</v>
          </cell>
          <cell r="AO74" t="e">
            <v>#N/A</v>
          </cell>
          <cell r="AP74" t="e">
            <v>#N/A</v>
          </cell>
          <cell r="AQ74" t="e">
            <v>#N/A</v>
          </cell>
          <cell r="AR74" t="e">
            <v>#N/A</v>
          </cell>
          <cell r="AS74" t="e">
            <v>#N/A</v>
          </cell>
          <cell r="AT74" t="e">
            <v>#N/A</v>
          </cell>
          <cell r="AU74" t="e">
            <v>#N/A</v>
          </cell>
          <cell r="AV74" t="e">
            <v>#N/A</v>
          </cell>
          <cell r="AW74" t="e">
            <v>#N/A</v>
          </cell>
          <cell r="AX74" t="e">
            <v>#N/A</v>
          </cell>
          <cell r="AY74" t="e">
            <v>#N/A</v>
          </cell>
          <cell r="AZ74" t="e">
            <v>#N/A</v>
          </cell>
          <cell r="BA74" t="e">
            <v>#N/A</v>
          </cell>
          <cell r="BB74" t="e">
            <v>#N/A</v>
          </cell>
          <cell r="BC74" t="e">
            <v>#N/A</v>
          </cell>
          <cell r="BD74" t="e">
            <v>#N/A</v>
          </cell>
          <cell r="BE74" t="e">
            <v>#N/A</v>
          </cell>
          <cell r="BF74" t="e">
            <v>#N/A</v>
          </cell>
          <cell r="BG74" t="e">
            <v>#N/A</v>
          </cell>
          <cell r="BH74" t="e">
            <v>#N/A</v>
          </cell>
          <cell r="BI74" t="e">
            <v>#N/A</v>
          </cell>
          <cell r="BJ74" t="e">
            <v>#N/A</v>
          </cell>
          <cell r="BK74" t="e">
            <v>#N/A</v>
          </cell>
          <cell r="BL74" t="e">
            <v>#N/A</v>
          </cell>
          <cell r="BM74" t="e">
            <v>#N/A</v>
          </cell>
          <cell r="BN74" t="e">
            <v>#N/A</v>
          </cell>
          <cell r="BO74" t="e">
            <v>#N/A</v>
          </cell>
          <cell r="BP74" t="e">
            <v>#N/A</v>
          </cell>
          <cell r="BQ74" t="e">
            <v>#N/A</v>
          </cell>
          <cell r="BR74" t="e">
            <v>#N/A</v>
          </cell>
          <cell r="BS74" t="e">
            <v>#N/A</v>
          </cell>
          <cell r="BT74" t="e">
            <v>#N/A</v>
          </cell>
          <cell r="BU74" t="e">
            <v>#N/A</v>
          </cell>
          <cell r="BV74" t="e">
            <v>#N/A</v>
          </cell>
          <cell r="BW74" t="e">
            <v>#N/A</v>
          </cell>
          <cell r="BX74">
            <v>2</v>
          </cell>
          <cell r="BY74">
            <v>4.0399999999999991</v>
          </cell>
          <cell r="BZ74" t="str">
            <v>None</v>
          </cell>
          <cell r="CA74" t="str">
            <v>People</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2</v>
          </cell>
          <cell r="DY74">
            <v>1</v>
          </cell>
          <cell r="EK74">
            <v>0</v>
          </cell>
          <cell r="ER74">
            <v>6.1099999999999977</v>
          </cell>
          <cell r="ES74">
            <v>6.1099999999999977</v>
          </cell>
          <cell r="ET74" t="str">
            <v>How many people from this village worked on the most recent project?</v>
          </cell>
          <cell r="EU74" t="str">
            <v xml:space="preserve">چند نفر از مردم اين قریه درآخرین پروژه کار کردند؟ </v>
          </cell>
          <cell r="EV74" t="b">
            <v>1</v>
          </cell>
          <cell r="EW74" t="b">
            <v>0</v>
          </cell>
          <cell r="EX74" t="b">
            <v>0</v>
          </cell>
        </row>
        <row r="75">
          <cell r="Q75">
            <v>6.12</v>
          </cell>
          <cell r="R75" t="str">
            <v>N/A</v>
          </cell>
          <cell r="W75" t="str">
            <v>During the past 3 years, for how many days per person, on average, did people from this village work on the most recent project?</v>
          </cell>
          <cell r="X75" t="str">
            <v>در همین 3 سال گذشته، بطور اوسط هر نفراین قریه مدت چند روز در آخرین پروژه کار کردند؟</v>
          </cell>
          <cell r="Y75" t="str">
            <v/>
          </cell>
          <cell r="Z75" t="str">
            <v>روز</v>
          </cell>
          <cell r="AA75" t="e">
            <v>#N/A</v>
          </cell>
          <cell r="AB75" t="e">
            <v>#N/A</v>
          </cell>
          <cell r="AC75" t="e">
            <v>#N/A</v>
          </cell>
          <cell r="AD75" t="e">
            <v>#N/A</v>
          </cell>
          <cell r="AE75" t="e">
            <v>#N/A</v>
          </cell>
          <cell r="AF75" t="e">
            <v>#N/A</v>
          </cell>
          <cell r="AG75" t="e">
            <v>#N/A</v>
          </cell>
          <cell r="AH75" t="e">
            <v>#N/A</v>
          </cell>
          <cell r="AI75" t="e">
            <v>#N/A</v>
          </cell>
          <cell r="AJ75" t="e">
            <v>#N/A</v>
          </cell>
          <cell r="AK75" t="e">
            <v>#N/A</v>
          </cell>
          <cell r="AL75" t="e">
            <v>#N/A</v>
          </cell>
          <cell r="AM75" t="e">
            <v>#N/A</v>
          </cell>
          <cell r="AN75" t="e">
            <v>#N/A</v>
          </cell>
          <cell r="AO75" t="e">
            <v>#N/A</v>
          </cell>
          <cell r="AP75" t="e">
            <v>#N/A</v>
          </cell>
          <cell r="AQ75" t="e">
            <v>#N/A</v>
          </cell>
          <cell r="AR75" t="e">
            <v>#N/A</v>
          </cell>
          <cell r="AS75" t="e">
            <v>#N/A</v>
          </cell>
          <cell r="AT75" t="e">
            <v>#N/A</v>
          </cell>
          <cell r="AU75" t="e">
            <v>#N/A</v>
          </cell>
          <cell r="AV75" t="e">
            <v>#N/A</v>
          </cell>
          <cell r="AW75" t="e">
            <v>#N/A</v>
          </cell>
          <cell r="AX75" t="e">
            <v>#N/A</v>
          </cell>
          <cell r="AY75" t="e">
            <v>#N/A</v>
          </cell>
          <cell r="AZ75" t="e">
            <v>#N/A</v>
          </cell>
          <cell r="BA75" t="e">
            <v>#N/A</v>
          </cell>
          <cell r="BB75" t="e">
            <v>#N/A</v>
          </cell>
          <cell r="BC75" t="e">
            <v>#N/A</v>
          </cell>
          <cell r="BD75" t="e">
            <v>#N/A</v>
          </cell>
          <cell r="BE75" t="e">
            <v>#N/A</v>
          </cell>
          <cell r="BF75" t="e">
            <v>#N/A</v>
          </cell>
          <cell r="BG75" t="e">
            <v>#N/A</v>
          </cell>
          <cell r="BH75" t="e">
            <v>#N/A</v>
          </cell>
          <cell r="BI75" t="e">
            <v>#N/A</v>
          </cell>
          <cell r="BJ75" t="e">
            <v>#N/A</v>
          </cell>
          <cell r="BK75" t="e">
            <v>#N/A</v>
          </cell>
          <cell r="BL75" t="e">
            <v>#N/A</v>
          </cell>
          <cell r="BM75" t="e">
            <v>#N/A</v>
          </cell>
          <cell r="BN75" t="e">
            <v>#N/A</v>
          </cell>
          <cell r="BO75" t="e">
            <v>#N/A</v>
          </cell>
          <cell r="BP75" t="e">
            <v>#N/A</v>
          </cell>
          <cell r="BQ75" t="e">
            <v>#N/A</v>
          </cell>
          <cell r="BR75" t="e">
            <v>#N/A</v>
          </cell>
          <cell r="BS75" t="e">
            <v>#N/A</v>
          </cell>
          <cell r="BT75" t="e">
            <v>#N/A</v>
          </cell>
          <cell r="BU75" t="e">
            <v>#N/A</v>
          </cell>
          <cell r="BV75" t="e">
            <v>#N/A</v>
          </cell>
          <cell r="BW75" t="e">
            <v>#N/A</v>
          </cell>
          <cell r="BX75">
            <v>1</v>
          </cell>
          <cell r="BY75">
            <v>4.0499999999999989</v>
          </cell>
          <cell r="BZ75" t="str">
            <v>Days</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1</v>
          </cell>
          <cell r="DY75">
            <v>1</v>
          </cell>
          <cell r="EK75">
            <v>0</v>
          </cell>
          <cell r="ER75">
            <v>6.1199999999999974</v>
          </cell>
          <cell r="ES75">
            <v>6.1199999999999974</v>
          </cell>
          <cell r="ET75" t="str">
            <v>For how many days, on average, did people from this village work on the most recent project?</v>
          </cell>
          <cell r="EU75" t="str">
            <v>بطور اوسط برای چند روز مردم این قریه در آخرین پروژه کار نمودند؟</v>
          </cell>
          <cell r="EV75" t="b">
            <v>1</v>
          </cell>
          <cell r="EW75" t="b">
            <v>0</v>
          </cell>
          <cell r="EX75" t="b">
            <v>0</v>
          </cell>
        </row>
        <row r="76">
          <cell r="Q76">
            <v>6.13</v>
          </cell>
          <cell r="R76" t="str">
            <v>N/A</v>
          </cell>
          <cell r="W76" t="str">
            <v>What was the usual amount that workers were paid for a day's work on the most recent project?</v>
          </cell>
          <cell r="X76" t="str">
            <v>در آخرين پروژه، معمولاً مزد يک روزه برای يک کارگر چند بود؟</v>
          </cell>
          <cell r="Y76" t="str">
            <v/>
          </cell>
          <cell r="Z76" t="str">
            <v>افغانی</v>
          </cell>
          <cell r="AA76" t="e">
            <v>#N/A</v>
          </cell>
          <cell r="AB76" t="e">
            <v>#N/A</v>
          </cell>
          <cell r="AC76" t="e">
            <v>#N/A</v>
          </cell>
          <cell r="AD76" t="e">
            <v>#N/A</v>
          </cell>
          <cell r="AE76" t="e">
            <v>#N/A</v>
          </cell>
          <cell r="AF76" t="e">
            <v>#N/A</v>
          </cell>
          <cell r="AG76" t="e">
            <v>#N/A</v>
          </cell>
          <cell r="AH76" t="e">
            <v>#N/A</v>
          </cell>
          <cell r="AI76" t="e">
            <v>#N/A</v>
          </cell>
          <cell r="AJ76" t="e">
            <v>#N/A</v>
          </cell>
          <cell r="AK76" t="e">
            <v>#N/A</v>
          </cell>
          <cell r="AL76" t="e">
            <v>#N/A</v>
          </cell>
          <cell r="AM76" t="e">
            <v>#N/A</v>
          </cell>
          <cell r="AN76" t="e">
            <v>#N/A</v>
          </cell>
          <cell r="AO76" t="e">
            <v>#N/A</v>
          </cell>
          <cell r="AP76" t="e">
            <v>#N/A</v>
          </cell>
          <cell r="AQ76" t="e">
            <v>#N/A</v>
          </cell>
          <cell r="AR76" t="e">
            <v>#N/A</v>
          </cell>
          <cell r="AS76" t="e">
            <v>#N/A</v>
          </cell>
          <cell r="AT76" t="e">
            <v>#N/A</v>
          </cell>
          <cell r="AU76" t="e">
            <v>#N/A</v>
          </cell>
          <cell r="AV76" t="e">
            <v>#N/A</v>
          </cell>
          <cell r="AW76" t="e">
            <v>#N/A</v>
          </cell>
          <cell r="AX76" t="e">
            <v>#N/A</v>
          </cell>
          <cell r="AY76" t="e">
            <v>#N/A</v>
          </cell>
          <cell r="AZ76" t="e">
            <v>#N/A</v>
          </cell>
          <cell r="BA76" t="e">
            <v>#N/A</v>
          </cell>
          <cell r="BB76" t="e">
            <v>#N/A</v>
          </cell>
          <cell r="BC76" t="e">
            <v>#N/A</v>
          </cell>
          <cell r="BD76" t="e">
            <v>#N/A</v>
          </cell>
          <cell r="BE76" t="e">
            <v>#N/A</v>
          </cell>
          <cell r="BF76" t="e">
            <v>#N/A</v>
          </cell>
          <cell r="BG76" t="e">
            <v>#N/A</v>
          </cell>
          <cell r="BH76" t="e">
            <v>#N/A</v>
          </cell>
          <cell r="BI76" t="e">
            <v>#N/A</v>
          </cell>
          <cell r="BJ76" t="e">
            <v>#N/A</v>
          </cell>
          <cell r="BK76" t="e">
            <v>#N/A</v>
          </cell>
          <cell r="BL76" t="e">
            <v>#N/A</v>
          </cell>
          <cell r="BM76" t="e">
            <v>#N/A</v>
          </cell>
          <cell r="BN76" t="e">
            <v>#N/A</v>
          </cell>
          <cell r="BO76" t="e">
            <v>#N/A</v>
          </cell>
          <cell r="BP76" t="e">
            <v>#N/A</v>
          </cell>
          <cell r="BQ76" t="e">
            <v>#N/A</v>
          </cell>
          <cell r="BR76" t="e">
            <v>#N/A</v>
          </cell>
          <cell r="BS76" t="e">
            <v>#N/A</v>
          </cell>
          <cell r="BT76" t="e">
            <v>#N/A</v>
          </cell>
          <cell r="BU76" t="e">
            <v>#N/A</v>
          </cell>
          <cell r="BV76" t="e">
            <v>#N/A</v>
          </cell>
          <cell r="BW76" t="e">
            <v>#N/A</v>
          </cell>
          <cell r="BX76">
            <v>1</v>
          </cell>
          <cell r="BY76">
            <v>4.0599999999999987</v>
          </cell>
          <cell r="BZ76" t="str">
            <v>Afghani</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1</v>
          </cell>
          <cell r="DY76">
            <v>1</v>
          </cell>
          <cell r="EK76">
            <v>0</v>
          </cell>
          <cell r="ER76">
            <v>6.1299999999999972</v>
          </cell>
          <cell r="ES76">
            <v>6.1299999999999972</v>
          </cell>
          <cell r="ET76" t="str">
            <v>What was the usual amount that workers were paid for a day's work on the most recent project?</v>
          </cell>
          <cell r="EU76" t="str">
            <v>در آخرين پروژه، معمولاً مزد يک روزه برای يک کارگر چند بود؟</v>
          </cell>
          <cell r="EV76" t="b">
            <v>1</v>
          </cell>
          <cell r="EW76" t="b">
            <v>1</v>
          </cell>
          <cell r="EX76" t="b">
            <v>1</v>
          </cell>
        </row>
        <row r="77">
          <cell r="Q77">
            <v>7.04</v>
          </cell>
          <cell r="R77">
            <v>5.0399999999999991</v>
          </cell>
          <cell r="T77" t="str">
            <v>[ENTER NUMBER OF RESPONDENTS. MARK ALL MENTIONED]</v>
          </cell>
          <cell r="U77" t="str">
            <v>I want each one of you to answer this question separately. Have your or a member of your household cooperated with the project in terms of labor, money and required goods for the project.</v>
          </cell>
          <cell r="V77" t="str">
            <v>During the last 3 years, have you or member of your household contributed labor time, materials or money, to these {project/projects}? [IF YES] What contribution have you made?</v>
          </cell>
          <cell r="W77" t="str">
            <v>During the past 12 months, how many of you (or your household members) contributed labor time, materials, or money to any of the projects that are completed or under construction?</v>
          </cell>
          <cell r="X77" t="str">
            <v>در همین 12 ماه اخیر،چند نفر از شما (و یا کدام عضو خانواده تان) برای کدام یک از ین {پروژه / پروژه ها} که تمام شده و یا زیر کار است، مواد خام ، پول یا کمک دیگری کرده اید و یا شخصا کار کرده اید؟</v>
          </cell>
          <cell r="Y77" t="str">
            <v>[ تعدادپاسخ دهنده ها را بنویسید.  تمام جوابات داده شده را حلقه کنید ]</v>
          </cell>
          <cell r="Z77" t="str">
            <v>کار</v>
          </cell>
          <cell r="AA77" t="str">
            <v xml:space="preserve">مواد خام </v>
          </cell>
          <cell r="AB77" t="str">
            <v xml:space="preserve">پول </v>
          </cell>
          <cell r="AC77" t="str">
            <v>هیچ کمکی نکرده است</v>
          </cell>
          <cell r="AD77" t="e">
            <v>#N/A</v>
          </cell>
          <cell r="AE77" t="e">
            <v>#N/A</v>
          </cell>
          <cell r="AF77" t="e">
            <v>#N/A</v>
          </cell>
          <cell r="AG77" t="e">
            <v>#N/A</v>
          </cell>
          <cell r="AH77" t="e">
            <v>#N/A</v>
          </cell>
          <cell r="AI77" t="e">
            <v>#N/A</v>
          </cell>
          <cell r="AJ77" t="e">
            <v>#N/A</v>
          </cell>
          <cell r="AK77" t="e">
            <v>#N/A</v>
          </cell>
          <cell r="AL77" t="e">
            <v>#N/A</v>
          </cell>
          <cell r="AM77" t="e">
            <v>#N/A</v>
          </cell>
          <cell r="AN77" t="e">
            <v>#N/A</v>
          </cell>
          <cell r="AO77" t="e">
            <v>#N/A</v>
          </cell>
          <cell r="AP77" t="e">
            <v>#N/A</v>
          </cell>
          <cell r="AQ77" t="e">
            <v>#N/A</v>
          </cell>
          <cell r="AR77" t="e">
            <v>#N/A</v>
          </cell>
          <cell r="AS77" t="e">
            <v>#N/A</v>
          </cell>
          <cell r="AT77" t="e">
            <v>#N/A</v>
          </cell>
          <cell r="AU77" t="e">
            <v>#N/A</v>
          </cell>
          <cell r="AV77" t="e">
            <v>#N/A</v>
          </cell>
          <cell r="AW77" t="e">
            <v>#N/A</v>
          </cell>
          <cell r="AX77" t="e">
            <v>#N/A</v>
          </cell>
          <cell r="AY77" t="e">
            <v>#N/A</v>
          </cell>
          <cell r="AZ77" t="e">
            <v>#N/A</v>
          </cell>
          <cell r="BA77" t="e">
            <v>#N/A</v>
          </cell>
          <cell r="BB77" t="e">
            <v>#N/A</v>
          </cell>
          <cell r="BC77" t="e">
            <v>#N/A</v>
          </cell>
          <cell r="BD77" t="e">
            <v>#N/A</v>
          </cell>
          <cell r="BE77" t="e">
            <v>#N/A</v>
          </cell>
          <cell r="BF77" t="e">
            <v>#N/A</v>
          </cell>
          <cell r="BG77" t="e">
            <v>#N/A</v>
          </cell>
          <cell r="BH77" t="e">
            <v>#N/A</v>
          </cell>
          <cell r="BI77" t="e">
            <v>#N/A</v>
          </cell>
          <cell r="BJ77" t="e">
            <v>#N/A</v>
          </cell>
          <cell r="BK77" t="e">
            <v>#N/A</v>
          </cell>
          <cell r="BL77" t="e">
            <v>#N/A</v>
          </cell>
          <cell r="BM77" t="e">
            <v>#N/A</v>
          </cell>
          <cell r="BN77" t="e">
            <v>#N/A</v>
          </cell>
          <cell r="BO77" t="e">
            <v>#N/A</v>
          </cell>
          <cell r="BP77" t="e">
            <v>#N/A</v>
          </cell>
          <cell r="BQ77" t="e">
            <v>#N/A</v>
          </cell>
          <cell r="BR77" t="e">
            <v>#N/A</v>
          </cell>
          <cell r="BS77" t="e">
            <v>#N/A</v>
          </cell>
          <cell r="BT77" t="e">
            <v>#N/A</v>
          </cell>
          <cell r="BU77" t="e">
            <v>#N/A</v>
          </cell>
          <cell r="BV77" t="e">
            <v>#N/A</v>
          </cell>
          <cell r="BW77" t="e">
            <v>#N/A</v>
          </cell>
          <cell r="BX77">
            <v>4</v>
          </cell>
          <cell r="BY77">
            <v>4.0699999999999985</v>
          </cell>
          <cell r="BZ77" t="str">
            <v>Labour</v>
          </cell>
          <cell r="CA77" t="str">
            <v>Material</v>
          </cell>
          <cell r="CB77" t="str">
            <v>Money</v>
          </cell>
          <cell r="CC77" t="str">
            <v>Didn't Contribute Anything</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4</v>
          </cell>
          <cell r="DY77">
            <v>1</v>
          </cell>
          <cell r="DZ77" t="str">
            <v>Categorical</v>
          </cell>
          <cell r="EA77">
            <v>1</v>
          </cell>
          <cell r="EB77" t="str">
            <v>Fill-In</v>
          </cell>
          <cell r="EC77" t="str">
            <v>No;  Yes, we provided labor, money and goods for them;  Yes, labor and money;  Yes, labor and goods;  Yes, money and goods;  Yes, only labor;  Yes, only money;  Yes, only goods</v>
          </cell>
          <cell r="ED77">
            <v>8</v>
          </cell>
          <cell r="EE77">
            <v>4.07</v>
          </cell>
          <cell r="EF77" t="str">
            <v>.</v>
          </cell>
          <cell r="EG77">
            <v>3.05</v>
          </cell>
          <cell r="EH77" t="str">
            <v>.</v>
          </cell>
          <cell r="EI77" t="str">
            <v>-</v>
          </cell>
          <cell r="EK77">
            <v>1</v>
          </cell>
          <cell r="EN77">
            <v>5.05</v>
          </cell>
          <cell r="EO77" t="str">
            <v>Hypothesis Test</v>
          </cell>
          <cell r="EP77" t="str">
            <v>Projects &amp; Development</v>
          </cell>
          <cell r="EQ77" t="str">
            <v>Projects in Execution and Implementation</v>
          </cell>
          <cell r="ER77">
            <v>7.0399999999999991</v>
          </cell>
          <cell r="ES77">
            <v>7.0399999999999991</v>
          </cell>
          <cell r="ET77" t="str">
            <v>How many of you contributed household donated labor time, materials, or money to any of the projects that are completed or under construction?</v>
          </cell>
          <cell r="EU77" t="str">
            <v xml:space="preserve"> چه تعداد شما از طريق کارکردن، مواد و يا پول برای يکی از پروژه هاي تکميل شده و يا تحت تعمير، کمک نموده اید؟ </v>
          </cell>
          <cell r="EV77" t="b">
            <v>1</v>
          </cell>
          <cell r="EW77" t="b">
            <v>0</v>
          </cell>
          <cell r="EX77" t="b">
            <v>0</v>
          </cell>
        </row>
        <row r="78">
          <cell r="Q78">
            <v>7.05</v>
          </cell>
          <cell r="R78">
            <v>5.0499999999999989</v>
          </cell>
          <cell r="S78">
            <v>4.0999999999999979</v>
          </cell>
          <cell r="T78" t="str">
            <v>[&gt;&gt; NEXT TYPE]</v>
          </cell>
          <cell r="W78" t="str">
            <v>Is the work on the (most recent) project still on-going or has the project been completed?</v>
          </cell>
          <cell r="X78" t="str">
            <v>آیا کار (آخرین) پروژه تا حال ادامه دارد یا تکمیل شده است؟</v>
          </cell>
          <cell r="Y78" t="str">
            <v>[&gt;&gt; نوع بعدی]</v>
          </cell>
          <cell r="Z78" t="str">
            <v>ادامه دارد</v>
          </cell>
          <cell r="AA78" t="str">
            <v>خاتمه یافته است</v>
          </cell>
          <cell r="AB78" t="e">
            <v>#N/A</v>
          </cell>
          <cell r="AC78" t="e">
            <v>#N/A</v>
          </cell>
          <cell r="AD78" t="e">
            <v>#N/A</v>
          </cell>
          <cell r="AE78" t="e">
            <v>#N/A</v>
          </cell>
          <cell r="AF78" t="e">
            <v>#N/A</v>
          </cell>
          <cell r="AG78" t="e">
            <v>#N/A</v>
          </cell>
          <cell r="AH78" t="e">
            <v>#N/A</v>
          </cell>
          <cell r="AI78" t="e">
            <v>#N/A</v>
          </cell>
          <cell r="AJ78" t="e">
            <v>#N/A</v>
          </cell>
          <cell r="AK78" t="e">
            <v>#N/A</v>
          </cell>
          <cell r="AL78" t="e">
            <v>#N/A</v>
          </cell>
          <cell r="AM78" t="e">
            <v>#N/A</v>
          </cell>
          <cell r="AN78" t="e">
            <v>#N/A</v>
          </cell>
          <cell r="AO78" t="e">
            <v>#N/A</v>
          </cell>
          <cell r="AP78" t="e">
            <v>#N/A</v>
          </cell>
          <cell r="AQ78" t="e">
            <v>#N/A</v>
          </cell>
          <cell r="AR78" t="e">
            <v>#N/A</v>
          </cell>
          <cell r="AS78" t="e">
            <v>#N/A</v>
          </cell>
          <cell r="AT78" t="e">
            <v>#N/A</v>
          </cell>
          <cell r="AU78" t="e">
            <v>#N/A</v>
          </cell>
          <cell r="AV78" t="e">
            <v>#N/A</v>
          </cell>
          <cell r="AW78" t="e">
            <v>#N/A</v>
          </cell>
          <cell r="AX78" t="e">
            <v>#N/A</v>
          </cell>
          <cell r="AY78" t="e">
            <v>#N/A</v>
          </cell>
          <cell r="AZ78" t="e">
            <v>#N/A</v>
          </cell>
          <cell r="BA78" t="e">
            <v>#N/A</v>
          </cell>
          <cell r="BB78" t="e">
            <v>#N/A</v>
          </cell>
          <cell r="BC78" t="e">
            <v>#N/A</v>
          </cell>
          <cell r="BD78" t="e">
            <v>#N/A</v>
          </cell>
          <cell r="BE78" t="e">
            <v>#N/A</v>
          </cell>
          <cell r="BF78" t="e">
            <v>#N/A</v>
          </cell>
          <cell r="BG78" t="e">
            <v>#N/A</v>
          </cell>
          <cell r="BH78" t="e">
            <v>#N/A</v>
          </cell>
          <cell r="BI78" t="e">
            <v>#N/A</v>
          </cell>
          <cell r="BJ78" t="e">
            <v>#N/A</v>
          </cell>
          <cell r="BK78" t="e">
            <v>#N/A</v>
          </cell>
          <cell r="BL78" t="e">
            <v>#N/A</v>
          </cell>
          <cell r="BM78" t="e">
            <v>#N/A</v>
          </cell>
          <cell r="BN78" t="e">
            <v>#N/A</v>
          </cell>
          <cell r="BO78" t="e">
            <v>#N/A</v>
          </cell>
          <cell r="BP78" t="e">
            <v>#N/A</v>
          </cell>
          <cell r="BQ78" t="e">
            <v>#N/A</v>
          </cell>
          <cell r="BR78" t="e">
            <v>#N/A</v>
          </cell>
          <cell r="BS78" t="e">
            <v>#N/A</v>
          </cell>
          <cell r="BT78" t="e">
            <v>#N/A</v>
          </cell>
          <cell r="BU78" t="e">
            <v>#N/A</v>
          </cell>
          <cell r="BV78" t="e">
            <v>#N/A</v>
          </cell>
          <cell r="BW78" t="e">
            <v>#N/A</v>
          </cell>
          <cell r="BX78">
            <v>2</v>
          </cell>
          <cell r="BY78">
            <v>4.0799999999999983</v>
          </cell>
          <cell r="BZ78" t="str">
            <v>On-Going</v>
          </cell>
          <cell r="CA78" t="str">
            <v>Finished</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2</v>
          </cell>
          <cell r="DY78">
            <v>1</v>
          </cell>
          <cell r="EK78">
            <v>1</v>
          </cell>
          <cell r="ER78">
            <v>7.0499999999999989</v>
          </cell>
          <cell r="ES78">
            <v>7.0499999999999989</v>
          </cell>
          <cell r="ET78" t="str">
            <v>Is the work on this project still on-going or has the project been completed?</v>
          </cell>
          <cell r="EU78" t="str">
            <v xml:space="preserve">آیا کار این پروژه تا حال ادامه دارد یا تکمیل شده است؟ </v>
          </cell>
          <cell r="EV78" t="b">
            <v>1</v>
          </cell>
          <cell r="EW78" t="b">
            <v>0</v>
          </cell>
          <cell r="EX78" t="b">
            <v>0</v>
          </cell>
        </row>
        <row r="79">
          <cell r="Q79">
            <v>7.06</v>
          </cell>
          <cell r="R79">
            <v>5.0599999999999987</v>
          </cell>
          <cell r="W79" t="str">
            <v>How long ago from today was the (most recent) project finished?</v>
          </cell>
          <cell r="X79" t="str">
            <v>کار (آخرین) پروژه چه مدت قبل از امروز تمام شده بود؟</v>
          </cell>
          <cell r="Y79" t="str">
            <v/>
          </cell>
          <cell r="Z79" t="str">
            <v>روز</v>
          </cell>
          <cell r="AA79" t="str">
            <v>ماه</v>
          </cell>
          <cell r="AB79" t="str">
            <v xml:space="preserve">سال </v>
          </cell>
          <cell r="AC79" t="e">
            <v>#N/A</v>
          </cell>
          <cell r="AD79" t="e">
            <v>#N/A</v>
          </cell>
          <cell r="AE79" t="e">
            <v>#N/A</v>
          </cell>
          <cell r="AF79" t="e">
            <v>#N/A</v>
          </cell>
          <cell r="AG79" t="e">
            <v>#N/A</v>
          </cell>
          <cell r="AH79" t="e">
            <v>#N/A</v>
          </cell>
          <cell r="AI79" t="e">
            <v>#N/A</v>
          </cell>
          <cell r="AJ79" t="e">
            <v>#N/A</v>
          </cell>
          <cell r="AK79" t="e">
            <v>#N/A</v>
          </cell>
          <cell r="AL79" t="e">
            <v>#N/A</v>
          </cell>
          <cell r="AM79" t="e">
            <v>#N/A</v>
          </cell>
          <cell r="AN79" t="e">
            <v>#N/A</v>
          </cell>
          <cell r="AO79" t="e">
            <v>#N/A</v>
          </cell>
          <cell r="AP79" t="e">
            <v>#N/A</v>
          </cell>
          <cell r="AQ79" t="e">
            <v>#N/A</v>
          </cell>
          <cell r="AR79" t="e">
            <v>#N/A</v>
          </cell>
          <cell r="AS79" t="e">
            <v>#N/A</v>
          </cell>
          <cell r="AT79" t="e">
            <v>#N/A</v>
          </cell>
          <cell r="AU79" t="e">
            <v>#N/A</v>
          </cell>
          <cell r="AV79" t="e">
            <v>#N/A</v>
          </cell>
          <cell r="AW79" t="e">
            <v>#N/A</v>
          </cell>
          <cell r="AX79" t="e">
            <v>#N/A</v>
          </cell>
          <cell r="AY79" t="e">
            <v>#N/A</v>
          </cell>
          <cell r="AZ79" t="e">
            <v>#N/A</v>
          </cell>
          <cell r="BA79" t="e">
            <v>#N/A</v>
          </cell>
          <cell r="BB79" t="e">
            <v>#N/A</v>
          </cell>
          <cell r="BC79" t="e">
            <v>#N/A</v>
          </cell>
          <cell r="BD79" t="e">
            <v>#N/A</v>
          </cell>
          <cell r="BE79" t="e">
            <v>#N/A</v>
          </cell>
          <cell r="BF79" t="e">
            <v>#N/A</v>
          </cell>
          <cell r="BG79" t="e">
            <v>#N/A</v>
          </cell>
          <cell r="BH79" t="e">
            <v>#N/A</v>
          </cell>
          <cell r="BI79" t="e">
            <v>#N/A</v>
          </cell>
          <cell r="BJ79" t="e">
            <v>#N/A</v>
          </cell>
          <cell r="BK79" t="e">
            <v>#N/A</v>
          </cell>
          <cell r="BL79" t="e">
            <v>#N/A</v>
          </cell>
          <cell r="BM79" t="e">
            <v>#N/A</v>
          </cell>
          <cell r="BN79" t="e">
            <v>#N/A</v>
          </cell>
          <cell r="BO79" t="e">
            <v>#N/A</v>
          </cell>
          <cell r="BP79" t="e">
            <v>#N/A</v>
          </cell>
          <cell r="BQ79" t="e">
            <v>#N/A</v>
          </cell>
          <cell r="BR79" t="e">
            <v>#N/A</v>
          </cell>
          <cell r="BS79" t="e">
            <v>#N/A</v>
          </cell>
          <cell r="BT79" t="e">
            <v>#N/A</v>
          </cell>
          <cell r="BU79" t="e">
            <v>#N/A</v>
          </cell>
          <cell r="BV79" t="e">
            <v>#N/A</v>
          </cell>
          <cell r="BW79" t="e">
            <v>#N/A</v>
          </cell>
          <cell r="BX79">
            <v>3</v>
          </cell>
          <cell r="BY79">
            <v>4.0899999999999981</v>
          </cell>
          <cell r="BZ79" t="str">
            <v>Days</v>
          </cell>
          <cell r="CA79" t="str">
            <v>Months</v>
          </cell>
          <cell r="CB79" t="str">
            <v>Years</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3</v>
          </cell>
          <cell r="DY79">
            <v>1</v>
          </cell>
          <cell r="EK79">
            <v>1</v>
          </cell>
          <cell r="ER79">
            <v>7.0599999999999987</v>
          </cell>
          <cell r="ES79">
            <v>7.0599999999999987</v>
          </cell>
          <cell r="ET79" t="str">
            <v>How long ago from today was the project finished?</v>
          </cell>
          <cell r="EU79" t="str">
            <v>این پروژه چه مدت قبل از امروز تکمیل گردیده است؟</v>
          </cell>
          <cell r="EV79" t="b">
            <v>1</v>
          </cell>
          <cell r="EW79" t="b">
            <v>0</v>
          </cell>
          <cell r="EX79" t="b">
            <v>0</v>
          </cell>
        </row>
        <row r="80">
          <cell r="Q80">
            <v>7.08</v>
          </cell>
          <cell r="R80">
            <v>5.0699999999999985</v>
          </cell>
          <cell r="U80" t="str">
            <v>Do the council or village elders take money from the people in the village in return for their services?</v>
          </cell>
          <cell r="V80" t="str">
            <v>At the village level, who is usually guiding people in the issues such as wearing chadori or girls going to school?</v>
          </cell>
          <cell r="W80" t="str">
            <v>During the past 12 months, approximately how many households in this village donated labor time, materials, or money to any of the projects that are completed or under construction?</v>
          </cell>
          <cell r="X80" t="str">
            <v>در همین 12 ماه اخیر، چند خانواده برای کدام یک از ین {پروژه / پروژه ها} که تمام شده و یا زیر کار است مواد خام، پول یا وقت خودرا برای مزدورکاری داده اند؟</v>
          </cell>
          <cell r="Y80" t="str">
            <v/>
          </cell>
          <cell r="Z80" t="str">
            <v>صفر (0)</v>
          </cell>
          <cell r="AA80" t="str">
            <v>خانواده</v>
          </cell>
          <cell r="AB80" t="e">
            <v>#N/A</v>
          </cell>
          <cell r="AC80" t="e">
            <v>#N/A</v>
          </cell>
          <cell r="AD80" t="e">
            <v>#N/A</v>
          </cell>
          <cell r="AE80" t="e">
            <v>#N/A</v>
          </cell>
          <cell r="AF80" t="e">
            <v>#N/A</v>
          </cell>
          <cell r="AG80" t="e">
            <v>#N/A</v>
          </cell>
          <cell r="AH80" t="e">
            <v>#N/A</v>
          </cell>
          <cell r="AI80" t="e">
            <v>#N/A</v>
          </cell>
          <cell r="AJ80" t="e">
            <v>#N/A</v>
          </cell>
          <cell r="AK80" t="e">
            <v>#N/A</v>
          </cell>
          <cell r="AL80" t="e">
            <v>#N/A</v>
          </cell>
          <cell r="AM80" t="e">
            <v>#N/A</v>
          </cell>
          <cell r="AN80" t="e">
            <v>#N/A</v>
          </cell>
          <cell r="AO80" t="e">
            <v>#N/A</v>
          </cell>
          <cell r="AP80" t="e">
            <v>#N/A</v>
          </cell>
          <cell r="AQ80" t="e">
            <v>#N/A</v>
          </cell>
          <cell r="AR80" t="e">
            <v>#N/A</v>
          </cell>
          <cell r="AS80" t="e">
            <v>#N/A</v>
          </cell>
          <cell r="AT80" t="e">
            <v>#N/A</v>
          </cell>
          <cell r="AU80" t="e">
            <v>#N/A</v>
          </cell>
          <cell r="AV80" t="e">
            <v>#N/A</v>
          </cell>
          <cell r="AW80" t="e">
            <v>#N/A</v>
          </cell>
          <cell r="AX80" t="e">
            <v>#N/A</v>
          </cell>
          <cell r="AY80" t="e">
            <v>#N/A</v>
          </cell>
          <cell r="AZ80" t="e">
            <v>#N/A</v>
          </cell>
          <cell r="BA80" t="e">
            <v>#N/A</v>
          </cell>
          <cell r="BB80" t="e">
            <v>#N/A</v>
          </cell>
          <cell r="BC80" t="e">
            <v>#N/A</v>
          </cell>
          <cell r="BD80" t="e">
            <v>#N/A</v>
          </cell>
          <cell r="BE80" t="e">
            <v>#N/A</v>
          </cell>
          <cell r="BF80" t="e">
            <v>#N/A</v>
          </cell>
          <cell r="BG80" t="e">
            <v>#N/A</v>
          </cell>
          <cell r="BH80" t="e">
            <v>#N/A</v>
          </cell>
          <cell r="BI80" t="e">
            <v>#N/A</v>
          </cell>
          <cell r="BJ80" t="e">
            <v>#N/A</v>
          </cell>
          <cell r="BK80" t="e">
            <v>#N/A</v>
          </cell>
          <cell r="BL80" t="e">
            <v>#N/A</v>
          </cell>
          <cell r="BM80" t="e">
            <v>#N/A</v>
          </cell>
          <cell r="BN80" t="e">
            <v>#N/A</v>
          </cell>
          <cell r="BO80" t="e">
            <v>#N/A</v>
          </cell>
          <cell r="BP80" t="e">
            <v>#N/A</v>
          </cell>
          <cell r="BQ80" t="e">
            <v>#N/A</v>
          </cell>
          <cell r="BR80" t="e">
            <v>#N/A</v>
          </cell>
          <cell r="BS80" t="e">
            <v>#N/A</v>
          </cell>
          <cell r="BT80" t="e">
            <v>#N/A</v>
          </cell>
          <cell r="BU80" t="e">
            <v>#N/A</v>
          </cell>
          <cell r="BV80" t="e">
            <v>#N/A</v>
          </cell>
          <cell r="BW80" t="e">
            <v>#N/A</v>
          </cell>
          <cell r="BX80">
            <v>2</v>
          </cell>
          <cell r="BY80">
            <v>4.0999999999999979</v>
          </cell>
          <cell r="BZ80" t="str">
            <v>None</v>
          </cell>
          <cell r="CA80" t="str">
            <v>Households</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2</v>
          </cell>
          <cell r="DY80">
            <v>1</v>
          </cell>
          <cell r="DZ80" t="str">
            <v>Binary</v>
          </cell>
          <cell r="EA80">
            <v>1</v>
          </cell>
          <cell r="EB80" t="str">
            <v>Fill-In</v>
          </cell>
          <cell r="EC80" t="str">
            <v>Yes; No</v>
          </cell>
          <cell r="EE80">
            <v>3.21</v>
          </cell>
          <cell r="EF80" t="str">
            <v>.</v>
          </cell>
          <cell r="EG80" t="str">
            <v>-</v>
          </cell>
          <cell r="EI80" t="str">
            <v>-</v>
          </cell>
          <cell r="EK80">
            <v>1</v>
          </cell>
          <cell r="EN80" t="e">
            <v>#REF!</v>
          </cell>
          <cell r="EO80" t="e">
            <v>#REF!</v>
          </cell>
          <cell r="EP80" t="e">
            <v>#REF!</v>
          </cell>
          <cell r="EQ80" t="e">
            <v>#REF!</v>
          </cell>
          <cell r="ER80">
            <v>7.0799999999999983</v>
          </cell>
          <cell r="ES80">
            <v>7.0799999999999983</v>
          </cell>
          <cell r="ET80" t="str">
            <v>During the past 12 months, approximately how many households in this village donated labor time, materials, or money to any of the projects that are completed or under construction?</v>
          </cell>
          <cell r="EU80" t="str">
            <v>در جريان 12 ماه گذشته،تقريباً چه تعداد خانواده ها از طريق کارکردن، مواد و يا پول برای يکی از پروژه هاي تکميل شده و يا تحت تعمير، سهم گرفته ايد؟</v>
          </cell>
          <cell r="EV80" t="b">
            <v>1</v>
          </cell>
          <cell r="EW80" t="b">
            <v>1</v>
          </cell>
          <cell r="EX80" t="b">
            <v>0</v>
          </cell>
        </row>
        <row r="81">
          <cell r="Q81">
            <v>8.98</v>
          </cell>
          <cell r="R81" t="str">
            <v>-</v>
          </cell>
          <cell r="W81" t="str">
            <v>I am now going to read a list of activities. For each activity, I'd like you to tell me whether men, women, and/or children from this village participated in this activity during the past 12 months. If they did, I'd like you tell me how much money a male, female, and child labourer would usually earn for a day’s work, excluding the cost of meals?</v>
          </cell>
          <cell r="X81" t="str">
            <v>برای هر یک از این فعالیت ها شما بمن بگوئید که آیا مردان، زنان، ویا اطفال این قریه، در12 ماه گذشته این کارها را انجام داده اند یا نه. اگر انجام داده اند، بگوئید که معمولاً یک مرد، زن یا طفل برای کار یک روز چقدر پول میگرفتند: (البته بدون قیمت غذا)</v>
          </cell>
          <cell r="Y81" t="str">
            <v/>
          </cell>
          <cell r="EK81">
            <v>0</v>
          </cell>
        </row>
        <row r="82">
          <cell r="Q82">
            <v>8.0399999999999991</v>
          </cell>
          <cell r="R82">
            <v>6.0299999999999994</v>
          </cell>
          <cell r="W82" t="str">
            <v>Agricultural Activities</v>
          </cell>
          <cell r="X82" t="str">
            <v>پاک کاری زمین، کشت کردن زمین، خیشاوه، و یا برداشتن حاصلات؟</v>
          </cell>
          <cell r="Y82" t="str">
            <v/>
          </cell>
          <cell r="Z82" t="str">
            <v xml:space="preserve">مردان در 12 ماه گذشته این کار را نکرده است </v>
          </cell>
          <cell r="AA82" t="str">
            <v xml:space="preserve">زنان در 12 ماه گذشته این کار را نکرده است </v>
          </cell>
          <cell r="AB82" t="str">
            <v xml:space="preserve">اطفال در 12 ماه گذشته این کار را نکرده است </v>
          </cell>
          <cell r="AC82" t="str">
            <v>افغانی</v>
          </cell>
          <cell r="AD82" t="e">
            <v>#N/A</v>
          </cell>
          <cell r="AE82" t="e">
            <v>#N/A</v>
          </cell>
          <cell r="AF82" t="e">
            <v>#N/A</v>
          </cell>
          <cell r="AG82" t="e">
            <v>#N/A</v>
          </cell>
          <cell r="AH82" t="e">
            <v>#N/A</v>
          </cell>
          <cell r="AI82" t="e">
            <v>#N/A</v>
          </cell>
          <cell r="AJ82" t="e">
            <v>#N/A</v>
          </cell>
          <cell r="AK82" t="e">
            <v>#N/A</v>
          </cell>
          <cell r="AL82" t="e">
            <v>#N/A</v>
          </cell>
          <cell r="AM82" t="e">
            <v>#N/A</v>
          </cell>
          <cell r="AN82" t="e">
            <v>#N/A</v>
          </cell>
          <cell r="AO82" t="e">
            <v>#N/A</v>
          </cell>
          <cell r="AP82" t="e">
            <v>#N/A</v>
          </cell>
          <cell r="AQ82" t="e">
            <v>#N/A</v>
          </cell>
          <cell r="AR82" t="e">
            <v>#N/A</v>
          </cell>
          <cell r="AS82" t="e">
            <v>#N/A</v>
          </cell>
          <cell r="AT82" t="e">
            <v>#N/A</v>
          </cell>
          <cell r="AU82" t="e">
            <v>#N/A</v>
          </cell>
          <cell r="AV82" t="e">
            <v>#N/A</v>
          </cell>
          <cell r="AW82" t="e">
            <v>#N/A</v>
          </cell>
          <cell r="AX82" t="e">
            <v>#N/A</v>
          </cell>
          <cell r="AY82" t="e">
            <v>#N/A</v>
          </cell>
          <cell r="AZ82" t="e">
            <v>#N/A</v>
          </cell>
          <cell r="BA82" t="e">
            <v>#N/A</v>
          </cell>
          <cell r="BB82" t="e">
            <v>#N/A</v>
          </cell>
          <cell r="BC82" t="e">
            <v>#N/A</v>
          </cell>
          <cell r="BD82" t="e">
            <v>#N/A</v>
          </cell>
          <cell r="BE82" t="e">
            <v>#N/A</v>
          </cell>
          <cell r="BF82" t="e">
            <v>#N/A</v>
          </cell>
          <cell r="BG82" t="e">
            <v>#N/A</v>
          </cell>
          <cell r="BH82" t="e">
            <v>#N/A</v>
          </cell>
          <cell r="BI82" t="e">
            <v>#N/A</v>
          </cell>
          <cell r="BJ82" t="e">
            <v>#N/A</v>
          </cell>
          <cell r="BK82" t="e">
            <v>#N/A</v>
          </cell>
          <cell r="BL82" t="e">
            <v>#N/A</v>
          </cell>
          <cell r="BM82" t="e">
            <v>#N/A</v>
          </cell>
          <cell r="BN82" t="e">
            <v>#N/A</v>
          </cell>
          <cell r="BO82" t="e">
            <v>#N/A</v>
          </cell>
          <cell r="BP82" t="e">
            <v>#N/A</v>
          </cell>
          <cell r="BQ82" t="e">
            <v>#N/A</v>
          </cell>
          <cell r="BR82" t="e">
            <v>#N/A</v>
          </cell>
          <cell r="BS82" t="e">
            <v>#N/A</v>
          </cell>
          <cell r="BT82" t="e">
            <v>#N/A</v>
          </cell>
          <cell r="BU82" t="e">
            <v>#N/A</v>
          </cell>
          <cell r="BV82" t="e">
            <v>#N/A</v>
          </cell>
          <cell r="BW82" t="e">
            <v>#N/A</v>
          </cell>
          <cell r="BX82">
            <v>4</v>
          </cell>
          <cell r="BY82">
            <v>5.01</v>
          </cell>
          <cell r="BZ82" t="str">
            <v>Men Did Not Do This Work in Past 12 Months</v>
          </cell>
          <cell r="CA82" t="str">
            <v>Women Did Not Do This Work in Past 12 Months</v>
          </cell>
          <cell r="CB82" t="str">
            <v>Children Did Not Do This Work in Past 12 Months</v>
          </cell>
          <cell r="CC82" t="str">
            <v>Afghani</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4</v>
          </cell>
          <cell r="DY82">
            <v>1</v>
          </cell>
          <cell r="EK82">
            <v>1</v>
          </cell>
          <cell r="ER82">
            <v>8.0399999999999991</v>
          </cell>
          <cell r="ES82">
            <v>8.0399999999999991</v>
          </cell>
          <cell r="ET82" t="str">
            <v>I am now going to read a list of activities. For each activity, I'd like you to tell me whether men, women, and/or children from this village participated in this activity during the past 12 months. If they did, I'd like you tell me how much money a male, female, and child labourer would usually earn for a day’s work, excluding the cost of meals? Land clearing, planting,  weeding, or harvesting?</v>
          </cell>
          <cell r="EU82" t="str">
            <v xml:space="preserve">حالا من یک لست فعالیت ها را به شما خواهم خواند. در مورد هر فعالیت، من میخواهم که شما بمن بگوئید که آیا مردان، زنان، ویا اطفال این قریه در12 ماه گذشته در این فعالیت ها شرکت کرده اند یا خیر. اگر کرده اند، بمن بگوئید که معمولاً یک مرد، زن یا طفل برای کار یک روز چه اندازه پول بدست می آورد (البته بدون قیمت غذا)؟ پاک کاری زمین، کشت کردن زمین،خیشاوه، ویا برداشتن خرمن؟ </v>
          </cell>
          <cell r="EV82" t="b">
            <v>1</v>
          </cell>
          <cell r="EW82" t="b">
            <v>0</v>
          </cell>
          <cell r="EX82" t="b">
            <v>0</v>
          </cell>
        </row>
        <row r="83">
          <cell r="Q83">
            <v>8.0500000000000007</v>
          </cell>
          <cell r="R83">
            <v>6.0399999999999991</v>
          </cell>
          <cell r="W83" t="str">
            <v>Livestock Activities</v>
          </cell>
          <cell r="X83" t="str">
            <v>خیشاوه خشخاش؟</v>
          </cell>
          <cell r="Y83" t="str">
            <v/>
          </cell>
          <cell r="Z83" t="str">
            <v xml:space="preserve">مردان در 12 ماه گذشته این کار را نکرده است </v>
          </cell>
          <cell r="AA83" t="str">
            <v xml:space="preserve">زنان در 12 ماه گذشته این کار را نکرده است </v>
          </cell>
          <cell r="AB83" t="str">
            <v xml:space="preserve">اطفال در 12 ماه گذشته این کار را نکرده است </v>
          </cell>
          <cell r="AC83" t="str">
            <v>افغانی</v>
          </cell>
          <cell r="AD83" t="e">
            <v>#N/A</v>
          </cell>
          <cell r="AE83" t="e">
            <v>#N/A</v>
          </cell>
          <cell r="AF83" t="e">
            <v>#N/A</v>
          </cell>
          <cell r="AG83" t="e">
            <v>#N/A</v>
          </cell>
          <cell r="AH83" t="e">
            <v>#N/A</v>
          </cell>
          <cell r="AI83" t="e">
            <v>#N/A</v>
          </cell>
          <cell r="AJ83" t="e">
            <v>#N/A</v>
          </cell>
          <cell r="AK83" t="e">
            <v>#N/A</v>
          </cell>
          <cell r="AL83" t="e">
            <v>#N/A</v>
          </cell>
          <cell r="AM83" t="e">
            <v>#N/A</v>
          </cell>
          <cell r="AN83" t="e">
            <v>#N/A</v>
          </cell>
          <cell r="AO83" t="e">
            <v>#N/A</v>
          </cell>
          <cell r="AP83" t="e">
            <v>#N/A</v>
          </cell>
          <cell r="AQ83" t="e">
            <v>#N/A</v>
          </cell>
          <cell r="AR83" t="e">
            <v>#N/A</v>
          </cell>
          <cell r="AS83" t="e">
            <v>#N/A</v>
          </cell>
          <cell r="AT83" t="e">
            <v>#N/A</v>
          </cell>
          <cell r="AU83" t="e">
            <v>#N/A</v>
          </cell>
          <cell r="AV83" t="e">
            <v>#N/A</v>
          </cell>
          <cell r="AW83" t="e">
            <v>#N/A</v>
          </cell>
          <cell r="AX83" t="e">
            <v>#N/A</v>
          </cell>
          <cell r="AY83" t="e">
            <v>#N/A</v>
          </cell>
          <cell r="AZ83" t="e">
            <v>#N/A</v>
          </cell>
          <cell r="BA83" t="e">
            <v>#N/A</v>
          </cell>
          <cell r="BB83" t="e">
            <v>#N/A</v>
          </cell>
          <cell r="BC83" t="e">
            <v>#N/A</v>
          </cell>
          <cell r="BD83" t="e">
            <v>#N/A</v>
          </cell>
          <cell r="BE83" t="e">
            <v>#N/A</v>
          </cell>
          <cell r="BF83" t="e">
            <v>#N/A</v>
          </cell>
          <cell r="BG83" t="e">
            <v>#N/A</v>
          </cell>
          <cell r="BH83" t="e">
            <v>#N/A</v>
          </cell>
          <cell r="BI83" t="e">
            <v>#N/A</v>
          </cell>
          <cell r="BJ83" t="e">
            <v>#N/A</v>
          </cell>
          <cell r="BK83" t="e">
            <v>#N/A</v>
          </cell>
          <cell r="BL83" t="e">
            <v>#N/A</v>
          </cell>
          <cell r="BM83" t="e">
            <v>#N/A</v>
          </cell>
          <cell r="BN83" t="e">
            <v>#N/A</v>
          </cell>
          <cell r="BO83" t="e">
            <v>#N/A</v>
          </cell>
          <cell r="BP83" t="e">
            <v>#N/A</v>
          </cell>
          <cell r="BQ83" t="e">
            <v>#N/A</v>
          </cell>
          <cell r="BR83" t="e">
            <v>#N/A</v>
          </cell>
          <cell r="BS83" t="e">
            <v>#N/A</v>
          </cell>
          <cell r="BT83" t="e">
            <v>#N/A</v>
          </cell>
          <cell r="BU83" t="e">
            <v>#N/A</v>
          </cell>
          <cell r="BV83" t="e">
            <v>#N/A</v>
          </cell>
          <cell r="BW83" t="e">
            <v>#N/A</v>
          </cell>
          <cell r="BX83">
            <v>4</v>
          </cell>
          <cell r="BY83">
            <v>5.0199999999999996</v>
          </cell>
          <cell r="BZ83" t="str">
            <v>Men Did Not Do This Work in Past 12 Months</v>
          </cell>
          <cell r="CA83" t="str">
            <v>Women Did Not Do This Work in Past 12 Months</v>
          </cell>
          <cell r="CB83" t="str">
            <v>Children Did Not Do This Work in Past 12 Months</v>
          </cell>
          <cell r="CC83" t="str">
            <v>Afghani</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4</v>
          </cell>
          <cell r="DY83">
            <v>1</v>
          </cell>
          <cell r="EK83">
            <v>1</v>
          </cell>
          <cell r="ER83">
            <v>8.0499999999999989</v>
          </cell>
          <cell r="ES83">
            <v>8.0499999999999989</v>
          </cell>
          <cell r="ET83" t="str">
            <v>Opium Weeding</v>
          </cell>
          <cell r="EU83" t="str">
            <v>خیشاوه خشخاش</v>
          </cell>
          <cell r="EV83" t="b">
            <v>1</v>
          </cell>
          <cell r="EW83" t="b">
            <v>0</v>
          </cell>
          <cell r="EX83" t="b">
            <v>0</v>
          </cell>
        </row>
        <row r="84">
          <cell r="Q84">
            <v>8.06</v>
          </cell>
          <cell r="R84">
            <v>6.0499999999999989</v>
          </cell>
          <cell r="W84" t="str">
            <v>Handicraft Production or Carpet Weaving</v>
          </cell>
          <cell r="X84" t="str">
            <v>تولید صنایع دستی یا قالین بافی؟</v>
          </cell>
          <cell r="Y84" t="str">
            <v/>
          </cell>
          <cell r="Z84" t="str">
            <v xml:space="preserve">مردان در 12 ماه گذشته این کار را نکرده است </v>
          </cell>
          <cell r="AA84" t="str">
            <v xml:space="preserve">زنان در 12 ماه گذشته این کار را نکرده است </v>
          </cell>
          <cell r="AB84" t="str">
            <v xml:space="preserve">اطفال در 12 ماه گذشته این کار را نکرده است </v>
          </cell>
          <cell r="AC84" t="str">
            <v>افغانی</v>
          </cell>
          <cell r="AD84" t="e">
            <v>#N/A</v>
          </cell>
          <cell r="AE84" t="e">
            <v>#N/A</v>
          </cell>
          <cell r="AF84" t="e">
            <v>#N/A</v>
          </cell>
          <cell r="AG84" t="e">
            <v>#N/A</v>
          </cell>
          <cell r="AH84" t="e">
            <v>#N/A</v>
          </cell>
          <cell r="AI84" t="e">
            <v>#N/A</v>
          </cell>
          <cell r="AJ84" t="e">
            <v>#N/A</v>
          </cell>
          <cell r="AK84" t="e">
            <v>#N/A</v>
          </cell>
          <cell r="AL84" t="e">
            <v>#N/A</v>
          </cell>
          <cell r="AM84" t="e">
            <v>#N/A</v>
          </cell>
          <cell r="AN84" t="e">
            <v>#N/A</v>
          </cell>
          <cell r="AO84" t="e">
            <v>#N/A</v>
          </cell>
          <cell r="AP84" t="e">
            <v>#N/A</v>
          </cell>
          <cell r="AQ84" t="e">
            <v>#N/A</v>
          </cell>
          <cell r="AR84" t="e">
            <v>#N/A</v>
          </cell>
          <cell r="AS84" t="e">
            <v>#N/A</v>
          </cell>
          <cell r="AT84" t="e">
            <v>#N/A</v>
          </cell>
          <cell r="AU84" t="e">
            <v>#N/A</v>
          </cell>
          <cell r="AV84" t="e">
            <v>#N/A</v>
          </cell>
          <cell r="AW84" t="e">
            <v>#N/A</v>
          </cell>
          <cell r="AX84" t="e">
            <v>#N/A</v>
          </cell>
          <cell r="AY84" t="e">
            <v>#N/A</v>
          </cell>
          <cell r="AZ84" t="e">
            <v>#N/A</v>
          </cell>
          <cell r="BA84" t="e">
            <v>#N/A</v>
          </cell>
          <cell r="BB84" t="e">
            <v>#N/A</v>
          </cell>
          <cell r="BC84" t="e">
            <v>#N/A</v>
          </cell>
          <cell r="BD84" t="e">
            <v>#N/A</v>
          </cell>
          <cell r="BE84" t="e">
            <v>#N/A</v>
          </cell>
          <cell r="BF84" t="e">
            <v>#N/A</v>
          </cell>
          <cell r="BG84" t="e">
            <v>#N/A</v>
          </cell>
          <cell r="BH84" t="e">
            <v>#N/A</v>
          </cell>
          <cell r="BI84" t="e">
            <v>#N/A</v>
          </cell>
          <cell r="BJ84" t="e">
            <v>#N/A</v>
          </cell>
          <cell r="BK84" t="e">
            <v>#N/A</v>
          </cell>
          <cell r="BL84" t="e">
            <v>#N/A</v>
          </cell>
          <cell r="BM84" t="e">
            <v>#N/A</v>
          </cell>
          <cell r="BN84" t="e">
            <v>#N/A</v>
          </cell>
          <cell r="BO84" t="e">
            <v>#N/A</v>
          </cell>
          <cell r="BP84" t="e">
            <v>#N/A</v>
          </cell>
          <cell r="BQ84" t="e">
            <v>#N/A</v>
          </cell>
          <cell r="BR84" t="e">
            <v>#N/A</v>
          </cell>
          <cell r="BS84" t="e">
            <v>#N/A</v>
          </cell>
          <cell r="BT84" t="e">
            <v>#N/A</v>
          </cell>
          <cell r="BU84" t="e">
            <v>#N/A</v>
          </cell>
          <cell r="BV84" t="e">
            <v>#N/A</v>
          </cell>
          <cell r="BW84" t="e">
            <v>#N/A</v>
          </cell>
          <cell r="BX84">
            <v>4</v>
          </cell>
          <cell r="BY84">
            <v>5.0299999999999994</v>
          </cell>
          <cell r="BZ84" t="str">
            <v>Men Did Not Do This Work in Past 12 Months</v>
          </cell>
          <cell r="CA84" t="str">
            <v>Women Did Not Do This Work in Past 12 Months</v>
          </cell>
          <cell r="CB84" t="str">
            <v>Children Did Not Do This Work in Past 12 Months</v>
          </cell>
          <cell r="CC84" t="str">
            <v>Afghani</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4</v>
          </cell>
          <cell r="DY84">
            <v>1</v>
          </cell>
          <cell r="EK84">
            <v>1</v>
          </cell>
          <cell r="ER84">
            <v>8.0599999999999987</v>
          </cell>
          <cell r="ES84">
            <v>8.0599999999999987</v>
          </cell>
          <cell r="ET84" t="str">
            <v>Opium Harvesting</v>
          </cell>
          <cell r="EU84" t="str">
            <v>حاصل گیری خشخاش</v>
          </cell>
          <cell r="EV84" t="b">
            <v>1</v>
          </cell>
          <cell r="EW84" t="b">
            <v>0</v>
          </cell>
          <cell r="EX84" t="b">
            <v>0</v>
          </cell>
        </row>
        <row r="85">
          <cell r="Q85">
            <v>8.07</v>
          </cell>
          <cell r="R85">
            <v>6.0599999999999987</v>
          </cell>
          <cell r="W85" t="str">
            <v>Construction Labor</v>
          </cell>
          <cell r="X85" t="str">
            <v>روز مزد ساختمانی؟</v>
          </cell>
          <cell r="Y85" t="str">
            <v/>
          </cell>
          <cell r="Z85" t="str">
            <v xml:space="preserve">مردان در 12 ماه گذشته این کار را نکرده است </v>
          </cell>
          <cell r="AA85" t="str">
            <v xml:space="preserve">زنان در 12 ماه گذشته این کار را نکرده است </v>
          </cell>
          <cell r="AB85" t="str">
            <v xml:space="preserve">اطفال در 12 ماه گذشته این کار را نکرده است </v>
          </cell>
          <cell r="AC85" t="str">
            <v>افغانی</v>
          </cell>
          <cell r="AD85" t="e">
            <v>#N/A</v>
          </cell>
          <cell r="AE85" t="e">
            <v>#N/A</v>
          </cell>
          <cell r="AF85" t="e">
            <v>#N/A</v>
          </cell>
          <cell r="AG85" t="e">
            <v>#N/A</v>
          </cell>
          <cell r="AH85" t="e">
            <v>#N/A</v>
          </cell>
          <cell r="AI85" t="e">
            <v>#N/A</v>
          </cell>
          <cell r="AJ85" t="e">
            <v>#N/A</v>
          </cell>
          <cell r="AK85" t="e">
            <v>#N/A</v>
          </cell>
          <cell r="AL85" t="e">
            <v>#N/A</v>
          </cell>
          <cell r="AM85" t="e">
            <v>#N/A</v>
          </cell>
          <cell r="AN85" t="e">
            <v>#N/A</v>
          </cell>
          <cell r="AO85" t="e">
            <v>#N/A</v>
          </cell>
          <cell r="AP85" t="e">
            <v>#N/A</v>
          </cell>
          <cell r="AQ85" t="e">
            <v>#N/A</v>
          </cell>
          <cell r="AR85" t="e">
            <v>#N/A</v>
          </cell>
          <cell r="AS85" t="e">
            <v>#N/A</v>
          </cell>
          <cell r="AT85" t="e">
            <v>#N/A</v>
          </cell>
          <cell r="AU85" t="e">
            <v>#N/A</v>
          </cell>
          <cell r="AV85" t="e">
            <v>#N/A</v>
          </cell>
          <cell r="AW85" t="e">
            <v>#N/A</v>
          </cell>
          <cell r="AX85" t="e">
            <v>#N/A</v>
          </cell>
          <cell r="AY85" t="e">
            <v>#N/A</v>
          </cell>
          <cell r="AZ85" t="e">
            <v>#N/A</v>
          </cell>
          <cell r="BA85" t="e">
            <v>#N/A</v>
          </cell>
          <cell r="BB85" t="e">
            <v>#N/A</v>
          </cell>
          <cell r="BC85" t="e">
            <v>#N/A</v>
          </cell>
          <cell r="BD85" t="e">
            <v>#N/A</v>
          </cell>
          <cell r="BE85" t="e">
            <v>#N/A</v>
          </cell>
          <cell r="BF85" t="e">
            <v>#N/A</v>
          </cell>
          <cell r="BG85" t="e">
            <v>#N/A</v>
          </cell>
          <cell r="BH85" t="e">
            <v>#N/A</v>
          </cell>
          <cell r="BI85" t="e">
            <v>#N/A</v>
          </cell>
          <cell r="BJ85" t="e">
            <v>#N/A</v>
          </cell>
          <cell r="BK85" t="e">
            <v>#N/A</v>
          </cell>
          <cell r="BL85" t="e">
            <v>#N/A</v>
          </cell>
          <cell r="BM85" t="e">
            <v>#N/A</v>
          </cell>
          <cell r="BN85" t="e">
            <v>#N/A</v>
          </cell>
          <cell r="BO85" t="e">
            <v>#N/A</v>
          </cell>
          <cell r="BP85" t="e">
            <v>#N/A</v>
          </cell>
          <cell r="BQ85" t="e">
            <v>#N/A</v>
          </cell>
          <cell r="BR85" t="e">
            <v>#N/A</v>
          </cell>
          <cell r="BS85" t="e">
            <v>#N/A</v>
          </cell>
          <cell r="BT85" t="e">
            <v>#N/A</v>
          </cell>
          <cell r="BU85" t="e">
            <v>#N/A</v>
          </cell>
          <cell r="BV85" t="e">
            <v>#N/A</v>
          </cell>
          <cell r="BW85" t="e">
            <v>#N/A</v>
          </cell>
          <cell r="BX85">
            <v>4</v>
          </cell>
          <cell r="BY85">
            <v>5.0399999999999991</v>
          </cell>
          <cell r="BZ85" t="str">
            <v>Men Did Not Do This Work in Past 12 Months</v>
          </cell>
          <cell r="CA85" t="str">
            <v>Women Did Not Do This Work in Past 12 Months</v>
          </cell>
          <cell r="CB85" t="str">
            <v>Children Did Not Do This Work in Past 12 Months</v>
          </cell>
          <cell r="CC85" t="str">
            <v>Afghani</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4</v>
          </cell>
          <cell r="DY85">
            <v>1</v>
          </cell>
          <cell r="EK85">
            <v>1</v>
          </cell>
          <cell r="ER85">
            <v>8.0699999999999985</v>
          </cell>
          <cell r="ES85">
            <v>8.0699999999999985</v>
          </cell>
          <cell r="ET85" t="str">
            <v>Handicraft Production or Carpet Weaving</v>
          </cell>
          <cell r="EU85" t="str">
            <v>تولید صنایع دستی یا قالین بافی</v>
          </cell>
          <cell r="EV85" t="b">
            <v>1</v>
          </cell>
          <cell r="EW85" t="b">
            <v>0</v>
          </cell>
          <cell r="EX85" t="b">
            <v>0</v>
          </cell>
        </row>
        <row r="86">
          <cell r="Q86">
            <v>8.99</v>
          </cell>
          <cell r="R86" t="str">
            <v>-</v>
          </cell>
          <cell r="W86" t="str">
            <v>What are the current unit prices, in the nearest market or from the regular supplier, of the following items?</v>
          </cell>
          <cell r="X86" t="str">
            <v>قیمت فعلی هر واحد از اقلام ذیل در نزدیکترین بازار یا نزد فروشنده آن چند است:</v>
          </cell>
          <cell r="Y86" t="str">
            <v/>
          </cell>
          <cell r="EK86">
            <v>0</v>
          </cell>
        </row>
        <row r="87">
          <cell r="Q87">
            <v>8.1</v>
          </cell>
          <cell r="R87">
            <v>6.0699999999999985</v>
          </cell>
          <cell r="U87" t="str">
            <v>What are the prices of these items in your nearest market or by their seller? One kg  of Wheat – internal during harvest</v>
          </cell>
          <cell r="V87" t="str">
            <v/>
          </cell>
          <cell r="W87" t="str">
            <v>1 Kilogram of Local Wheat grain Purchased at Farm-Gate</v>
          </cell>
          <cell r="X87" t="str">
            <v>1 کیلوگرام گندم، که در سر زمین از دهقان خریداری شود؟</v>
          </cell>
          <cell r="Y87" t="str">
            <v/>
          </cell>
          <cell r="Z87" t="str">
            <v xml:space="preserve">موجود نیست </v>
          </cell>
          <cell r="AA87" t="str">
            <v>افغانی</v>
          </cell>
          <cell r="AB87" t="e">
            <v>#N/A</v>
          </cell>
          <cell r="AC87" t="e">
            <v>#N/A</v>
          </cell>
          <cell r="AD87" t="e">
            <v>#N/A</v>
          </cell>
          <cell r="AE87" t="e">
            <v>#N/A</v>
          </cell>
          <cell r="AF87" t="e">
            <v>#N/A</v>
          </cell>
          <cell r="AG87" t="e">
            <v>#N/A</v>
          </cell>
          <cell r="AH87" t="e">
            <v>#N/A</v>
          </cell>
          <cell r="AI87" t="e">
            <v>#N/A</v>
          </cell>
          <cell r="AJ87" t="e">
            <v>#N/A</v>
          </cell>
          <cell r="AK87" t="e">
            <v>#N/A</v>
          </cell>
          <cell r="AL87" t="e">
            <v>#N/A</v>
          </cell>
          <cell r="AM87" t="e">
            <v>#N/A</v>
          </cell>
          <cell r="AN87" t="e">
            <v>#N/A</v>
          </cell>
          <cell r="AO87" t="e">
            <v>#N/A</v>
          </cell>
          <cell r="AP87" t="e">
            <v>#N/A</v>
          </cell>
          <cell r="AQ87" t="e">
            <v>#N/A</v>
          </cell>
          <cell r="AR87" t="e">
            <v>#N/A</v>
          </cell>
          <cell r="AS87" t="e">
            <v>#N/A</v>
          </cell>
          <cell r="AT87" t="e">
            <v>#N/A</v>
          </cell>
          <cell r="AU87" t="e">
            <v>#N/A</v>
          </cell>
          <cell r="AV87" t="e">
            <v>#N/A</v>
          </cell>
          <cell r="AW87" t="e">
            <v>#N/A</v>
          </cell>
          <cell r="AX87" t="e">
            <v>#N/A</v>
          </cell>
          <cell r="AY87" t="e">
            <v>#N/A</v>
          </cell>
          <cell r="AZ87" t="e">
            <v>#N/A</v>
          </cell>
          <cell r="BA87" t="e">
            <v>#N/A</v>
          </cell>
          <cell r="BB87" t="e">
            <v>#N/A</v>
          </cell>
          <cell r="BC87" t="e">
            <v>#N/A</v>
          </cell>
          <cell r="BD87" t="e">
            <v>#N/A</v>
          </cell>
          <cell r="BE87" t="e">
            <v>#N/A</v>
          </cell>
          <cell r="BF87" t="e">
            <v>#N/A</v>
          </cell>
          <cell r="BG87" t="e">
            <v>#N/A</v>
          </cell>
          <cell r="BH87" t="e">
            <v>#N/A</v>
          </cell>
          <cell r="BI87" t="e">
            <v>#N/A</v>
          </cell>
          <cell r="BJ87" t="e">
            <v>#N/A</v>
          </cell>
          <cell r="BK87" t="e">
            <v>#N/A</v>
          </cell>
          <cell r="BL87" t="e">
            <v>#N/A</v>
          </cell>
          <cell r="BM87" t="e">
            <v>#N/A</v>
          </cell>
          <cell r="BN87" t="e">
            <v>#N/A</v>
          </cell>
          <cell r="BO87" t="e">
            <v>#N/A</v>
          </cell>
          <cell r="BP87" t="e">
            <v>#N/A</v>
          </cell>
          <cell r="BQ87" t="e">
            <v>#N/A</v>
          </cell>
          <cell r="BR87" t="e">
            <v>#N/A</v>
          </cell>
          <cell r="BS87" t="e">
            <v>#N/A</v>
          </cell>
          <cell r="BT87" t="e">
            <v>#N/A</v>
          </cell>
          <cell r="BU87" t="e">
            <v>#N/A</v>
          </cell>
          <cell r="BV87" t="e">
            <v>#N/A</v>
          </cell>
          <cell r="BW87" t="e">
            <v>#N/A</v>
          </cell>
          <cell r="BX87">
            <v>2</v>
          </cell>
          <cell r="BY87">
            <v>5.0499999999999989</v>
          </cell>
          <cell r="BZ87" t="str">
            <v>Not Available</v>
          </cell>
          <cell r="CA87" t="str">
            <v>Afghani</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2</v>
          </cell>
          <cell r="DY87">
            <v>1</v>
          </cell>
          <cell r="DZ87" t="str">
            <v>Numerical</v>
          </cell>
          <cell r="EA87">
            <v>1</v>
          </cell>
          <cell r="EB87" t="str">
            <v>Write-In</v>
          </cell>
          <cell r="EC87" t="str">
            <v>Afghanis</v>
          </cell>
          <cell r="ED87" t="str">
            <v>-</v>
          </cell>
          <cell r="EE87" t="str">
            <v>-</v>
          </cell>
          <cell r="EG87" t="str">
            <v>-</v>
          </cell>
          <cell r="EI87" t="str">
            <v>-</v>
          </cell>
          <cell r="EK87">
            <v>1</v>
          </cell>
          <cell r="EN87">
            <v>6.11</v>
          </cell>
          <cell r="EO87" t="str">
            <v>Hypothesis Test</v>
          </cell>
          <cell r="EP87" t="str">
            <v>Price Levels</v>
          </cell>
          <cell r="EQ87" t="str">
            <v>Wheat</v>
          </cell>
          <cell r="ER87">
            <v>8.0999999999999979</v>
          </cell>
          <cell r="ES87">
            <v>8.0999999999999979</v>
          </cell>
          <cell r="ET87" t="str">
            <v>What are the current unit prices, in the nearest market or from the regular supplier, of the following items?: One kilogram of wheat purchased at the Farm-Gate</v>
          </cell>
          <cell r="EU87" t="str">
            <v xml:space="preserve">قیمت فعلی هر واحد از اقلام ذیل در نزدیکترین بازار یا نزد فروشنده آن چند است؟: یک کیلوگرام گندم که در مزرعه، خریداری میگردد </v>
          </cell>
          <cell r="EV87" t="b">
            <v>1</v>
          </cell>
          <cell r="EW87" t="b">
            <v>0</v>
          </cell>
          <cell r="EX87" t="b">
            <v>0</v>
          </cell>
        </row>
        <row r="88">
          <cell r="Q88">
            <v>8.11</v>
          </cell>
          <cell r="R88">
            <v>6.0799999999999983</v>
          </cell>
          <cell r="U88" t="str">
            <v>One kg of Wheat – internal at the local market</v>
          </cell>
          <cell r="V88" t="str">
            <v/>
          </cell>
          <cell r="W88" t="str">
            <v>1 Kilogram of Local Wheat Grain Purchased at Nearest Market</v>
          </cell>
          <cell r="X88" t="str">
            <v>1 کیلوگرام گندم محلی، که از نزدیکترین بازار خریداری میگردد؟</v>
          </cell>
          <cell r="Y88" t="str">
            <v/>
          </cell>
          <cell r="Z88" t="str">
            <v xml:space="preserve">موجود نیست </v>
          </cell>
          <cell r="AA88" t="str">
            <v>افغانی</v>
          </cell>
          <cell r="AB88" t="e">
            <v>#N/A</v>
          </cell>
          <cell r="AC88" t="e">
            <v>#N/A</v>
          </cell>
          <cell r="AD88" t="e">
            <v>#N/A</v>
          </cell>
          <cell r="AE88" t="e">
            <v>#N/A</v>
          </cell>
          <cell r="AF88" t="e">
            <v>#N/A</v>
          </cell>
          <cell r="AG88" t="e">
            <v>#N/A</v>
          </cell>
          <cell r="AH88" t="e">
            <v>#N/A</v>
          </cell>
          <cell r="AI88" t="e">
            <v>#N/A</v>
          </cell>
          <cell r="AJ88" t="e">
            <v>#N/A</v>
          </cell>
          <cell r="AK88" t="e">
            <v>#N/A</v>
          </cell>
          <cell r="AL88" t="e">
            <v>#N/A</v>
          </cell>
          <cell r="AM88" t="e">
            <v>#N/A</v>
          </cell>
          <cell r="AN88" t="e">
            <v>#N/A</v>
          </cell>
          <cell r="AO88" t="e">
            <v>#N/A</v>
          </cell>
          <cell r="AP88" t="e">
            <v>#N/A</v>
          </cell>
          <cell r="AQ88" t="e">
            <v>#N/A</v>
          </cell>
          <cell r="AR88" t="e">
            <v>#N/A</v>
          </cell>
          <cell r="AS88" t="e">
            <v>#N/A</v>
          </cell>
          <cell r="AT88" t="e">
            <v>#N/A</v>
          </cell>
          <cell r="AU88" t="e">
            <v>#N/A</v>
          </cell>
          <cell r="AV88" t="e">
            <v>#N/A</v>
          </cell>
          <cell r="AW88" t="e">
            <v>#N/A</v>
          </cell>
          <cell r="AX88" t="e">
            <v>#N/A</v>
          </cell>
          <cell r="AY88" t="e">
            <v>#N/A</v>
          </cell>
          <cell r="AZ88" t="e">
            <v>#N/A</v>
          </cell>
          <cell r="BA88" t="e">
            <v>#N/A</v>
          </cell>
          <cell r="BB88" t="e">
            <v>#N/A</v>
          </cell>
          <cell r="BC88" t="e">
            <v>#N/A</v>
          </cell>
          <cell r="BD88" t="e">
            <v>#N/A</v>
          </cell>
          <cell r="BE88" t="e">
            <v>#N/A</v>
          </cell>
          <cell r="BF88" t="e">
            <v>#N/A</v>
          </cell>
          <cell r="BG88" t="e">
            <v>#N/A</v>
          </cell>
          <cell r="BH88" t="e">
            <v>#N/A</v>
          </cell>
          <cell r="BI88" t="e">
            <v>#N/A</v>
          </cell>
          <cell r="BJ88" t="e">
            <v>#N/A</v>
          </cell>
          <cell r="BK88" t="e">
            <v>#N/A</v>
          </cell>
          <cell r="BL88" t="e">
            <v>#N/A</v>
          </cell>
          <cell r="BM88" t="e">
            <v>#N/A</v>
          </cell>
          <cell r="BN88" t="e">
            <v>#N/A</v>
          </cell>
          <cell r="BO88" t="e">
            <v>#N/A</v>
          </cell>
          <cell r="BP88" t="e">
            <v>#N/A</v>
          </cell>
          <cell r="BQ88" t="e">
            <v>#N/A</v>
          </cell>
          <cell r="BR88" t="e">
            <v>#N/A</v>
          </cell>
          <cell r="BS88" t="e">
            <v>#N/A</v>
          </cell>
          <cell r="BT88" t="e">
            <v>#N/A</v>
          </cell>
          <cell r="BU88" t="e">
            <v>#N/A</v>
          </cell>
          <cell r="BV88" t="e">
            <v>#N/A</v>
          </cell>
          <cell r="BW88" t="e">
            <v>#N/A</v>
          </cell>
          <cell r="BX88">
            <v>2</v>
          </cell>
          <cell r="BY88">
            <v>5.0599999999999987</v>
          </cell>
          <cell r="BZ88" t="str">
            <v>Not Available</v>
          </cell>
          <cell r="CA88" t="str">
            <v>Afghani</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2</v>
          </cell>
          <cell r="DY88">
            <v>1</v>
          </cell>
          <cell r="DZ88" t="str">
            <v>Numerical</v>
          </cell>
          <cell r="EA88">
            <v>1</v>
          </cell>
          <cell r="EB88" t="str">
            <v>Write-In</v>
          </cell>
          <cell r="EC88" t="str">
            <v>Afghanis</v>
          </cell>
          <cell r="ED88" t="str">
            <v>-</v>
          </cell>
          <cell r="EE88" t="str">
            <v>-</v>
          </cell>
          <cell r="EG88" t="str">
            <v>-</v>
          </cell>
          <cell r="EI88" t="str">
            <v>-</v>
          </cell>
          <cell r="EK88">
            <v>1</v>
          </cell>
          <cell r="EN88">
            <v>6.12</v>
          </cell>
          <cell r="EO88" t="str">
            <v>Hypothesis Test</v>
          </cell>
          <cell r="EP88" t="str">
            <v>Price Levels</v>
          </cell>
          <cell r="EQ88" t="str">
            <v>Wheat</v>
          </cell>
          <cell r="ER88">
            <v>8.1099999999999977</v>
          </cell>
          <cell r="ES88">
            <v>8.1099999999999977</v>
          </cell>
          <cell r="ET88" t="str">
            <v>1 Kilogram of Local Wheat Grain purchased in the Nearest Market</v>
          </cell>
          <cell r="EU88" t="str">
            <v>یک کیلوگرام گندم محلی که از نزدیکترین مارکیت خریداری میگردد</v>
          </cell>
          <cell r="EV88" t="b">
            <v>1</v>
          </cell>
          <cell r="EW88" t="b">
            <v>0</v>
          </cell>
          <cell r="EX88" t="b">
            <v>0</v>
          </cell>
        </row>
        <row r="89">
          <cell r="Q89">
            <v>8.1199999999999992</v>
          </cell>
          <cell r="R89">
            <v>6.0899999999999981</v>
          </cell>
          <cell r="U89" t="str">
            <v>One kg of Wheat – (imported) foreign</v>
          </cell>
          <cell r="V89" t="str">
            <v/>
          </cell>
          <cell r="W89" t="str">
            <v>1 Kilogram of Imported Wheat Grain</v>
          </cell>
          <cell r="X89" t="str">
            <v>1 کیلوگرام گندم وارد شده؟</v>
          </cell>
          <cell r="Y89" t="str">
            <v/>
          </cell>
          <cell r="Z89" t="str">
            <v xml:space="preserve">موجود نیست </v>
          </cell>
          <cell r="AA89" t="str">
            <v>افغانی</v>
          </cell>
          <cell r="AB89" t="e">
            <v>#N/A</v>
          </cell>
          <cell r="AC89" t="e">
            <v>#N/A</v>
          </cell>
          <cell r="AD89" t="e">
            <v>#N/A</v>
          </cell>
          <cell r="AE89" t="e">
            <v>#N/A</v>
          </cell>
          <cell r="AF89" t="e">
            <v>#N/A</v>
          </cell>
          <cell r="AG89" t="e">
            <v>#N/A</v>
          </cell>
          <cell r="AH89" t="e">
            <v>#N/A</v>
          </cell>
          <cell r="AI89" t="e">
            <v>#N/A</v>
          </cell>
          <cell r="AJ89" t="e">
            <v>#N/A</v>
          </cell>
          <cell r="AK89" t="e">
            <v>#N/A</v>
          </cell>
          <cell r="AL89" t="e">
            <v>#N/A</v>
          </cell>
          <cell r="AM89" t="e">
            <v>#N/A</v>
          </cell>
          <cell r="AN89" t="e">
            <v>#N/A</v>
          </cell>
          <cell r="AO89" t="e">
            <v>#N/A</v>
          </cell>
          <cell r="AP89" t="e">
            <v>#N/A</v>
          </cell>
          <cell r="AQ89" t="e">
            <v>#N/A</v>
          </cell>
          <cell r="AR89" t="e">
            <v>#N/A</v>
          </cell>
          <cell r="AS89" t="e">
            <v>#N/A</v>
          </cell>
          <cell r="AT89" t="e">
            <v>#N/A</v>
          </cell>
          <cell r="AU89" t="e">
            <v>#N/A</v>
          </cell>
          <cell r="AV89" t="e">
            <v>#N/A</v>
          </cell>
          <cell r="AW89" t="e">
            <v>#N/A</v>
          </cell>
          <cell r="AX89" t="e">
            <v>#N/A</v>
          </cell>
          <cell r="AY89" t="e">
            <v>#N/A</v>
          </cell>
          <cell r="AZ89" t="e">
            <v>#N/A</v>
          </cell>
          <cell r="BA89" t="e">
            <v>#N/A</v>
          </cell>
          <cell r="BB89" t="e">
            <v>#N/A</v>
          </cell>
          <cell r="BC89" t="e">
            <v>#N/A</v>
          </cell>
          <cell r="BD89" t="e">
            <v>#N/A</v>
          </cell>
          <cell r="BE89" t="e">
            <v>#N/A</v>
          </cell>
          <cell r="BF89" t="e">
            <v>#N/A</v>
          </cell>
          <cell r="BG89" t="e">
            <v>#N/A</v>
          </cell>
          <cell r="BH89" t="e">
            <v>#N/A</v>
          </cell>
          <cell r="BI89" t="e">
            <v>#N/A</v>
          </cell>
          <cell r="BJ89" t="e">
            <v>#N/A</v>
          </cell>
          <cell r="BK89" t="e">
            <v>#N/A</v>
          </cell>
          <cell r="BL89" t="e">
            <v>#N/A</v>
          </cell>
          <cell r="BM89" t="e">
            <v>#N/A</v>
          </cell>
          <cell r="BN89" t="e">
            <v>#N/A</v>
          </cell>
          <cell r="BO89" t="e">
            <v>#N/A</v>
          </cell>
          <cell r="BP89" t="e">
            <v>#N/A</v>
          </cell>
          <cell r="BQ89" t="e">
            <v>#N/A</v>
          </cell>
          <cell r="BR89" t="e">
            <v>#N/A</v>
          </cell>
          <cell r="BS89" t="e">
            <v>#N/A</v>
          </cell>
          <cell r="BT89" t="e">
            <v>#N/A</v>
          </cell>
          <cell r="BU89" t="e">
            <v>#N/A</v>
          </cell>
          <cell r="BV89" t="e">
            <v>#N/A</v>
          </cell>
          <cell r="BW89" t="e">
            <v>#N/A</v>
          </cell>
          <cell r="BX89">
            <v>2</v>
          </cell>
          <cell r="BY89">
            <v>5.0699999999999985</v>
          </cell>
          <cell r="BZ89" t="str">
            <v>Not Available</v>
          </cell>
          <cell r="CA89" t="str">
            <v>Afghani</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2</v>
          </cell>
          <cell r="DY89">
            <v>1</v>
          </cell>
          <cell r="DZ89" t="str">
            <v>Numerical</v>
          </cell>
          <cell r="EA89">
            <v>1</v>
          </cell>
          <cell r="EB89" t="str">
            <v>Write-In</v>
          </cell>
          <cell r="EC89" t="str">
            <v>Afghanis</v>
          </cell>
          <cell r="ED89" t="str">
            <v>-</v>
          </cell>
          <cell r="EE89" t="str">
            <v>-</v>
          </cell>
          <cell r="EG89" t="str">
            <v>-</v>
          </cell>
          <cell r="EI89" t="str">
            <v>-</v>
          </cell>
          <cell r="EK89">
            <v>1</v>
          </cell>
          <cell r="EN89">
            <v>6.13</v>
          </cell>
          <cell r="EO89" t="str">
            <v>Hypothesis Test</v>
          </cell>
          <cell r="EP89" t="str">
            <v>Price Levels</v>
          </cell>
          <cell r="EQ89" t="str">
            <v>Wheat</v>
          </cell>
          <cell r="ER89">
            <v>8.1199999999999974</v>
          </cell>
          <cell r="ES89">
            <v>8.1199999999999974</v>
          </cell>
          <cell r="ET89" t="str">
            <v>1 Kilogram of Imported Wheat Grain</v>
          </cell>
          <cell r="EU89" t="str">
            <v>یک کیلوگرام گندم وارد شده</v>
          </cell>
          <cell r="EV89" t="b">
            <v>1</v>
          </cell>
          <cell r="EW89" t="b">
            <v>1</v>
          </cell>
          <cell r="EX89" t="b">
            <v>0</v>
          </cell>
        </row>
        <row r="90">
          <cell r="Q90">
            <v>8.1300000000000008</v>
          </cell>
          <cell r="R90">
            <v>6.0999999999999979</v>
          </cell>
          <cell r="U90" t="str">
            <v>One kg of Wheat – Relief</v>
          </cell>
          <cell r="V90" t="str">
            <v/>
          </cell>
          <cell r="W90" t="str">
            <v>1 Kilogram of Food-Aid Wheat Grain</v>
          </cell>
          <cell r="X90" t="str">
            <v>1 کیلوگرام گندم امدادی؟</v>
          </cell>
          <cell r="Y90" t="str">
            <v/>
          </cell>
          <cell r="Z90" t="str">
            <v xml:space="preserve">موجود نیست </v>
          </cell>
          <cell r="AA90" t="str">
            <v>افغانی</v>
          </cell>
          <cell r="AB90" t="e">
            <v>#N/A</v>
          </cell>
          <cell r="AC90" t="e">
            <v>#N/A</v>
          </cell>
          <cell r="AD90" t="e">
            <v>#N/A</v>
          </cell>
          <cell r="AE90" t="e">
            <v>#N/A</v>
          </cell>
          <cell r="AF90" t="e">
            <v>#N/A</v>
          </cell>
          <cell r="AG90" t="e">
            <v>#N/A</v>
          </cell>
          <cell r="AH90" t="e">
            <v>#N/A</v>
          </cell>
          <cell r="AI90" t="e">
            <v>#N/A</v>
          </cell>
          <cell r="AJ90" t="e">
            <v>#N/A</v>
          </cell>
          <cell r="AK90" t="e">
            <v>#N/A</v>
          </cell>
          <cell r="AL90" t="e">
            <v>#N/A</v>
          </cell>
          <cell r="AM90" t="e">
            <v>#N/A</v>
          </cell>
          <cell r="AN90" t="e">
            <v>#N/A</v>
          </cell>
          <cell r="AO90" t="e">
            <v>#N/A</v>
          </cell>
          <cell r="AP90" t="e">
            <v>#N/A</v>
          </cell>
          <cell r="AQ90" t="e">
            <v>#N/A</v>
          </cell>
          <cell r="AR90" t="e">
            <v>#N/A</v>
          </cell>
          <cell r="AS90" t="e">
            <v>#N/A</v>
          </cell>
          <cell r="AT90" t="e">
            <v>#N/A</v>
          </cell>
          <cell r="AU90" t="e">
            <v>#N/A</v>
          </cell>
          <cell r="AV90" t="e">
            <v>#N/A</v>
          </cell>
          <cell r="AW90" t="e">
            <v>#N/A</v>
          </cell>
          <cell r="AX90" t="e">
            <v>#N/A</v>
          </cell>
          <cell r="AY90" t="e">
            <v>#N/A</v>
          </cell>
          <cell r="AZ90" t="e">
            <v>#N/A</v>
          </cell>
          <cell r="BA90" t="e">
            <v>#N/A</v>
          </cell>
          <cell r="BB90" t="e">
            <v>#N/A</v>
          </cell>
          <cell r="BC90" t="e">
            <v>#N/A</v>
          </cell>
          <cell r="BD90" t="e">
            <v>#N/A</v>
          </cell>
          <cell r="BE90" t="e">
            <v>#N/A</v>
          </cell>
          <cell r="BF90" t="e">
            <v>#N/A</v>
          </cell>
          <cell r="BG90" t="e">
            <v>#N/A</v>
          </cell>
          <cell r="BH90" t="e">
            <v>#N/A</v>
          </cell>
          <cell r="BI90" t="e">
            <v>#N/A</v>
          </cell>
          <cell r="BJ90" t="e">
            <v>#N/A</v>
          </cell>
          <cell r="BK90" t="e">
            <v>#N/A</v>
          </cell>
          <cell r="BL90" t="e">
            <v>#N/A</v>
          </cell>
          <cell r="BM90" t="e">
            <v>#N/A</v>
          </cell>
          <cell r="BN90" t="e">
            <v>#N/A</v>
          </cell>
          <cell r="BO90" t="e">
            <v>#N/A</v>
          </cell>
          <cell r="BP90" t="e">
            <v>#N/A</v>
          </cell>
          <cell r="BQ90" t="e">
            <v>#N/A</v>
          </cell>
          <cell r="BR90" t="e">
            <v>#N/A</v>
          </cell>
          <cell r="BS90" t="e">
            <v>#N/A</v>
          </cell>
          <cell r="BT90" t="e">
            <v>#N/A</v>
          </cell>
          <cell r="BU90" t="e">
            <v>#N/A</v>
          </cell>
          <cell r="BV90" t="e">
            <v>#N/A</v>
          </cell>
          <cell r="BW90" t="e">
            <v>#N/A</v>
          </cell>
          <cell r="BX90">
            <v>2</v>
          </cell>
          <cell r="BY90">
            <v>5.0799999999999983</v>
          </cell>
          <cell r="BZ90" t="str">
            <v>Not Available</v>
          </cell>
          <cell r="CA90" t="str">
            <v>Afghani</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2</v>
          </cell>
          <cell r="DY90">
            <v>1</v>
          </cell>
          <cell r="DZ90" t="str">
            <v>Numerical</v>
          </cell>
          <cell r="EA90">
            <v>1</v>
          </cell>
          <cell r="EB90" t="str">
            <v>Write-In</v>
          </cell>
          <cell r="EC90" t="str">
            <v>Afghanis</v>
          </cell>
          <cell r="ED90" t="str">
            <v>-</v>
          </cell>
          <cell r="EE90" t="str">
            <v>-</v>
          </cell>
          <cell r="EG90" t="str">
            <v>-</v>
          </cell>
          <cell r="EI90" t="str">
            <v>-</v>
          </cell>
          <cell r="EK90">
            <v>1</v>
          </cell>
          <cell r="EN90">
            <v>6.14</v>
          </cell>
          <cell r="EO90" t="str">
            <v>Hypothesis Test</v>
          </cell>
          <cell r="EP90" t="str">
            <v>Price Levels</v>
          </cell>
          <cell r="EQ90" t="str">
            <v>Wheat</v>
          </cell>
          <cell r="ER90">
            <v>8.1299999999999972</v>
          </cell>
          <cell r="ES90">
            <v>8.1299999999999972</v>
          </cell>
          <cell r="ET90" t="str">
            <v>1 Kilogram of Food-Aid Wheat Grain</v>
          </cell>
          <cell r="EU90" t="str">
            <v>یک کیلوگرام گندم امدادی</v>
          </cell>
          <cell r="EV90" t="b">
            <v>1</v>
          </cell>
          <cell r="EW90" t="b">
            <v>1</v>
          </cell>
          <cell r="EX90" t="b">
            <v>0</v>
          </cell>
        </row>
        <row r="91">
          <cell r="Q91">
            <v>8.14</v>
          </cell>
          <cell r="R91">
            <v>6.1099999999999977</v>
          </cell>
          <cell r="U91" t="str">
            <v>One kg of Wheat flour – internal</v>
          </cell>
          <cell r="V91" t="str">
            <v/>
          </cell>
          <cell r="W91" t="str">
            <v>1 Kilogram of Local Wheat Flour</v>
          </cell>
          <cell r="X91" t="str">
            <v>1 کیلوگرام آرد گندم محلی؟</v>
          </cell>
          <cell r="Y91" t="str">
            <v/>
          </cell>
          <cell r="Z91" t="str">
            <v xml:space="preserve">موجود نیست </v>
          </cell>
          <cell r="AA91" t="str">
            <v>افغانی</v>
          </cell>
          <cell r="AB91" t="e">
            <v>#N/A</v>
          </cell>
          <cell r="AC91" t="e">
            <v>#N/A</v>
          </cell>
          <cell r="AD91" t="e">
            <v>#N/A</v>
          </cell>
          <cell r="AE91" t="e">
            <v>#N/A</v>
          </cell>
          <cell r="AF91" t="e">
            <v>#N/A</v>
          </cell>
          <cell r="AG91" t="e">
            <v>#N/A</v>
          </cell>
          <cell r="AH91" t="e">
            <v>#N/A</v>
          </cell>
          <cell r="AI91" t="e">
            <v>#N/A</v>
          </cell>
          <cell r="AJ91" t="e">
            <v>#N/A</v>
          </cell>
          <cell r="AK91" t="e">
            <v>#N/A</v>
          </cell>
          <cell r="AL91" t="e">
            <v>#N/A</v>
          </cell>
          <cell r="AM91" t="e">
            <v>#N/A</v>
          </cell>
          <cell r="AN91" t="e">
            <v>#N/A</v>
          </cell>
          <cell r="AO91" t="e">
            <v>#N/A</v>
          </cell>
          <cell r="AP91" t="e">
            <v>#N/A</v>
          </cell>
          <cell r="AQ91" t="e">
            <v>#N/A</v>
          </cell>
          <cell r="AR91" t="e">
            <v>#N/A</v>
          </cell>
          <cell r="AS91" t="e">
            <v>#N/A</v>
          </cell>
          <cell r="AT91" t="e">
            <v>#N/A</v>
          </cell>
          <cell r="AU91" t="e">
            <v>#N/A</v>
          </cell>
          <cell r="AV91" t="e">
            <v>#N/A</v>
          </cell>
          <cell r="AW91" t="e">
            <v>#N/A</v>
          </cell>
          <cell r="AX91" t="e">
            <v>#N/A</v>
          </cell>
          <cell r="AY91" t="e">
            <v>#N/A</v>
          </cell>
          <cell r="AZ91" t="e">
            <v>#N/A</v>
          </cell>
          <cell r="BA91" t="e">
            <v>#N/A</v>
          </cell>
          <cell r="BB91" t="e">
            <v>#N/A</v>
          </cell>
          <cell r="BC91" t="e">
            <v>#N/A</v>
          </cell>
          <cell r="BD91" t="e">
            <v>#N/A</v>
          </cell>
          <cell r="BE91" t="e">
            <v>#N/A</v>
          </cell>
          <cell r="BF91" t="e">
            <v>#N/A</v>
          </cell>
          <cell r="BG91" t="e">
            <v>#N/A</v>
          </cell>
          <cell r="BH91" t="e">
            <v>#N/A</v>
          </cell>
          <cell r="BI91" t="e">
            <v>#N/A</v>
          </cell>
          <cell r="BJ91" t="e">
            <v>#N/A</v>
          </cell>
          <cell r="BK91" t="e">
            <v>#N/A</v>
          </cell>
          <cell r="BL91" t="e">
            <v>#N/A</v>
          </cell>
          <cell r="BM91" t="e">
            <v>#N/A</v>
          </cell>
          <cell r="BN91" t="e">
            <v>#N/A</v>
          </cell>
          <cell r="BO91" t="e">
            <v>#N/A</v>
          </cell>
          <cell r="BP91" t="e">
            <v>#N/A</v>
          </cell>
          <cell r="BQ91" t="e">
            <v>#N/A</v>
          </cell>
          <cell r="BR91" t="e">
            <v>#N/A</v>
          </cell>
          <cell r="BS91" t="e">
            <v>#N/A</v>
          </cell>
          <cell r="BT91" t="e">
            <v>#N/A</v>
          </cell>
          <cell r="BU91" t="e">
            <v>#N/A</v>
          </cell>
          <cell r="BV91" t="e">
            <v>#N/A</v>
          </cell>
          <cell r="BW91" t="e">
            <v>#N/A</v>
          </cell>
          <cell r="BX91">
            <v>2</v>
          </cell>
          <cell r="BY91">
            <v>5.0899999999999981</v>
          </cell>
          <cell r="BZ91" t="str">
            <v>Not Available</v>
          </cell>
          <cell r="CA91" t="str">
            <v>Afghani</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2</v>
          </cell>
          <cell r="DY91">
            <v>1</v>
          </cell>
          <cell r="DZ91" t="str">
            <v>Numerical</v>
          </cell>
          <cell r="EA91">
            <v>1</v>
          </cell>
          <cell r="EB91" t="str">
            <v>Write-In</v>
          </cell>
          <cell r="EC91" t="str">
            <v>Afghanis</v>
          </cell>
          <cell r="ED91" t="str">
            <v>-</v>
          </cell>
          <cell r="EE91" t="str">
            <v>-</v>
          </cell>
          <cell r="EG91" t="str">
            <v>-</v>
          </cell>
          <cell r="EI91" t="str">
            <v>-</v>
          </cell>
          <cell r="EK91">
            <v>1</v>
          </cell>
          <cell r="EN91">
            <v>6.15</v>
          </cell>
          <cell r="EO91" t="str">
            <v>Hypothesis Test</v>
          </cell>
          <cell r="EP91" t="str">
            <v>Price Levels</v>
          </cell>
          <cell r="EQ91" t="str">
            <v>Wheat Flour</v>
          </cell>
          <cell r="ER91">
            <v>8.139999999999997</v>
          </cell>
          <cell r="ES91">
            <v>8.139999999999997</v>
          </cell>
          <cell r="ET91" t="str">
            <v>1 Kilogram of Local Wheat Flour</v>
          </cell>
          <cell r="EU91" t="str">
            <v>یک کیلوگرام آرد گندم محلی</v>
          </cell>
          <cell r="EV91" t="b">
            <v>1</v>
          </cell>
          <cell r="EW91" t="b">
            <v>1</v>
          </cell>
          <cell r="EX91" t="b">
            <v>0</v>
          </cell>
        </row>
        <row r="92">
          <cell r="Q92">
            <v>8.15</v>
          </cell>
          <cell r="R92">
            <v>6.1199999999999974</v>
          </cell>
          <cell r="U92" t="str">
            <v>One kg of Wheat flour – (imported) foreign</v>
          </cell>
          <cell r="V92" t="str">
            <v/>
          </cell>
          <cell r="W92" t="str">
            <v>1 Kilogram of Imported Wheat Flour</v>
          </cell>
          <cell r="X92" t="str">
            <v>1 کیلوگرام آرد گندم وارد شده؟</v>
          </cell>
          <cell r="Y92" t="str">
            <v/>
          </cell>
          <cell r="Z92" t="str">
            <v xml:space="preserve">موجود نیست </v>
          </cell>
          <cell r="AA92" t="str">
            <v>افغانی</v>
          </cell>
          <cell r="AB92" t="e">
            <v>#N/A</v>
          </cell>
          <cell r="AC92" t="e">
            <v>#N/A</v>
          </cell>
          <cell r="AD92" t="e">
            <v>#N/A</v>
          </cell>
          <cell r="AE92" t="e">
            <v>#N/A</v>
          </cell>
          <cell r="AF92" t="e">
            <v>#N/A</v>
          </cell>
          <cell r="AG92" t="e">
            <v>#N/A</v>
          </cell>
          <cell r="AH92" t="e">
            <v>#N/A</v>
          </cell>
          <cell r="AI92" t="e">
            <v>#N/A</v>
          </cell>
          <cell r="AJ92" t="e">
            <v>#N/A</v>
          </cell>
          <cell r="AK92" t="e">
            <v>#N/A</v>
          </cell>
          <cell r="AL92" t="e">
            <v>#N/A</v>
          </cell>
          <cell r="AM92" t="e">
            <v>#N/A</v>
          </cell>
          <cell r="AN92" t="e">
            <v>#N/A</v>
          </cell>
          <cell r="AO92" t="e">
            <v>#N/A</v>
          </cell>
          <cell r="AP92" t="e">
            <v>#N/A</v>
          </cell>
          <cell r="AQ92" t="e">
            <v>#N/A</v>
          </cell>
          <cell r="AR92" t="e">
            <v>#N/A</v>
          </cell>
          <cell r="AS92" t="e">
            <v>#N/A</v>
          </cell>
          <cell r="AT92" t="e">
            <v>#N/A</v>
          </cell>
          <cell r="AU92" t="e">
            <v>#N/A</v>
          </cell>
          <cell r="AV92" t="e">
            <v>#N/A</v>
          </cell>
          <cell r="AW92" t="e">
            <v>#N/A</v>
          </cell>
          <cell r="AX92" t="e">
            <v>#N/A</v>
          </cell>
          <cell r="AY92" t="e">
            <v>#N/A</v>
          </cell>
          <cell r="AZ92" t="e">
            <v>#N/A</v>
          </cell>
          <cell r="BA92" t="e">
            <v>#N/A</v>
          </cell>
          <cell r="BB92" t="e">
            <v>#N/A</v>
          </cell>
          <cell r="BC92" t="e">
            <v>#N/A</v>
          </cell>
          <cell r="BD92" t="e">
            <v>#N/A</v>
          </cell>
          <cell r="BE92" t="e">
            <v>#N/A</v>
          </cell>
          <cell r="BF92" t="e">
            <v>#N/A</v>
          </cell>
          <cell r="BG92" t="e">
            <v>#N/A</v>
          </cell>
          <cell r="BH92" t="e">
            <v>#N/A</v>
          </cell>
          <cell r="BI92" t="e">
            <v>#N/A</v>
          </cell>
          <cell r="BJ92" t="e">
            <v>#N/A</v>
          </cell>
          <cell r="BK92" t="e">
            <v>#N/A</v>
          </cell>
          <cell r="BL92" t="e">
            <v>#N/A</v>
          </cell>
          <cell r="BM92" t="e">
            <v>#N/A</v>
          </cell>
          <cell r="BN92" t="e">
            <v>#N/A</v>
          </cell>
          <cell r="BO92" t="e">
            <v>#N/A</v>
          </cell>
          <cell r="BP92" t="e">
            <v>#N/A</v>
          </cell>
          <cell r="BQ92" t="e">
            <v>#N/A</v>
          </cell>
          <cell r="BR92" t="e">
            <v>#N/A</v>
          </cell>
          <cell r="BS92" t="e">
            <v>#N/A</v>
          </cell>
          <cell r="BT92" t="e">
            <v>#N/A</v>
          </cell>
          <cell r="BU92" t="e">
            <v>#N/A</v>
          </cell>
          <cell r="BV92" t="e">
            <v>#N/A</v>
          </cell>
          <cell r="BW92" t="e">
            <v>#N/A</v>
          </cell>
          <cell r="BX92">
            <v>2</v>
          </cell>
          <cell r="BY92">
            <v>5.0999999999999979</v>
          </cell>
          <cell r="BZ92" t="str">
            <v>Not Available</v>
          </cell>
          <cell r="CA92" t="str">
            <v>Afghani</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2</v>
          </cell>
          <cell r="DY92">
            <v>1</v>
          </cell>
          <cell r="DZ92" t="str">
            <v>Numerical</v>
          </cell>
          <cell r="EA92">
            <v>1</v>
          </cell>
          <cell r="EB92" t="str">
            <v>Write-In</v>
          </cell>
          <cell r="EC92" t="str">
            <v>Afghanis</v>
          </cell>
          <cell r="ED92" t="str">
            <v>-</v>
          </cell>
          <cell r="EE92" t="str">
            <v>-</v>
          </cell>
          <cell r="EG92" t="str">
            <v>-</v>
          </cell>
          <cell r="EI92" t="str">
            <v>-</v>
          </cell>
          <cell r="EK92">
            <v>1</v>
          </cell>
          <cell r="EN92">
            <v>6.16</v>
          </cell>
          <cell r="EO92" t="str">
            <v>Hypothesis Test</v>
          </cell>
          <cell r="EP92" t="str">
            <v>Price Levels</v>
          </cell>
          <cell r="EQ92" t="str">
            <v>Wheat Flour</v>
          </cell>
          <cell r="ER92">
            <v>8.1499999999999968</v>
          </cell>
          <cell r="ES92">
            <v>8.1499999999999968</v>
          </cell>
          <cell r="ET92" t="str">
            <v>1 Kilogram of Imported Wheat Flour</v>
          </cell>
          <cell r="EU92" t="str">
            <v>یک کیلوگرام آرد گندم وارد شده</v>
          </cell>
          <cell r="EV92" t="b">
            <v>1</v>
          </cell>
          <cell r="EW92" t="b">
            <v>1</v>
          </cell>
          <cell r="EX92" t="b">
            <v>0</v>
          </cell>
        </row>
        <row r="93">
          <cell r="Q93">
            <v>8.16</v>
          </cell>
          <cell r="R93">
            <v>6.1299999999999972</v>
          </cell>
          <cell r="U93" t="str">
            <v>One kg of Rice – internal</v>
          </cell>
          <cell r="V93" t="str">
            <v/>
          </cell>
          <cell r="W93" t="str">
            <v>1 Kilogram of Local Rice</v>
          </cell>
          <cell r="X93" t="str">
            <v>1 کیلوگرام برنج محلی؟</v>
          </cell>
          <cell r="Y93" t="str">
            <v/>
          </cell>
          <cell r="Z93" t="str">
            <v xml:space="preserve">موجود نیست </v>
          </cell>
          <cell r="AA93" t="str">
            <v>افغانی</v>
          </cell>
          <cell r="AB93" t="e">
            <v>#N/A</v>
          </cell>
          <cell r="AC93" t="e">
            <v>#N/A</v>
          </cell>
          <cell r="AD93" t="e">
            <v>#N/A</v>
          </cell>
          <cell r="AE93" t="e">
            <v>#N/A</v>
          </cell>
          <cell r="AF93" t="e">
            <v>#N/A</v>
          </cell>
          <cell r="AG93" t="e">
            <v>#N/A</v>
          </cell>
          <cell r="AH93" t="e">
            <v>#N/A</v>
          </cell>
          <cell r="AI93" t="e">
            <v>#N/A</v>
          </cell>
          <cell r="AJ93" t="e">
            <v>#N/A</v>
          </cell>
          <cell r="AK93" t="e">
            <v>#N/A</v>
          </cell>
          <cell r="AL93" t="e">
            <v>#N/A</v>
          </cell>
          <cell r="AM93" t="e">
            <v>#N/A</v>
          </cell>
          <cell r="AN93" t="e">
            <v>#N/A</v>
          </cell>
          <cell r="AO93" t="e">
            <v>#N/A</v>
          </cell>
          <cell r="AP93" t="e">
            <v>#N/A</v>
          </cell>
          <cell r="AQ93" t="e">
            <v>#N/A</v>
          </cell>
          <cell r="AR93" t="e">
            <v>#N/A</v>
          </cell>
          <cell r="AS93" t="e">
            <v>#N/A</v>
          </cell>
          <cell r="AT93" t="e">
            <v>#N/A</v>
          </cell>
          <cell r="AU93" t="e">
            <v>#N/A</v>
          </cell>
          <cell r="AV93" t="e">
            <v>#N/A</v>
          </cell>
          <cell r="AW93" t="e">
            <v>#N/A</v>
          </cell>
          <cell r="AX93" t="e">
            <v>#N/A</v>
          </cell>
          <cell r="AY93" t="e">
            <v>#N/A</v>
          </cell>
          <cell r="AZ93" t="e">
            <v>#N/A</v>
          </cell>
          <cell r="BA93" t="e">
            <v>#N/A</v>
          </cell>
          <cell r="BB93" t="e">
            <v>#N/A</v>
          </cell>
          <cell r="BC93" t="e">
            <v>#N/A</v>
          </cell>
          <cell r="BD93" t="e">
            <v>#N/A</v>
          </cell>
          <cell r="BE93" t="e">
            <v>#N/A</v>
          </cell>
          <cell r="BF93" t="e">
            <v>#N/A</v>
          </cell>
          <cell r="BG93" t="e">
            <v>#N/A</v>
          </cell>
          <cell r="BH93" t="e">
            <v>#N/A</v>
          </cell>
          <cell r="BI93" t="e">
            <v>#N/A</v>
          </cell>
          <cell r="BJ93" t="e">
            <v>#N/A</v>
          </cell>
          <cell r="BK93" t="e">
            <v>#N/A</v>
          </cell>
          <cell r="BL93" t="e">
            <v>#N/A</v>
          </cell>
          <cell r="BM93" t="e">
            <v>#N/A</v>
          </cell>
          <cell r="BN93" t="e">
            <v>#N/A</v>
          </cell>
          <cell r="BO93" t="e">
            <v>#N/A</v>
          </cell>
          <cell r="BP93" t="e">
            <v>#N/A</v>
          </cell>
          <cell r="BQ93" t="e">
            <v>#N/A</v>
          </cell>
          <cell r="BR93" t="e">
            <v>#N/A</v>
          </cell>
          <cell r="BS93" t="e">
            <v>#N/A</v>
          </cell>
          <cell r="BT93" t="e">
            <v>#N/A</v>
          </cell>
          <cell r="BU93" t="e">
            <v>#N/A</v>
          </cell>
          <cell r="BV93" t="e">
            <v>#N/A</v>
          </cell>
          <cell r="BW93" t="e">
            <v>#N/A</v>
          </cell>
          <cell r="BX93">
            <v>2</v>
          </cell>
          <cell r="BY93">
            <v>5.1099999999999977</v>
          </cell>
          <cell r="BZ93" t="str">
            <v>Not Available</v>
          </cell>
          <cell r="CA93" t="str">
            <v>Afghani</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2</v>
          </cell>
          <cell r="DY93">
            <v>1</v>
          </cell>
          <cell r="DZ93" t="str">
            <v>Numerical</v>
          </cell>
          <cell r="EA93">
            <v>1</v>
          </cell>
          <cell r="EB93" t="str">
            <v>Write-In</v>
          </cell>
          <cell r="EC93" t="str">
            <v>Afghanis</v>
          </cell>
          <cell r="ED93" t="str">
            <v>-</v>
          </cell>
          <cell r="EE93" t="str">
            <v>-</v>
          </cell>
          <cell r="EG93" t="str">
            <v>-</v>
          </cell>
          <cell r="EI93" t="str">
            <v>-</v>
          </cell>
          <cell r="EK93">
            <v>1</v>
          </cell>
          <cell r="EN93">
            <v>6.17</v>
          </cell>
          <cell r="EO93" t="str">
            <v>Hypothesis Test</v>
          </cell>
          <cell r="EP93" t="str">
            <v>Price Levels</v>
          </cell>
          <cell r="EQ93" t="str">
            <v>Rice</v>
          </cell>
          <cell r="ER93">
            <v>8.1599999999999966</v>
          </cell>
          <cell r="ES93">
            <v>8.1599999999999966</v>
          </cell>
          <cell r="ET93" t="str">
            <v>1 Kilogram of Local Rice</v>
          </cell>
          <cell r="EU93" t="str">
            <v>یک کیلوگرام برنج محلی</v>
          </cell>
          <cell r="EV93" t="b">
            <v>1</v>
          </cell>
          <cell r="EW93" t="b">
            <v>1</v>
          </cell>
          <cell r="EX93" t="b">
            <v>0</v>
          </cell>
        </row>
        <row r="94">
          <cell r="Q94">
            <v>8.17</v>
          </cell>
          <cell r="R94">
            <v>6.139999999999997</v>
          </cell>
          <cell r="U94" t="str">
            <v>One kg of Rice – imported</v>
          </cell>
          <cell r="V94" t="str">
            <v/>
          </cell>
          <cell r="W94" t="str">
            <v>1 Kilogram of Imported Rice</v>
          </cell>
          <cell r="X94" t="str">
            <v>1 کیلوگرام برنج وارد شده؟</v>
          </cell>
          <cell r="Y94" t="str">
            <v/>
          </cell>
          <cell r="Z94" t="str">
            <v xml:space="preserve">موجود نیست </v>
          </cell>
          <cell r="AA94" t="str">
            <v>افغانی</v>
          </cell>
          <cell r="AB94" t="e">
            <v>#N/A</v>
          </cell>
          <cell r="AC94" t="e">
            <v>#N/A</v>
          </cell>
          <cell r="AD94" t="e">
            <v>#N/A</v>
          </cell>
          <cell r="AE94" t="e">
            <v>#N/A</v>
          </cell>
          <cell r="AF94" t="e">
            <v>#N/A</v>
          </cell>
          <cell r="AG94" t="e">
            <v>#N/A</v>
          </cell>
          <cell r="AH94" t="e">
            <v>#N/A</v>
          </cell>
          <cell r="AI94" t="e">
            <v>#N/A</v>
          </cell>
          <cell r="AJ94" t="e">
            <v>#N/A</v>
          </cell>
          <cell r="AK94" t="e">
            <v>#N/A</v>
          </cell>
          <cell r="AL94" t="e">
            <v>#N/A</v>
          </cell>
          <cell r="AM94" t="e">
            <v>#N/A</v>
          </cell>
          <cell r="AN94" t="e">
            <v>#N/A</v>
          </cell>
          <cell r="AO94" t="e">
            <v>#N/A</v>
          </cell>
          <cell r="AP94" t="e">
            <v>#N/A</v>
          </cell>
          <cell r="AQ94" t="e">
            <v>#N/A</v>
          </cell>
          <cell r="AR94" t="e">
            <v>#N/A</v>
          </cell>
          <cell r="AS94" t="e">
            <v>#N/A</v>
          </cell>
          <cell r="AT94" t="e">
            <v>#N/A</v>
          </cell>
          <cell r="AU94" t="e">
            <v>#N/A</v>
          </cell>
          <cell r="AV94" t="e">
            <v>#N/A</v>
          </cell>
          <cell r="AW94" t="e">
            <v>#N/A</v>
          </cell>
          <cell r="AX94" t="e">
            <v>#N/A</v>
          </cell>
          <cell r="AY94" t="e">
            <v>#N/A</v>
          </cell>
          <cell r="AZ94" t="e">
            <v>#N/A</v>
          </cell>
          <cell r="BA94" t="e">
            <v>#N/A</v>
          </cell>
          <cell r="BB94" t="e">
            <v>#N/A</v>
          </cell>
          <cell r="BC94" t="e">
            <v>#N/A</v>
          </cell>
          <cell r="BD94" t="e">
            <v>#N/A</v>
          </cell>
          <cell r="BE94" t="e">
            <v>#N/A</v>
          </cell>
          <cell r="BF94" t="e">
            <v>#N/A</v>
          </cell>
          <cell r="BG94" t="e">
            <v>#N/A</v>
          </cell>
          <cell r="BH94" t="e">
            <v>#N/A</v>
          </cell>
          <cell r="BI94" t="e">
            <v>#N/A</v>
          </cell>
          <cell r="BJ94" t="e">
            <v>#N/A</v>
          </cell>
          <cell r="BK94" t="e">
            <v>#N/A</v>
          </cell>
          <cell r="BL94" t="e">
            <v>#N/A</v>
          </cell>
          <cell r="BM94" t="e">
            <v>#N/A</v>
          </cell>
          <cell r="BN94" t="e">
            <v>#N/A</v>
          </cell>
          <cell r="BO94" t="e">
            <v>#N/A</v>
          </cell>
          <cell r="BP94" t="e">
            <v>#N/A</v>
          </cell>
          <cell r="BQ94" t="e">
            <v>#N/A</v>
          </cell>
          <cell r="BR94" t="e">
            <v>#N/A</v>
          </cell>
          <cell r="BS94" t="e">
            <v>#N/A</v>
          </cell>
          <cell r="BT94" t="e">
            <v>#N/A</v>
          </cell>
          <cell r="BU94" t="e">
            <v>#N/A</v>
          </cell>
          <cell r="BV94" t="e">
            <v>#N/A</v>
          </cell>
          <cell r="BW94" t="e">
            <v>#N/A</v>
          </cell>
          <cell r="BX94">
            <v>2</v>
          </cell>
          <cell r="BY94">
            <v>5.1199999999999974</v>
          </cell>
          <cell r="BZ94" t="str">
            <v>Not Available</v>
          </cell>
          <cell r="CA94" t="str">
            <v>Afghani</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2</v>
          </cell>
          <cell r="DY94">
            <v>1</v>
          </cell>
          <cell r="DZ94" t="str">
            <v>Numerical</v>
          </cell>
          <cell r="EA94">
            <v>1</v>
          </cell>
          <cell r="EB94" t="str">
            <v>Write-In</v>
          </cell>
          <cell r="EC94" t="str">
            <v>Afghanis</v>
          </cell>
          <cell r="ED94" t="str">
            <v>-</v>
          </cell>
          <cell r="EE94" t="str">
            <v>-</v>
          </cell>
          <cell r="EG94" t="str">
            <v>-</v>
          </cell>
          <cell r="EI94" t="str">
            <v>-</v>
          </cell>
          <cell r="EK94">
            <v>1</v>
          </cell>
          <cell r="EN94">
            <v>6.18</v>
          </cell>
          <cell r="EO94" t="str">
            <v>Hypothesis Test</v>
          </cell>
          <cell r="EP94" t="str">
            <v>Price Levels</v>
          </cell>
          <cell r="EQ94" t="str">
            <v>Rice</v>
          </cell>
          <cell r="ER94">
            <v>8.1699999999999964</v>
          </cell>
          <cell r="ES94">
            <v>8.1699999999999964</v>
          </cell>
          <cell r="ET94" t="str">
            <v>1 Kilogram of Imported Rice</v>
          </cell>
          <cell r="EU94" t="str">
            <v>یک کیلوگرام برنج وارد شده</v>
          </cell>
          <cell r="EV94" t="b">
            <v>1</v>
          </cell>
          <cell r="EW94" t="b">
            <v>1</v>
          </cell>
          <cell r="EX94" t="b">
            <v>0</v>
          </cell>
        </row>
        <row r="95">
          <cell r="Q95">
            <v>8.18</v>
          </cell>
          <cell r="R95">
            <v>6.1499999999999968</v>
          </cell>
          <cell r="U95" t="str">
            <v>One kg of Tea</v>
          </cell>
          <cell r="V95" t="str">
            <v/>
          </cell>
          <cell r="W95" t="str">
            <v>1 Kilogram of Tea</v>
          </cell>
          <cell r="X95" t="str">
            <v>1 کیلوگرام چای؟</v>
          </cell>
          <cell r="Y95" t="str">
            <v/>
          </cell>
          <cell r="Z95" t="str">
            <v xml:space="preserve">موجود نیست </v>
          </cell>
          <cell r="AA95" t="str">
            <v>افغانی</v>
          </cell>
          <cell r="AB95" t="e">
            <v>#N/A</v>
          </cell>
          <cell r="AC95" t="e">
            <v>#N/A</v>
          </cell>
          <cell r="AD95" t="e">
            <v>#N/A</v>
          </cell>
          <cell r="AE95" t="e">
            <v>#N/A</v>
          </cell>
          <cell r="AF95" t="e">
            <v>#N/A</v>
          </cell>
          <cell r="AG95" t="e">
            <v>#N/A</v>
          </cell>
          <cell r="AH95" t="e">
            <v>#N/A</v>
          </cell>
          <cell r="AI95" t="e">
            <v>#N/A</v>
          </cell>
          <cell r="AJ95" t="e">
            <v>#N/A</v>
          </cell>
          <cell r="AK95" t="e">
            <v>#N/A</v>
          </cell>
          <cell r="AL95" t="e">
            <v>#N/A</v>
          </cell>
          <cell r="AM95" t="e">
            <v>#N/A</v>
          </cell>
          <cell r="AN95" t="e">
            <v>#N/A</v>
          </cell>
          <cell r="AO95" t="e">
            <v>#N/A</v>
          </cell>
          <cell r="AP95" t="e">
            <v>#N/A</v>
          </cell>
          <cell r="AQ95" t="e">
            <v>#N/A</v>
          </cell>
          <cell r="AR95" t="e">
            <v>#N/A</v>
          </cell>
          <cell r="AS95" t="e">
            <v>#N/A</v>
          </cell>
          <cell r="AT95" t="e">
            <v>#N/A</v>
          </cell>
          <cell r="AU95" t="e">
            <v>#N/A</v>
          </cell>
          <cell r="AV95" t="e">
            <v>#N/A</v>
          </cell>
          <cell r="AW95" t="e">
            <v>#N/A</v>
          </cell>
          <cell r="AX95" t="e">
            <v>#N/A</v>
          </cell>
          <cell r="AY95" t="e">
            <v>#N/A</v>
          </cell>
          <cell r="AZ95" t="e">
            <v>#N/A</v>
          </cell>
          <cell r="BA95" t="e">
            <v>#N/A</v>
          </cell>
          <cell r="BB95" t="e">
            <v>#N/A</v>
          </cell>
          <cell r="BC95" t="e">
            <v>#N/A</v>
          </cell>
          <cell r="BD95" t="e">
            <v>#N/A</v>
          </cell>
          <cell r="BE95" t="e">
            <v>#N/A</v>
          </cell>
          <cell r="BF95" t="e">
            <v>#N/A</v>
          </cell>
          <cell r="BG95" t="e">
            <v>#N/A</v>
          </cell>
          <cell r="BH95" t="e">
            <v>#N/A</v>
          </cell>
          <cell r="BI95" t="e">
            <v>#N/A</v>
          </cell>
          <cell r="BJ95" t="e">
            <v>#N/A</v>
          </cell>
          <cell r="BK95" t="e">
            <v>#N/A</v>
          </cell>
          <cell r="BL95" t="e">
            <v>#N/A</v>
          </cell>
          <cell r="BM95" t="e">
            <v>#N/A</v>
          </cell>
          <cell r="BN95" t="e">
            <v>#N/A</v>
          </cell>
          <cell r="BO95" t="e">
            <v>#N/A</v>
          </cell>
          <cell r="BP95" t="e">
            <v>#N/A</v>
          </cell>
          <cell r="BQ95" t="e">
            <v>#N/A</v>
          </cell>
          <cell r="BR95" t="e">
            <v>#N/A</v>
          </cell>
          <cell r="BS95" t="e">
            <v>#N/A</v>
          </cell>
          <cell r="BT95" t="e">
            <v>#N/A</v>
          </cell>
          <cell r="BU95" t="e">
            <v>#N/A</v>
          </cell>
          <cell r="BV95" t="e">
            <v>#N/A</v>
          </cell>
          <cell r="BW95" t="e">
            <v>#N/A</v>
          </cell>
          <cell r="BX95">
            <v>2</v>
          </cell>
          <cell r="BY95">
            <v>5.1299999999999972</v>
          </cell>
          <cell r="BZ95" t="str">
            <v>Not Available</v>
          </cell>
          <cell r="CA95" t="str">
            <v>Afghani</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2</v>
          </cell>
          <cell r="DY95">
            <v>1</v>
          </cell>
          <cell r="DZ95" t="str">
            <v>Numerical</v>
          </cell>
          <cell r="EA95">
            <v>1</v>
          </cell>
          <cell r="EB95" t="str">
            <v>Write-In</v>
          </cell>
          <cell r="EC95" t="str">
            <v>Afghanis</v>
          </cell>
          <cell r="ED95" t="str">
            <v>-</v>
          </cell>
          <cell r="EE95" t="str">
            <v>-</v>
          </cell>
          <cell r="EG95" t="str">
            <v>-</v>
          </cell>
          <cell r="EI95" t="str">
            <v>-</v>
          </cell>
          <cell r="EK95">
            <v>1</v>
          </cell>
          <cell r="EN95">
            <v>6.19</v>
          </cell>
          <cell r="EO95" t="str">
            <v>Hypothesis Test</v>
          </cell>
          <cell r="EP95" t="str">
            <v>Price Levels</v>
          </cell>
          <cell r="EQ95" t="str">
            <v>Tea</v>
          </cell>
          <cell r="ER95">
            <v>8.1799999999999962</v>
          </cell>
          <cell r="ES95">
            <v>8.1799999999999962</v>
          </cell>
          <cell r="ET95" t="str">
            <v>1 Kilogram of Tea</v>
          </cell>
          <cell r="EU95" t="str">
            <v>یک کیلوگرام چای</v>
          </cell>
          <cell r="EV95" t="b">
            <v>1</v>
          </cell>
          <cell r="EW95" t="b">
            <v>1</v>
          </cell>
          <cell r="EX95" t="b">
            <v>0</v>
          </cell>
        </row>
        <row r="96">
          <cell r="Q96">
            <v>8.19</v>
          </cell>
          <cell r="R96">
            <v>6.1599999999999966</v>
          </cell>
          <cell r="U96" t="str">
            <v>One of One year old, sheep, male</v>
          </cell>
          <cell r="V96" t="str">
            <v/>
          </cell>
          <cell r="W96" t="str">
            <v>1 One-Year Old Male Sheep</v>
          </cell>
          <cell r="X96" t="str">
            <v>1 يک رأس گوسفند نر یکساله؟</v>
          </cell>
          <cell r="Y96" t="str">
            <v/>
          </cell>
          <cell r="Z96" t="str">
            <v xml:space="preserve">موجود نیست </v>
          </cell>
          <cell r="AA96" t="str">
            <v>افغانی</v>
          </cell>
          <cell r="AB96" t="e">
            <v>#N/A</v>
          </cell>
          <cell r="AC96" t="e">
            <v>#N/A</v>
          </cell>
          <cell r="AD96" t="e">
            <v>#N/A</v>
          </cell>
          <cell r="AE96" t="e">
            <v>#N/A</v>
          </cell>
          <cell r="AF96" t="e">
            <v>#N/A</v>
          </cell>
          <cell r="AG96" t="e">
            <v>#N/A</v>
          </cell>
          <cell r="AH96" t="e">
            <v>#N/A</v>
          </cell>
          <cell r="AI96" t="e">
            <v>#N/A</v>
          </cell>
          <cell r="AJ96" t="e">
            <v>#N/A</v>
          </cell>
          <cell r="AK96" t="e">
            <v>#N/A</v>
          </cell>
          <cell r="AL96" t="e">
            <v>#N/A</v>
          </cell>
          <cell r="AM96" t="e">
            <v>#N/A</v>
          </cell>
          <cell r="AN96" t="e">
            <v>#N/A</v>
          </cell>
          <cell r="AO96" t="e">
            <v>#N/A</v>
          </cell>
          <cell r="AP96" t="e">
            <v>#N/A</v>
          </cell>
          <cell r="AQ96" t="e">
            <v>#N/A</v>
          </cell>
          <cell r="AR96" t="e">
            <v>#N/A</v>
          </cell>
          <cell r="AS96" t="e">
            <v>#N/A</v>
          </cell>
          <cell r="AT96" t="e">
            <v>#N/A</v>
          </cell>
          <cell r="AU96" t="e">
            <v>#N/A</v>
          </cell>
          <cell r="AV96" t="e">
            <v>#N/A</v>
          </cell>
          <cell r="AW96" t="e">
            <v>#N/A</v>
          </cell>
          <cell r="AX96" t="e">
            <v>#N/A</v>
          </cell>
          <cell r="AY96" t="e">
            <v>#N/A</v>
          </cell>
          <cell r="AZ96" t="e">
            <v>#N/A</v>
          </cell>
          <cell r="BA96" t="e">
            <v>#N/A</v>
          </cell>
          <cell r="BB96" t="e">
            <v>#N/A</v>
          </cell>
          <cell r="BC96" t="e">
            <v>#N/A</v>
          </cell>
          <cell r="BD96" t="e">
            <v>#N/A</v>
          </cell>
          <cell r="BE96" t="e">
            <v>#N/A</v>
          </cell>
          <cell r="BF96" t="e">
            <v>#N/A</v>
          </cell>
          <cell r="BG96" t="e">
            <v>#N/A</v>
          </cell>
          <cell r="BH96" t="e">
            <v>#N/A</v>
          </cell>
          <cell r="BI96" t="e">
            <v>#N/A</v>
          </cell>
          <cell r="BJ96" t="e">
            <v>#N/A</v>
          </cell>
          <cell r="BK96" t="e">
            <v>#N/A</v>
          </cell>
          <cell r="BL96" t="e">
            <v>#N/A</v>
          </cell>
          <cell r="BM96" t="e">
            <v>#N/A</v>
          </cell>
          <cell r="BN96" t="e">
            <v>#N/A</v>
          </cell>
          <cell r="BO96" t="e">
            <v>#N/A</v>
          </cell>
          <cell r="BP96" t="e">
            <v>#N/A</v>
          </cell>
          <cell r="BQ96" t="e">
            <v>#N/A</v>
          </cell>
          <cell r="BR96" t="e">
            <v>#N/A</v>
          </cell>
          <cell r="BS96" t="e">
            <v>#N/A</v>
          </cell>
          <cell r="BT96" t="e">
            <v>#N/A</v>
          </cell>
          <cell r="BU96" t="e">
            <v>#N/A</v>
          </cell>
          <cell r="BV96" t="e">
            <v>#N/A</v>
          </cell>
          <cell r="BW96" t="e">
            <v>#N/A</v>
          </cell>
          <cell r="BX96">
            <v>2</v>
          </cell>
          <cell r="BY96">
            <v>5.139999999999997</v>
          </cell>
          <cell r="BZ96" t="str">
            <v>Not Available</v>
          </cell>
          <cell r="CA96" t="str">
            <v>Afghani</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2</v>
          </cell>
          <cell r="DY96">
            <v>1</v>
          </cell>
          <cell r="DZ96" t="str">
            <v>Numerical</v>
          </cell>
          <cell r="EA96">
            <v>1</v>
          </cell>
          <cell r="EB96" t="str">
            <v>Write-In</v>
          </cell>
          <cell r="EC96" t="str">
            <v>Afghanis</v>
          </cell>
          <cell r="ED96" t="str">
            <v>-</v>
          </cell>
          <cell r="EE96" t="str">
            <v>-</v>
          </cell>
          <cell r="EG96" t="str">
            <v>-</v>
          </cell>
          <cell r="EI96" t="str">
            <v>-</v>
          </cell>
          <cell r="EK96">
            <v>1</v>
          </cell>
          <cell r="EN96">
            <v>6.2</v>
          </cell>
          <cell r="EO96" t="str">
            <v>Hypothesis Test</v>
          </cell>
          <cell r="EP96" t="str">
            <v>Price Levels</v>
          </cell>
          <cell r="EQ96" t="str">
            <v>Sheep &amp; Goat</v>
          </cell>
          <cell r="ER96">
            <v>8.1899999999999959</v>
          </cell>
          <cell r="ES96">
            <v>8.1899999999999959</v>
          </cell>
          <cell r="ET96" t="str">
            <v>1 One-Year Old Male Sheep</v>
          </cell>
          <cell r="EU96" t="str">
            <v>1 يک رأس گوسفند نر یکساله</v>
          </cell>
          <cell r="EV96" t="b">
            <v>1</v>
          </cell>
          <cell r="EW96" t="b">
            <v>1</v>
          </cell>
          <cell r="EX96" t="b">
            <v>0</v>
          </cell>
        </row>
        <row r="97">
          <cell r="Q97">
            <v>8.1999999999999993</v>
          </cell>
          <cell r="R97">
            <v>6.1699999999999964</v>
          </cell>
          <cell r="U97" t="str">
            <v>One of One year old, goat, male</v>
          </cell>
          <cell r="V97" t="str">
            <v/>
          </cell>
          <cell r="W97" t="str">
            <v>1 One-Year Old Male Goat</v>
          </cell>
          <cell r="X97" t="str">
            <v>1 يک رأس بز نر یکساله؟</v>
          </cell>
          <cell r="Y97" t="str">
            <v/>
          </cell>
          <cell r="Z97" t="str">
            <v xml:space="preserve">موجود نیست </v>
          </cell>
          <cell r="AA97" t="str">
            <v>افغانی</v>
          </cell>
          <cell r="AB97" t="e">
            <v>#N/A</v>
          </cell>
          <cell r="AC97" t="e">
            <v>#N/A</v>
          </cell>
          <cell r="AD97" t="e">
            <v>#N/A</v>
          </cell>
          <cell r="AE97" t="e">
            <v>#N/A</v>
          </cell>
          <cell r="AF97" t="e">
            <v>#N/A</v>
          </cell>
          <cell r="AG97" t="e">
            <v>#N/A</v>
          </cell>
          <cell r="AH97" t="e">
            <v>#N/A</v>
          </cell>
          <cell r="AI97" t="e">
            <v>#N/A</v>
          </cell>
          <cell r="AJ97" t="e">
            <v>#N/A</v>
          </cell>
          <cell r="AK97" t="e">
            <v>#N/A</v>
          </cell>
          <cell r="AL97" t="e">
            <v>#N/A</v>
          </cell>
          <cell r="AM97" t="e">
            <v>#N/A</v>
          </cell>
          <cell r="AN97" t="e">
            <v>#N/A</v>
          </cell>
          <cell r="AO97" t="e">
            <v>#N/A</v>
          </cell>
          <cell r="AP97" t="e">
            <v>#N/A</v>
          </cell>
          <cell r="AQ97" t="e">
            <v>#N/A</v>
          </cell>
          <cell r="AR97" t="e">
            <v>#N/A</v>
          </cell>
          <cell r="AS97" t="e">
            <v>#N/A</v>
          </cell>
          <cell r="AT97" t="e">
            <v>#N/A</v>
          </cell>
          <cell r="AU97" t="e">
            <v>#N/A</v>
          </cell>
          <cell r="AV97" t="e">
            <v>#N/A</v>
          </cell>
          <cell r="AW97" t="e">
            <v>#N/A</v>
          </cell>
          <cell r="AX97" t="e">
            <v>#N/A</v>
          </cell>
          <cell r="AY97" t="e">
            <v>#N/A</v>
          </cell>
          <cell r="AZ97" t="e">
            <v>#N/A</v>
          </cell>
          <cell r="BA97" t="e">
            <v>#N/A</v>
          </cell>
          <cell r="BB97" t="e">
            <v>#N/A</v>
          </cell>
          <cell r="BC97" t="e">
            <v>#N/A</v>
          </cell>
          <cell r="BD97" t="e">
            <v>#N/A</v>
          </cell>
          <cell r="BE97" t="e">
            <v>#N/A</v>
          </cell>
          <cell r="BF97" t="e">
            <v>#N/A</v>
          </cell>
          <cell r="BG97" t="e">
            <v>#N/A</v>
          </cell>
          <cell r="BH97" t="e">
            <v>#N/A</v>
          </cell>
          <cell r="BI97" t="e">
            <v>#N/A</v>
          </cell>
          <cell r="BJ97" t="e">
            <v>#N/A</v>
          </cell>
          <cell r="BK97" t="e">
            <v>#N/A</v>
          </cell>
          <cell r="BL97" t="e">
            <v>#N/A</v>
          </cell>
          <cell r="BM97" t="e">
            <v>#N/A</v>
          </cell>
          <cell r="BN97" t="e">
            <v>#N/A</v>
          </cell>
          <cell r="BO97" t="e">
            <v>#N/A</v>
          </cell>
          <cell r="BP97" t="e">
            <v>#N/A</v>
          </cell>
          <cell r="BQ97" t="e">
            <v>#N/A</v>
          </cell>
          <cell r="BR97" t="e">
            <v>#N/A</v>
          </cell>
          <cell r="BS97" t="e">
            <v>#N/A</v>
          </cell>
          <cell r="BT97" t="e">
            <v>#N/A</v>
          </cell>
          <cell r="BU97" t="e">
            <v>#N/A</v>
          </cell>
          <cell r="BV97" t="e">
            <v>#N/A</v>
          </cell>
          <cell r="BW97" t="e">
            <v>#N/A</v>
          </cell>
          <cell r="BX97">
            <v>2</v>
          </cell>
          <cell r="BY97">
            <v>5.1499999999999968</v>
          </cell>
          <cell r="BZ97" t="str">
            <v>Not Available</v>
          </cell>
          <cell r="CA97" t="str">
            <v>Afghani</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2</v>
          </cell>
          <cell r="DY97">
            <v>1</v>
          </cell>
          <cell r="DZ97" t="str">
            <v>Numerical</v>
          </cell>
          <cell r="EA97">
            <v>1</v>
          </cell>
          <cell r="EB97" t="str">
            <v>Write-In</v>
          </cell>
          <cell r="EC97" t="str">
            <v>Afghanis</v>
          </cell>
          <cell r="ED97" t="str">
            <v>-</v>
          </cell>
          <cell r="EE97" t="str">
            <v>-</v>
          </cell>
          <cell r="EG97" t="str">
            <v>-</v>
          </cell>
          <cell r="EI97" t="str">
            <v>-</v>
          </cell>
          <cell r="EK97">
            <v>1</v>
          </cell>
          <cell r="EN97">
            <v>6.21</v>
          </cell>
          <cell r="EO97" t="str">
            <v>Hypothesis Test</v>
          </cell>
          <cell r="EP97" t="str">
            <v>Price Levels</v>
          </cell>
          <cell r="EQ97" t="str">
            <v>Sheep &amp; Goat</v>
          </cell>
          <cell r="ER97">
            <v>8.1999999999999957</v>
          </cell>
          <cell r="ES97">
            <v>8.1999999999999957</v>
          </cell>
          <cell r="ET97" t="str">
            <v>1 One-Year Old Male Goat</v>
          </cell>
          <cell r="EU97" t="str">
            <v>1 يک رأس بز نر یکساله</v>
          </cell>
          <cell r="EV97" t="b">
            <v>1</v>
          </cell>
          <cell r="EW97" t="b">
            <v>1</v>
          </cell>
          <cell r="EX97" t="b">
            <v>0</v>
          </cell>
        </row>
        <row r="98">
          <cell r="Q98">
            <v>8.2100000000000009</v>
          </cell>
          <cell r="R98">
            <v>6.1799999999999962</v>
          </cell>
          <cell r="U98" t="str">
            <v>One day of Labor</v>
          </cell>
          <cell r="V98" t="str">
            <v/>
          </cell>
          <cell r="W98" t="str">
            <v>1 Day of Unskilled Daily Labour</v>
          </cell>
          <cell r="X98" t="str">
            <v>1 روز مزد کارگر روزانه غیرماهر؟</v>
          </cell>
          <cell r="Y98" t="str">
            <v/>
          </cell>
          <cell r="Z98" t="str">
            <v xml:space="preserve">موجود نیست </v>
          </cell>
          <cell r="AA98" t="str">
            <v>افغانی</v>
          </cell>
          <cell r="AB98" t="e">
            <v>#N/A</v>
          </cell>
          <cell r="AC98" t="e">
            <v>#N/A</v>
          </cell>
          <cell r="AD98" t="e">
            <v>#N/A</v>
          </cell>
          <cell r="AE98" t="e">
            <v>#N/A</v>
          </cell>
          <cell r="AF98" t="e">
            <v>#N/A</v>
          </cell>
          <cell r="AG98" t="e">
            <v>#N/A</v>
          </cell>
          <cell r="AH98" t="e">
            <v>#N/A</v>
          </cell>
          <cell r="AI98" t="e">
            <v>#N/A</v>
          </cell>
          <cell r="AJ98" t="e">
            <v>#N/A</v>
          </cell>
          <cell r="AK98" t="e">
            <v>#N/A</v>
          </cell>
          <cell r="AL98" t="e">
            <v>#N/A</v>
          </cell>
          <cell r="AM98" t="e">
            <v>#N/A</v>
          </cell>
          <cell r="AN98" t="e">
            <v>#N/A</v>
          </cell>
          <cell r="AO98" t="e">
            <v>#N/A</v>
          </cell>
          <cell r="AP98" t="e">
            <v>#N/A</v>
          </cell>
          <cell r="AQ98" t="e">
            <v>#N/A</v>
          </cell>
          <cell r="AR98" t="e">
            <v>#N/A</v>
          </cell>
          <cell r="AS98" t="e">
            <v>#N/A</v>
          </cell>
          <cell r="AT98" t="e">
            <v>#N/A</v>
          </cell>
          <cell r="AU98" t="e">
            <v>#N/A</v>
          </cell>
          <cell r="AV98" t="e">
            <v>#N/A</v>
          </cell>
          <cell r="AW98" t="e">
            <v>#N/A</v>
          </cell>
          <cell r="AX98" t="e">
            <v>#N/A</v>
          </cell>
          <cell r="AY98" t="e">
            <v>#N/A</v>
          </cell>
          <cell r="AZ98" t="e">
            <v>#N/A</v>
          </cell>
          <cell r="BA98" t="e">
            <v>#N/A</v>
          </cell>
          <cell r="BB98" t="e">
            <v>#N/A</v>
          </cell>
          <cell r="BC98" t="e">
            <v>#N/A</v>
          </cell>
          <cell r="BD98" t="e">
            <v>#N/A</v>
          </cell>
          <cell r="BE98" t="e">
            <v>#N/A</v>
          </cell>
          <cell r="BF98" t="e">
            <v>#N/A</v>
          </cell>
          <cell r="BG98" t="e">
            <v>#N/A</v>
          </cell>
          <cell r="BH98" t="e">
            <v>#N/A</v>
          </cell>
          <cell r="BI98" t="e">
            <v>#N/A</v>
          </cell>
          <cell r="BJ98" t="e">
            <v>#N/A</v>
          </cell>
          <cell r="BK98" t="e">
            <v>#N/A</v>
          </cell>
          <cell r="BL98" t="e">
            <v>#N/A</v>
          </cell>
          <cell r="BM98" t="e">
            <v>#N/A</v>
          </cell>
          <cell r="BN98" t="e">
            <v>#N/A</v>
          </cell>
          <cell r="BO98" t="e">
            <v>#N/A</v>
          </cell>
          <cell r="BP98" t="e">
            <v>#N/A</v>
          </cell>
          <cell r="BQ98" t="e">
            <v>#N/A</v>
          </cell>
          <cell r="BR98" t="e">
            <v>#N/A</v>
          </cell>
          <cell r="BS98" t="e">
            <v>#N/A</v>
          </cell>
          <cell r="BT98" t="e">
            <v>#N/A</v>
          </cell>
          <cell r="BU98" t="e">
            <v>#N/A</v>
          </cell>
          <cell r="BV98" t="e">
            <v>#N/A</v>
          </cell>
          <cell r="BW98" t="e">
            <v>#N/A</v>
          </cell>
          <cell r="BX98">
            <v>2</v>
          </cell>
          <cell r="BY98">
            <v>5.1599999999999966</v>
          </cell>
          <cell r="BZ98" t="str">
            <v>Not Available</v>
          </cell>
          <cell r="CA98" t="str">
            <v>Afghani</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2</v>
          </cell>
          <cell r="DY98">
            <v>1</v>
          </cell>
          <cell r="DZ98" t="str">
            <v>Numerical</v>
          </cell>
          <cell r="EA98">
            <v>1</v>
          </cell>
          <cell r="EB98" t="str">
            <v>Write-In</v>
          </cell>
          <cell r="EC98" t="str">
            <v>Afghanis</v>
          </cell>
          <cell r="ED98" t="str">
            <v>-</v>
          </cell>
          <cell r="EE98" t="str">
            <v>-</v>
          </cell>
          <cell r="EG98" t="str">
            <v>-</v>
          </cell>
          <cell r="EI98" t="str">
            <v>-</v>
          </cell>
          <cell r="EK98">
            <v>1</v>
          </cell>
          <cell r="EN98">
            <v>6.22</v>
          </cell>
          <cell r="EO98" t="str">
            <v>Hypothesis Test</v>
          </cell>
          <cell r="EP98" t="str">
            <v>Price Levels</v>
          </cell>
          <cell r="EQ98" t="str">
            <v>Labor</v>
          </cell>
          <cell r="ER98">
            <v>8.2099999999999955</v>
          </cell>
          <cell r="ES98">
            <v>8.2099999999999955</v>
          </cell>
          <cell r="ET98" t="str">
            <v>1 Day of Unskilled Daily Labour</v>
          </cell>
          <cell r="EU98" t="str">
            <v>یک روز مزد کارگر روزانه غیرماهر</v>
          </cell>
          <cell r="EV98" t="b">
            <v>1</v>
          </cell>
          <cell r="EW98" t="b">
            <v>1</v>
          </cell>
          <cell r="EX98" t="b">
            <v>0</v>
          </cell>
        </row>
        <row r="99">
          <cell r="Q99">
            <v>8.2200000000000006</v>
          </cell>
          <cell r="R99">
            <v>6.1899999999999959</v>
          </cell>
          <cell r="U99" t="str">
            <v>One day of Farm labor</v>
          </cell>
          <cell r="V99" t="str">
            <v/>
          </cell>
          <cell r="W99" t="str">
            <v>1 Day of Agricultural Labour</v>
          </cell>
          <cell r="X99" t="str">
            <v>1 روز مزد کارگر زراعتی؟</v>
          </cell>
          <cell r="Y99" t="str">
            <v/>
          </cell>
          <cell r="Z99" t="str">
            <v xml:space="preserve">موجود نیست </v>
          </cell>
          <cell r="AA99" t="str">
            <v>افغانی</v>
          </cell>
          <cell r="AB99" t="e">
            <v>#N/A</v>
          </cell>
          <cell r="AC99" t="e">
            <v>#N/A</v>
          </cell>
          <cell r="AD99" t="e">
            <v>#N/A</v>
          </cell>
          <cell r="AE99" t="e">
            <v>#N/A</v>
          </cell>
          <cell r="AF99" t="e">
            <v>#N/A</v>
          </cell>
          <cell r="AG99" t="e">
            <v>#N/A</v>
          </cell>
          <cell r="AH99" t="e">
            <v>#N/A</v>
          </cell>
          <cell r="AI99" t="e">
            <v>#N/A</v>
          </cell>
          <cell r="AJ99" t="e">
            <v>#N/A</v>
          </cell>
          <cell r="AK99" t="e">
            <v>#N/A</v>
          </cell>
          <cell r="AL99" t="e">
            <v>#N/A</v>
          </cell>
          <cell r="AM99" t="e">
            <v>#N/A</v>
          </cell>
          <cell r="AN99" t="e">
            <v>#N/A</v>
          </cell>
          <cell r="AO99" t="e">
            <v>#N/A</v>
          </cell>
          <cell r="AP99" t="e">
            <v>#N/A</v>
          </cell>
          <cell r="AQ99" t="e">
            <v>#N/A</v>
          </cell>
          <cell r="AR99" t="e">
            <v>#N/A</v>
          </cell>
          <cell r="AS99" t="e">
            <v>#N/A</v>
          </cell>
          <cell r="AT99" t="e">
            <v>#N/A</v>
          </cell>
          <cell r="AU99" t="e">
            <v>#N/A</v>
          </cell>
          <cell r="AV99" t="e">
            <v>#N/A</v>
          </cell>
          <cell r="AW99" t="e">
            <v>#N/A</v>
          </cell>
          <cell r="AX99" t="e">
            <v>#N/A</v>
          </cell>
          <cell r="AY99" t="e">
            <v>#N/A</v>
          </cell>
          <cell r="AZ99" t="e">
            <v>#N/A</v>
          </cell>
          <cell r="BA99" t="e">
            <v>#N/A</v>
          </cell>
          <cell r="BB99" t="e">
            <v>#N/A</v>
          </cell>
          <cell r="BC99" t="e">
            <v>#N/A</v>
          </cell>
          <cell r="BD99" t="e">
            <v>#N/A</v>
          </cell>
          <cell r="BE99" t="e">
            <v>#N/A</v>
          </cell>
          <cell r="BF99" t="e">
            <v>#N/A</v>
          </cell>
          <cell r="BG99" t="e">
            <v>#N/A</v>
          </cell>
          <cell r="BH99" t="e">
            <v>#N/A</v>
          </cell>
          <cell r="BI99" t="e">
            <v>#N/A</v>
          </cell>
          <cell r="BJ99" t="e">
            <v>#N/A</v>
          </cell>
          <cell r="BK99" t="e">
            <v>#N/A</v>
          </cell>
          <cell r="BL99" t="e">
            <v>#N/A</v>
          </cell>
          <cell r="BM99" t="e">
            <v>#N/A</v>
          </cell>
          <cell r="BN99" t="e">
            <v>#N/A</v>
          </cell>
          <cell r="BO99" t="e">
            <v>#N/A</v>
          </cell>
          <cell r="BP99" t="e">
            <v>#N/A</v>
          </cell>
          <cell r="BQ99" t="e">
            <v>#N/A</v>
          </cell>
          <cell r="BR99" t="e">
            <v>#N/A</v>
          </cell>
          <cell r="BS99" t="e">
            <v>#N/A</v>
          </cell>
          <cell r="BT99" t="e">
            <v>#N/A</v>
          </cell>
          <cell r="BU99" t="e">
            <v>#N/A</v>
          </cell>
          <cell r="BV99" t="e">
            <v>#N/A</v>
          </cell>
          <cell r="BW99" t="e">
            <v>#N/A</v>
          </cell>
          <cell r="BX99">
            <v>2</v>
          </cell>
          <cell r="BY99">
            <v>5.1699999999999964</v>
          </cell>
          <cell r="BZ99" t="str">
            <v>Not Available</v>
          </cell>
          <cell r="CA99" t="str">
            <v>Afghani</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2</v>
          </cell>
          <cell r="DY99">
            <v>1</v>
          </cell>
          <cell r="DZ99" t="str">
            <v>Numerical</v>
          </cell>
          <cell r="EA99">
            <v>1</v>
          </cell>
          <cell r="EB99" t="str">
            <v>Write-In</v>
          </cell>
          <cell r="EC99" t="str">
            <v>Afghanis</v>
          </cell>
          <cell r="ED99" t="str">
            <v>-</v>
          </cell>
          <cell r="EE99" t="str">
            <v>-</v>
          </cell>
          <cell r="EG99" t="str">
            <v>-</v>
          </cell>
          <cell r="EI99" t="str">
            <v>-</v>
          </cell>
          <cell r="EK99">
            <v>1</v>
          </cell>
          <cell r="EN99">
            <v>6.23</v>
          </cell>
          <cell r="EO99" t="str">
            <v>Hypothesis Test</v>
          </cell>
          <cell r="EP99" t="str">
            <v>Price Levels</v>
          </cell>
          <cell r="EQ99" t="str">
            <v>Labor</v>
          </cell>
          <cell r="ER99">
            <v>8.2199999999999953</v>
          </cell>
          <cell r="ES99">
            <v>8.2199999999999953</v>
          </cell>
          <cell r="ET99" t="str">
            <v>1 Day of Agricultural Labour</v>
          </cell>
          <cell r="EU99" t="str">
            <v>یک روز مزد کارگر زراعتی</v>
          </cell>
          <cell r="EV99" t="b">
            <v>1</v>
          </cell>
          <cell r="EW99" t="b">
            <v>1</v>
          </cell>
          <cell r="EX99" t="b">
            <v>0</v>
          </cell>
        </row>
        <row r="100">
          <cell r="Q100">
            <v>8.23</v>
          </cell>
          <cell r="R100">
            <v>6.1999999999999957</v>
          </cell>
          <cell r="U100" t="str">
            <v>50 kg of D. A ammonium phosphate</v>
          </cell>
          <cell r="V100" t="str">
            <v/>
          </cell>
          <cell r="W100" t="str">
            <v>1 Bag (50 Kg.) of DAP Fertilizer</v>
          </cell>
          <cell r="X100" t="str">
            <v>1 بوجی (50 کیلوگرام) کود DAP؟</v>
          </cell>
          <cell r="Y100" t="str">
            <v/>
          </cell>
          <cell r="Z100" t="str">
            <v xml:space="preserve">موجود نیست </v>
          </cell>
          <cell r="AA100" t="str">
            <v>افغانی</v>
          </cell>
          <cell r="AB100" t="e">
            <v>#N/A</v>
          </cell>
          <cell r="AC100" t="e">
            <v>#N/A</v>
          </cell>
          <cell r="AD100" t="e">
            <v>#N/A</v>
          </cell>
          <cell r="AE100" t="e">
            <v>#N/A</v>
          </cell>
          <cell r="AF100" t="e">
            <v>#N/A</v>
          </cell>
          <cell r="AG100" t="e">
            <v>#N/A</v>
          </cell>
          <cell r="AH100" t="e">
            <v>#N/A</v>
          </cell>
          <cell r="AI100" t="e">
            <v>#N/A</v>
          </cell>
          <cell r="AJ100" t="e">
            <v>#N/A</v>
          </cell>
          <cell r="AK100" t="e">
            <v>#N/A</v>
          </cell>
          <cell r="AL100" t="e">
            <v>#N/A</v>
          </cell>
          <cell r="AM100" t="e">
            <v>#N/A</v>
          </cell>
          <cell r="AN100" t="e">
            <v>#N/A</v>
          </cell>
          <cell r="AO100" t="e">
            <v>#N/A</v>
          </cell>
          <cell r="AP100" t="e">
            <v>#N/A</v>
          </cell>
          <cell r="AQ100" t="e">
            <v>#N/A</v>
          </cell>
          <cell r="AR100" t="e">
            <v>#N/A</v>
          </cell>
          <cell r="AS100" t="e">
            <v>#N/A</v>
          </cell>
          <cell r="AT100" t="e">
            <v>#N/A</v>
          </cell>
          <cell r="AU100" t="e">
            <v>#N/A</v>
          </cell>
          <cell r="AV100" t="e">
            <v>#N/A</v>
          </cell>
          <cell r="AW100" t="e">
            <v>#N/A</v>
          </cell>
          <cell r="AX100" t="e">
            <v>#N/A</v>
          </cell>
          <cell r="AY100" t="e">
            <v>#N/A</v>
          </cell>
          <cell r="AZ100" t="e">
            <v>#N/A</v>
          </cell>
          <cell r="BA100" t="e">
            <v>#N/A</v>
          </cell>
          <cell r="BB100" t="e">
            <v>#N/A</v>
          </cell>
          <cell r="BC100" t="e">
            <v>#N/A</v>
          </cell>
          <cell r="BD100" t="e">
            <v>#N/A</v>
          </cell>
          <cell r="BE100" t="e">
            <v>#N/A</v>
          </cell>
          <cell r="BF100" t="e">
            <v>#N/A</v>
          </cell>
          <cell r="BG100" t="e">
            <v>#N/A</v>
          </cell>
          <cell r="BH100" t="e">
            <v>#N/A</v>
          </cell>
          <cell r="BI100" t="e">
            <v>#N/A</v>
          </cell>
          <cell r="BJ100" t="e">
            <v>#N/A</v>
          </cell>
          <cell r="BK100" t="e">
            <v>#N/A</v>
          </cell>
          <cell r="BL100" t="e">
            <v>#N/A</v>
          </cell>
          <cell r="BM100" t="e">
            <v>#N/A</v>
          </cell>
          <cell r="BN100" t="e">
            <v>#N/A</v>
          </cell>
          <cell r="BO100" t="e">
            <v>#N/A</v>
          </cell>
          <cell r="BP100" t="e">
            <v>#N/A</v>
          </cell>
          <cell r="BQ100" t="e">
            <v>#N/A</v>
          </cell>
          <cell r="BR100" t="e">
            <v>#N/A</v>
          </cell>
          <cell r="BS100" t="e">
            <v>#N/A</v>
          </cell>
          <cell r="BT100" t="e">
            <v>#N/A</v>
          </cell>
          <cell r="BU100" t="e">
            <v>#N/A</v>
          </cell>
          <cell r="BV100" t="e">
            <v>#N/A</v>
          </cell>
          <cell r="BW100" t="e">
            <v>#N/A</v>
          </cell>
          <cell r="BX100">
            <v>2</v>
          </cell>
          <cell r="BY100">
            <v>5.1799999999999962</v>
          </cell>
          <cell r="BZ100" t="str">
            <v>Not Available</v>
          </cell>
          <cell r="CA100" t="str">
            <v>Afghani</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2</v>
          </cell>
          <cell r="DY100">
            <v>1</v>
          </cell>
          <cell r="DZ100" t="str">
            <v>Numerical</v>
          </cell>
          <cell r="EA100">
            <v>1</v>
          </cell>
          <cell r="EB100" t="str">
            <v>Write-In</v>
          </cell>
          <cell r="EC100" t="str">
            <v>Afghanis</v>
          </cell>
          <cell r="ED100" t="str">
            <v>-</v>
          </cell>
          <cell r="EE100" t="str">
            <v>-</v>
          </cell>
          <cell r="EG100" t="str">
            <v>-</v>
          </cell>
          <cell r="EI100" t="str">
            <v>-</v>
          </cell>
          <cell r="EK100">
            <v>1</v>
          </cell>
          <cell r="EN100">
            <v>6.24</v>
          </cell>
          <cell r="EO100" t="str">
            <v>Hypothesis Test</v>
          </cell>
          <cell r="EP100" t="str">
            <v>Price Levels</v>
          </cell>
          <cell r="EQ100" t="str">
            <v>Fertilizer</v>
          </cell>
          <cell r="ER100">
            <v>8.2299999999999951</v>
          </cell>
          <cell r="ES100">
            <v>8.2299999999999951</v>
          </cell>
          <cell r="ET100" t="str">
            <v>1 Bag (50 Kg.) of DAP Fertilizer</v>
          </cell>
          <cell r="EU100" t="str">
            <v xml:space="preserve">یک بوجی (50 کیلوگرام) کود DAP </v>
          </cell>
          <cell r="EV100" t="b">
            <v>1</v>
          </cell>
          <cell r="EW100" t="b">
            <v>1</v>
          </cell>
          <cell r="EX100" t="b">
            <v>0</v>
          </cell>
        </row>
        <row r="101">
          <cell r="Q101">
            <v>8.24</v>
          </cell>
          <cell r="R101">
            <v>6.2099999999999955</v>
          </cell>
          <cell r="U101" t="str">
            <v>50 kg of urea, produced in Pakistan or Iran</v>
          </cell>
          <cell r="V101" t="str">
            <v/>
          </cell>
          <cell r="W101" t="str">
            <v>1 Bag (50 Kg.) of UREA from Pakistan or Iran</v>
          </cell>
          <cell r="X101" t="str">
            <v>1 بوجی (50 کیلوگرام) یوریای پاکستانی یا ایرانی؟</v>
          </cell>
          <cell r="Y101" t="str">
            <v/>
          </cell>
          <cell r="Z101" t="str">
            <v xml:space="preserve">موجود نیست </v>
          </cell>
          <cell r="AA101" t="str">
            <v>افغانی</v>
          </cell>
          <cell r="AB101" t="e">
            <v>#N/A</v>
          </cell>
          <cell r="AC101" t="e">
            <v>#N/A</v>
          </cell>
          <cell r="AD101" t="e">
            <v>#N/A</v>
          </cell>
          <cell r="AE101" t="e">
            <v>#N/A</v>
          </cell>
          <cell r="AF101" t="e">
            <v>#N/A</v>
          </cell>
          <cell r="AG101" t="e">
            <v>#N/A</v>
          </cell>
          <cell r="AH101" t="e">
            <v>#N/A</v>
          </cell>
          <cell r="AI101" t="e">
            <v>#N/A</v>
          </cell>
          <cell r="AJ101" t="e">
            <v>#N/A</v>
          </cell>
          <cell r="AK101" t="e">
            <v>#N/A</v>
          </cell>
          <cell r="AL101" t="e">
            <v>#N/A</v>
          </cell>
          <cell r="AM101" t="e">
            <v>#N/A</v>
          </cell>
          <cell r="AN101" t="e">
            <v>#N/A</v>
          </cell>
          <cell r="AO101" t="e">
            <v>#N/A</v>
          </cell>
          <cell r="AP101" t="e">
            <v>#N/A</v>
          </cell>
          <cell r="AQ101" t="e">
            <v>#N/A</v>
          </cell>
          <cell r="AR101" t="e">
            <v>#N/A</v>
          </cell>
          <cell r="AS101" t="e">
            <v>#N/A</v>
          </cell>
          <cell r="AT101" t="e">
            <v>#N/A</v>
          </cell>
          <cell r="AU101" t="e">
            <v>#N/A</v>
          </cell>
          <cell r="AV101" t="e">
            <v>#N/A</v>
          </cell>
          <cell r="AW101" t="e">
            <v>#N/A</v>
          </cell>
          <cell r="AX101" t="e">
            <v>#N/A</v>
          </cell>
          <cell r="AY101" t="e">
            <v>#N/A</v>
          </cell>
          <cell r="AZ101" t="e">
            <v>#N/A</v>
          </cell>
          <cell r="BA101" t="e">
            <v>#N/A</v>
          </cell>
          <cell r="BB101" t="e">
            <v>#N/A</v>
          </cell>
          <cell r="BC101" t="e">
            <v>#N/A</v>
          </cell>
          <cell r="BD101" t="e">
            <v>#N/A</v>
          </cell>
          <cell r="BE101" t="e">
            <v>#N/A</v>
          </cell>
          <cell r="BF101" t="e">
            <v>#N/A</v>
          </cell>
          <cell r="BG101" t="e">
            <v>#N/A</v>
          </cell>
          <cell r="BH101" t="e">
            <v>#N/A</v>
          </cell>
          <cell r="BI101" t="e">
            <v>#N/A</v>
          </cell>
          <cell r="BJ101" t="e">
            <v>#N/A</v>
          </cell>
          <cell r="BK101" t="e">
            <v>#N/A</v>
          </cell>
          <cell r="BL101" t="e">
            <v>#N/A</v>
          </cell>
          <cell r="BM101" t="e">
            <v>#N/A</v>
          </cell>
          <cell r="BN101" t="e">
            <v>#N/A</v>
          </cell>
          <cell r="BO101" t="e">
            <v>#N/A</v>
          </cell>
          <cell r="BP101" t="e">
            <v>#N/A</v>
          </cell>
          <cell r="BQ101" t="e">
            <v>#N/A</v>
          </cell>
          <cell r="BR101" t="e">
            <v>#N/A</v>
          </cell>
          <cell r="BS101" t="e">
            <v>#N/A</v>
          </cell>
          <cell r="BT101" t="e">
            <v>#N/A</v>
          </cell>
          <cell r="BU101" t="e">
            <v>#N/A</v>
          </cell>
          <cell r="BV101" t="e">
            <v>#N/A</v>
          </cell>
          <cell r="BW101" t="e">
            <v>#N/A</v>
          </cell>
          <cell r="BX101">
            <v>2</v>
          </cell>
          <cell r="BY101">
            <v>5.1899999999999959</v>
          </cell>
          <cell r="BZ101" t="str">
            <v>Not Available</v>
          </cell>
          <cell r="CA101" t="str">
            <v>Afghani</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2</v>
          </cell>
          <cell r="DY101">
            <v>1</v>
          </cell>
          <cell r="DZ101" t="str">
            <v>Numerical</v>
          </cell>
          <cell r="EA101">
            <v>1</v>
          </cell>
          <cell r="EB101" t="str">
            <v>Write-In</v>
          </cell>
          <cell r="EC101" t="str">
            <v>Afghanis</v>
          </cell>
          <cell r="ED101" t="str">
            <v>-</v>
          </cell>
          <cell r="EE101" t="str">
            <v>-</v>
          </cell>
          <cell r="EG101" t="str">
            <v>-</v>
          </cell>
          <cell r="EI101" t="str">
            <v>-</v>
          </cell>
          <cell r="EK101">
            <v>1</v>
          </cell>
          <cell r="EN101">
            <v>6.25</v>
          </cell>
          <cell r="EO101" t="str">
            <v>Hypothesis Test</v>
          </cell>
          <cell r="EP101" t="str">
            <v>Price Levels</v>
          </cell>
          <cell r="EQ101" t="str">
            <v>Fertilizer</v>
          </cell>
          <cell r="ER101">
            <v>8.2399999999999949</v>
          </cell>
          <cell r="ES101">
            <v>8.2399999999999949</v>
          </cell>
          <cell r="ET101" t="str">
            <v>1 Bag (50 Kg.) of UREA from Pakistan or Iran</v>
          </cell>
          <cell r="EU101" t="str">
            <v>یک بوجی (50 کیلوگرام) یوریای پاکستانی یا ایرانی</v>
          </cell>
          <cell r="EV101" t="b">
            <v>0</v>
          </cell>
          <cell r="EW101" t="b">
            <v>1</v>
          </cell>
          <cell r="EX101" t="b">
            <v>0</v>
          </cell>
        </row>
        <row r="102">
          <cell r="Q102">
            <v>8.25</v>
          </cell>
          <cell r="R102">
            <v>6.2199999999999953</v>
          </cell>
          <cell r="U102" t="str">
            <v>50 kg of urea, produced in Afghanistan</v>
          </cell>
          <cell r="V102" t="str">
            <v/>
          </cell>
          <cell r="W102" t="str">
            <v>1 Bag (50 Kg.) of UREA from Afghanistan</v>
          </cell>
          <cell r="X102" t="str">
            <v>1 بوجی (50 کیلوگرام) یوریای افغانستانی؟</v>
          </cell>
          <cell r="Y102" t="str">
            <v/>
          </cell>
          <cell r="Z102" t="str">
            <v xml:space="preserve">موجود نیست </v>
          </cell>
          <cell r="AA102" t="str">
            <v>افغانی</v>
          </cell>
          <cell r="AB102" t="e">
            <v>#N/A</v>
          </cell>
          <cell r="AC102" t="e">
            <v>#N/A</v>
          </cell>
          <cell r="AD102" t="e">
            <v>#N/A</v>
          </cell>
          <cell r="AE102" t="e">
            <v>#N/A</v>
          </cell>
          <cell r="AF102" t="e">
            <v>#N/A</v>
          </cell>
          <cell r="AG102" t="e">
            <v>#N/A</v>
          </cell>
          <cell r="AH102" t="e">
            <v>#N/A</v>
          </cell>
          <cell r="AI102" t="e">
            <v>#N/A</v>
          </cell>
          <cell r="AJ102" t="e">
            <v>#N/A</v>
          </cell>
          <cell r="AK102" t="e">
            <v>#N/A</v>
          </cell>
          <cell r="AL102" t="e">
            <v>#N/A</v>
          </cell>
          <cell r="AM102" t="e">
            <v>#N/A</v>
          </cell>
          <cell r="AN102" t="e">
            <v>#N/A</v>
          </cell>
          <cell r="AO102" t="e">
            <v>#N/A</v>
          </cell>
          <cell r="AP102" t="e">
            <v>#N/A</v>
          </cell>
          <cell r="AQ102" t="e">
            <v>#N/A</v>
          </cell>
          <cell r="AR102" t="e">
            <v>#N/A</v>
          </cell>
          <cell r="AS102" t="e">
            <v>#N/A</v>
          </cell>
          <cell r="AT102" t="e">
            <v>#N/A</v>
          </cell>
          <cell r="AU102" t="e">
            <v>#N/A</v>
          </cell>
          <cell r="AV102" t="e">
            <v>#N/A</v>
          </cell>
          <cell r="AW102" t="e">
            <v>#N/A</v>
          </cell>
          <cell r="AX102" t="e">
            <v>#N/A</v>
          </cell>
          <cell r="AY102" t="e">
            <v>#N/A</v>
          </cell>
          <cell r="AZ102" t="e">
            <v>#N/A</v>
          </cell>
          <cell r="BA102" t="e">
            <v>#N/A</v>
          </cell>
          <cell r="BB102" t="e">
            <v>#N/A</v>
          </cell>
          <cell r="BC102" t="e">
            <v>#N/A</v>
          </cell>
          <cell r="BD102" t="e">
            <v>#N/A</v>
          </cell>
          <cell r="BE102" t="e">
            <v>#N/A</v>
          </cell>
          <cell r="BF102" t="e">
            <v>#N/A</v>
          </cell>
          <cell r="BG102" t="e">
            <v>#N/A</v>
          </cell>
          <cell r="BH102" t="e">
            <v>#N/A</v>
          </cell>
          <cell r="BI102" t="e">
            <v>#N/A</v>
          </cell>
          <cell r="BJ102" t="e">
            <v>#N/A</v>
          </cell>
          <cell r="BK102" t="e">
            <v>#N/A</v>
          </cell>
          <cell r="BL102" t="e">
            <v>#N/A</v>
          </cell>
          <cell r="BM102" t="e">
            <v>#N/A</v>
          </cell>
          <cell r="BN102" t="e">
            <v>#N/A</v>
          </cell>
          <cell r="BO102" t="e">
            <v>#N/A</v>
          </cell>
          <cell r="BP102" t="e">
            <v>#N/A</v>
          </cell>
          <cell r="BQ102" t="e">
            <v>#N/A</v>
          </cell>
          <cell r="BR102" t="e">
            <v>#N/A</v>
          </cell>
          <cell r="BS102" t="e">
            <v>#N/A</v>
          </cell>
          <cell r="BT102" t="e">
            <v>#N/A</v>
          </cell>
          <cell r="BU102" t="e">
            <v>#N/A</v>
          </cell>
          <cell r="BV102" t="e">
            <v>#N/A</v>
          </cell>
          <cell r="BW102" t="e">
            <v>#N/A</v>
          </cell>
          <cell r="BX102">
            <v>2</v>
          </cell>
          <cell r="BY102">
            <v>5.1999999999999957</v>
          </cell>
          <cell r="BZ102" t="str">
            <v>Not Available</v>
          </cell>
          <cell r="CA102" t="str">
            <v>Afghani</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2</v>
          </cell>
          <cell r="DY102">
            <v>1</v>
          </cell>
          <cell r="DZ102" t="str">
            <v>Numerical</v>
          </cell>
          <cell r="EA102">
            <v>1</v>
          </cell>
          <cell r="EB102" t="str">
            <v>Write-In</v>
          </cell>
          <cell r="EC102" t="str">
            <v>Afghanis</v>
          </cell>
          <cell r="ED102" t="str">
            <v>-</v>
          </cell>
          <cell r="EE102" t="str">
            <v>-</v>
          </cell>
          <cell r="EG102" t="str">
            <v>-</v>
          </cell>
          <cell r="EI102" t="str">
            <v>-</v>
          </cell>
          <cell r="EK102">
            <v>1</v>
          </cell>
          <cell r="EN102">
            <v>6.26</v>
          </cell>
          <cell r="EO102" t="str">
            <v>Hypothesis Test</v>
          </cell>
          <cell r="EP102" t="str">
            <v>Price Levels</v>
          </cell>
          <cell r="EQ102" t="str">
            <v>Fertilizer</v>
          </cell>
          <cell r="ER102">
            <v>8.2499999999999947</v>
          </cell>
          <cell r="ES102">
            <v>8.2499999999999947</v>
          </cell>
          <cell r="ET102" t="str">
            <v>1 Bag (50 Kg.) of UREA from Afghanistan</v>
          </cell>
          <cell r="EU102" t="str">
            <v>یک بوجی (50 کیلوگرام) یوریای افغانستانی</v>
          </cell>
          <cell r="EV102" t="b">
            <v>0</v>
          </cell>
          <cell r="EW102" t="b">
            <v>1</v>
          </cell>
          <cell r="EX102" t="b">
            <v>0</v>
          </cell>
        </row>
        <row r="103">
          <cell r="Q103">
            <v>8.26</v>
          </cell>
          <cell r="R103">
            <v>6.2299999999999951</v>
          </cell>
          <cell r="U103" t="str">
            <v>One kg of Liquid gas</v>
          </cell>
          <cell r="V103" t="str">
            <v/>
          </cell>
          <cell r="W103" t="str">
            <v>1 Kilogram of Liquid Gas</v>
          </cell>
          <cell r="X103" t="str">
            <v>1 کیلوگرام گاز مایع؟</v>
          </cell>
          <cell r="Y103" t="str">
            <v/>
          </cell>
          <cell r="Z103" t="str">
            <v xml:space="preserve">موجود نیست </v>
          </cell>
          <cell r="AA103" t="str">
            <v>افغانی</v>
          </cell>
          <cell r="AB103" t="e">
            <v>#N/A</v>
          </cell>
          <cell r="AC103" t="e">
            <v>#N/A</v>
          </cell>
          <cell r="AD103" t="e">
            <v>#N/A</v>
          </cell>
          <cell r="AE103" t="e">
            <v>#N/A</v>
          </cell>
          <cell r="AF103" t="e">
            <v>#N/A</v>
          </cell>
          <cell r="AG103" t="e">
            <v>#N/A</v>
          </cell>
          <cell r="AH103" t="e">
            <v>#N/A</v>
          </cell>
          <cell r="AI103" t="e">
            <v>#N/A</v>
          </cell>
          <cell r="AJ103" t="e">
            <v>#N/A</v>
          </cell>
          <cell r="AK103" t="e">
            <v>#N/A</v>
          </cell>
          <cell r="AL103" t="e">
            <v>#N/A</v>
          </cell>
          <cell r="AM103" t="e">
            <v>#N/A</v>
          </cell>
          <cell r="AN103" t="e">
            <v>#N/A</v>
          </cell>
          <cell r="AO103" t="e">
            <v>#N/A</v>
          </cell>
          <cell r="AP103" t="e">
            <v>#N/A</v>
          </cell>
          <cell r="AQ103" t="e">
            <v>#N/A</v>
          </cell>
          <cell r="AR103" t="e">
            <v>#N/A</v>
          </cell>
          <cell r="AS103" t="e">
            <v>#N/A</v>
          </cell>
          <cell r="AT103" t="e">
            <v>#N/A</v>
          </cell>
          <cell r="AU103" t="e">
            <v>#N/A</v>
          </cell>
          <cell r="AV103" t="e">
            <v>#N/A</v>
          </cell>
          <cell r="AW103" t="e">
            <v>#N/A</v>
          </cell>
          <cell r="AX103" t="e">
            <v>#N/A</v>
          </cell>
          <cell r="AY103" t="e">
            <v>#N/A</v>
          </cell>
          <cell r="AZ103" t="e">
            <v>#N/A</v>
          </cell>
          <cell r="BA103" t="e">
            <v>#N/A</v>
          </cell>
          <cell r="BB103" t="e">
            <v>#N/A</v>
          </cell>
          <cell r="BC103" t="e">
            <v>#N/A</v>
          </cell>
          <cell r="BD103" t="e">
            <v>#N/A</v>
          </cell>
          <cell r="BE103" t="e">
            <v>#N/A</v>
          </cell>
          <cell r="BF103" t="e">
            <v>#N/A</v>
          </cell>
          <cell r="BG103" t="e">
            <v>#N/A</v>
          </cell>
          <cell r="BH103" t="e">
            <v>#N/A</v>
          </cell>
          <cell r="BI103" t="e">
            <v>#N/A</v>
          </cell>
          <cell r="BJ103" t="e">
            <v>#N/A</v>
          </cell>
          <cell r="BK103" t="e">
            <v>#N/A</v>
          </cell>
          <cell r="BL103" t="e">
            <v>#N/A</v>
          </cell>
          <cell r="BM103" t="e">
            <v>#N/A</v>
          </cell>
          <cell r="BN103" t="e">
            <v>#N/A</v>
          </cell>
          <cell r="BO103" t="e">
            <v>#N/A</v>
          </cell>
          <cell r="BP103" t="e">
            <v>#N/A</v>
          </cell>
          <cell r="BQ103" t="e">
            <v>#N/A</v>
          </cell>
          <cell r="BR103" t="e">
            <v>#N/A</v>
          </cell>
          <cell r="BS103" t="e">
            <v>#N/A</v>
          </cell>
          <cell r="BT103" t="e">
            <v>#N/A</v>
          </cell>
          <cell r="BU103" t="e">
            <v>#N/A</v>
          </cell>
          <cell r="BV103" t="e">
            <v>#N/A</v>
          </cell>
          <cell r="BW103" t="e">
            <v>#N/A</v>
          </cell>
          <cell r="BX103">
            <v>2</v>
          </cell>
          <cell r="BY103">
            <v>5.2099999999999955</v>
          </cell>
          <cell r="BZ103" t="str">
            <v>Not Available</v>
          </cell>
          <cell r="CA103" t="str">
            <v>Afghani</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2</v>
          </cell>
          <cell r="DY103">
            <v>1</v>
          </cell>
          <cell r="DZ103" t="str">
            <v>Numerical</v>
          </cell>
          <cell r="EA103">
            <v>1</v>
          </cell>
          <cell r="EB103" t="str">
            <v>Write-In</v>
          </cell>
          <cell r="EC103" t="str">
            <v>Afghanis</v>
          </cell>
          <cell r="ED103" t="str">
            <v>-</v>
          </cell>
          <cell r="EE103" t="str">
            <v>-</v>
          </cell>
          <cell r="EG103" t="str">
            <v>-</v>
          </cell>
          <cell r="EI103" t="str">
            <v>-</v>
          </cell>
          <cell r="EK103">
            <v>1</v>
          </cell>
          <cell r="EN103">
            <v>6.27</v>
          </cell>
          <cell r="EO103" t="str">
            <v>Hypothesis Test</v>
          </cell>
          <cell r="EP103" t="str">
            <v>Price Levels</v>
          </cell>
          <cell r="EQ103" t="str">
            <v>Fuel</v>
          </cell>
          <cell r="ER103">
            <v>8.2599999999999945</v>
          </cell>
          <cell r="ES103">
            <v>8.2599999999999945</v>
          </cell>
          <cell r="ET103" t="str">
            <v>1 Kilogram of Liquid Gas</v>
          </cell>
          <cell r="EU103" t="str">
            <v>یک کیلوگرام گاز مایع</v>
          </cell>
          <cell r="EV103" t="b">
            <v>0</v>
          </cell>
          <cell r="EW103" t="b">
            <v>1</v>
          </cell>
          <cell r="EX103" t="b">
            <v>0</v>
          </cell>
        </row>
        <row r="104">
          <cell r="Q104">
            <v>8.2799999999999994</v>
          </cell>
          <cell r="R104">
            <v>6.2399999999999949</v>
          </cell>
          <cell r="U104" t="str">
            <v>One ltr of Diesel</v>
          </cell>
          <cell r="V104" t="str">
            <v/>
          </cell>
          <cell r="W104" t="str">
            <v>1 Litre of Diesel</v>
          </cell>
          <cell r="X104" t="str">
            <v>1 لیتر دیزل؟</v>
          </cell>
          <cell r="Y104" t="str">
            <v/>
          </cell>
          <cell r="Z104" t="str">
            <v xml:space="preserve">موجود نیست </v>
          </cell>
          <cell r="AA104" t="str">
            <v>افغانی</v>
          </cell>
          <cell r="AB104" t="e">
            <v>#N/A</v>
          </cell>
          <cell r="AC104" t="e">
            <v>#N/A</v>
          </cell>
          <cell r="AD104" t="e">
            <v>#N/A</v>
          </cell>
          <cell r="AE104" t="e">
            <v>#N/A</v>
          </cell>
          <cell r="AF104" t="e">
            <v>#N/A</v>
          </cell>
          <cell r="AG104" t="e">
            <v>#N/A</v>
          </cell>
          <cell r="AH104" t="e">
            <v>#N/A</v>
          </cell>
          <cell r="AI104" t="e">
            <v>#N/A</v>
          </cell>
          <cell r="AJ104" t="e">
            <v>#N/A</v>
          </cell>
          <cell r="AK104" t="e">
            <v>#N/A</v>
          </cell>
          <cell r="AL104" t="e">
            <v>#N/A</v>
          </cell>
          <cell r="AM104" t="e">
            <v>#N/A</v>
          </cell>
          <cell r="AN104" t="e">
            <v>#N/A</v>
          </cell>
          <cell r="AO104" t="e">
            <v>#N/A</v>
          </cell>
          <cell r="AP104" t="e">
            <v>#N/A</v>
          </cell>
          <cell r="AQ104" t="e">
            <v>#N/A</v>
          </cell>
          <cell r="AR104" t="e">
            <v>#N/A</v>
          </cell>
          <cell r="AS104" t="e">
            <v>#N/A</v>
          </cell>
          <cell r="AT104" t="e">
            <v>#N/A</v>
          </cell>
          <cell r="AU104" t="e">
            <v>#N/A</v>
          </cell>
          <cell r="AV104" t="e">
            <v>#N/A</v>
          </cell>
          <cell r="AW104" t="e">
            <v>#N/A</v>
          </cell>
          <cell r="AX104" t="e">
            <v>#N/A</v>
          </cell>
          <cell r="AY104" t="e">
            <v>#N/A</v>
          </cell>
          <cell r="AZ104" t="e">
            <v>#N/A</v>
          </cell>
          <cell r="BA104" t="e">
            <v>#N/A</v>
          </cell>
          <cell r="BB104" t="e">
            <v>#N/A</v>
          </cell>
          <cell r="BC104" t="e">
            <v>#N/A</v>
          </cell>
          <cell r="BD104" t="e">
            <v>#N/A</v>
          </cell>
          <cell r="BE104" t="e">
            <v>#N/A</v>
          </cell>
          <cell r="BF104" t="e">
            <v>#N/A</v>
          </cell>
          <cell r="BG104" t="e">
            <v>#N/A</v>
          </cell>
          <cell r="BH104" t="e">
            <v>#N/A</v>
          </cell>
          <cell r="BI104" t="e">
            <v>#N/A</v>
          </cell>
          <cell r="BJ104" t="e">
            <v>#N/A</v>
          </cell>
          <cell r="BK104" t="e">
            <v>#N/A</v>
          </cell>
          <cell r="BL104" t="e">
            <v>#N/A</v>
          </cell>
          <cell r="BM104" t="e">
            <v>#N/A</v>
          </cell>
          <cell r="BN104" t="e">
            <v>#N/A</v>
          </cell>
          <cell r="BO104" t="e">
            <v>#N/A</v>
          </cell>
          <cell r="BP104" t="e">
            <v>#N/A</v>
          </cell>
          <cell r="BQ104" t="e">
            <v>#N/A</v>
          </cell>
          <cell r="BR104" t="e">
            <v>#N/A</v>
          </cell>
          <cell r="BS104" t="e">
            <v>#N/A</v>
          </cell>
          <cell r="BT104" t="e">
            <v>#N/A</v>
          </cell>
          <cell r="BU104" t="e">
            <v>#N/A</v>
          </cell>
          <cell r="BV104" t="e">
            <v>#N/A</v>
          </cell>
          <cell r="BW104" t="e">
            <v>#N/A</v>
          </cell>
          <cell r="BX104">
            <v>2</v>
          </cell>
          <cell r="BY104">
            <v>5.2199999999999953</v>
          </cell>
          <cell r="BZ104" t="str">
            <v>Not Available</v>
          </cell>
          <cell r="CA104" t="str">
            <v>Afghani</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2</v>
          </cell>
          <cell r="DY104">
            <v>1</v>
          </cell>
          <cell r="DZ104" t="str">
            <v>Numerical</v>
          </cell>
          <cell r="EA104">
            <v>1</v>
          </cell>
          <cell r="EB104" t="str">
            <v>Write-In</v>
          </cell>
          <cell r="EC104" t="str">
            <v>Afghanis</v>
          </cell>
          <cell r="ED104" t="str">
            <v>-</v>
          </cell>
          <cell r="EE104" t="str">
            <v>-</v>
          </cell>
          <cell r="EG104" t="str">
            <v>-</v>
          </cell>
          <cell r="EI104" t="str">
            <v>-</v>
          </cell>
          <cell r="EK104">
            <v>1</v>
          </cell>
          <cell r="EN104">
            <v>6.29</v>
          </cell>
          <cell r="EO104" t="str">
            <v>Hypothesis Test</v>
          </cell>
          <cell r="EP104" t="str">
            <v>Price Levels</v>
          </cell>
          <cell r="EQ104" t="str">
            <v>Fuel</v>
          </cell>
          <cell r="ER104">
            <v>8.279999999999994</v>
          </cell>
          <cell r="ES104">
            <v>8.279999999999994</v>
          </cell>
          <cell r="ET104" t="str">
            <v>1 Litre of Diesel</v>
          </cell>
          <cell r="EU104" t="str">
            <v>یک لیتر دیزل</v>
          </cell>
          <cell r="EV104" t="b">
            <v>0</v>
          </cell>
          <cell r="EW104" t="b">
            <v>1</v>
          </cell>
          <cell r="EX104" t="b">
            <v>0</v>
          </cell>
        </row>
        <row r="105">
          <cell r="Q105">
            <v>8.2899999999999991</v>
          </cell>
          <cell r="R105">
            <v>6.2499999999999947</v>
          </cell>
          <cell r="U105" t="str">
            <v>One ltr of Petrol</v>
          </cell>
          <cell r="V105" t="str">
            <v/>
          </cell>
          <cell r="W105" t="str">
            <v>1 Litre of Gasoline / Petrol</v>
          </cell>
          <cell r="X105" t="str">
            <v>1 لیتر پترول؟</v>
          </cell>
          <cell r="Y105" t="str">
            <v/>
          </cell>
          <cell r="Z105" t="str">
            <v xml:space="preserve">موجود نیست </v>
          </cell>
          <cell r="AA105" t="str">
            <v>افغانی</v>
          </cell>
          <cell r="AB105" t="e">
            <v>#N/A</v>
          </cell>
          <cell r="AC105" t="e">
            <v>#N/A</v>
          </cell>
          <cell r="AD105" t="e">
            <v>#N/A</v>
          </cell>
          <cell r="AE105" t="e">
            <v>#N/A</v>
          </cell>
          <cell r="AF105" t="e">
            <v>#N/A</v>
          </cell>
          <cell r="AG105" t="e">
            <v>#N/A</v>
          </cell>
          <cell r="AH105" t="e">
            <v>#N/A</v>
          </cell>
          <cell r="AI105" t="e">
            <v>#N/A</v>
          </cell>
          <cell r="AJ105" t="e">
            <v>#N/A</v>
          </cell>
          <cell r="AK105" t="e">
            <v>#N/A</v>
          </cell>
          <cell r="AL105" t="e">
            <v>#N/A</v>
          </cell>
          <cell r="AM105" t="e">
            <v>#N/A</v>
          </cell>
          <cell r="AN105" t="e">
            <v>#N/A</v>
          </cell>
          <cell r="AO105" t="e">
            <v>#N/A</v>
          </cell>
          <cell r="AP105" t="e">
            <v>#N/A</v>
          </cell>
          <cell r="AQ105" t="e">
            <v>#N/A</v>
          </cell>
          <cell r="AR105" t="e">
            <v>#N/A</v>
          </cell>
          <cell r="AS105" t="e">
            <v>#N/A</v>
          </cell>
          <cell r="AT105" t="e">
            <v>#N/A</v>
          </cell>
          <cell r="AU105" t="e">
            <v>#N/A</v>
          </cell>
          <cell r="AV105" t="e">
            <v>#N/A</v>
          </cell>
          <cell r="AW105" t="e">
            <v>#N/A</v>
          </cell>
          <cell r="AX105" t="e">
            <v>#N/A</v>
          </cell>
          <cell r="AY105" t="e">
            <v>#N/A</v>
          </cell>
          <cell r="AZ105" t="e">
            <v>#N/A</v>
          </cell>
          <cell r="BA105" t="e">
            <v>#N/A</v>
          </cell>
          <cell r="BB105" t="e">
            <v>#N/A</v>
          </cell>
          <cell r="BC105" t="e">
            <v>#N/A</v>
          </cell>
          <cell r="BD105" t="e">
            <v>#N/A</v>
          </cell>
          <cell r="BE105" t="e">
            <v>#N/A</v>
          </cell>
          <cell r="BF105" t="e">
            <v>#N/A</v>
          </cell>
          <cell r="BG105" t="e">
            <v>#N/A</v>
          </cell>
          <cell r="BH105" t="e">
            <v>#N/A</v>
          </cell>
          <cell r="BI105" t="e">
            <v>#N/A</v>
          </cell>
          <cell r="BJ105" t="e">
            <v>#N/A</v>
          </cell>
          <cell r="BK105" t="e">
            <v>#N/A</v>
          </cell>
          <cell r="BL105" t="e">
            <v>#N/A</v>
          </cell>
          <cell r="BM105" t="e">
            <v>#N/A</v>
          </cell>
          <cell r="BN105" t="e">
            <v>#N/A</v>
          </cell>
          <cell r="BO105" t="e">
            <v>#N/A</v>
          </cell>
          <cell r="BP105" t="e">
            <v>#N/A</v>
          </cell>
          <cell r="BQ105" t="e">
            <v>#N/A</v>
          </cell>
          <cell r="BR105" t="e">
            <v>#N/A</v>
          </cell>
          <cell r="BS105" t="e">
            <v>#N/A</v>
          </cell>
          <cell r="BT105" t="e">
            <v>#N/A</v>
          </cell>
          <cell r="BU105" t="e">
            <v>#N/A</v>
          </cell>
          <cell r="BV105" t="e">
            <v>#N/A</v>
          </cell>
          <cell r="BW105" t="e">
            <v>#N/A</v>
          </cell>
          <cell r="BX105">
            <v>2</v>
          </cell>
          <cell r="BY105">
            <v>5.2299999999999951</v>
          </cell>
          <cell r="BZ105" t="str">
            <v>Not Available</v>
          </cell>
          <cell r="CA105" t="str">
            <v>Afghani</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2</v>
          </cell>
          <cell r="DY105">
            <v>1</v>
          </cell>
          <cell r="DZ105" t="str">
            <v>Numerical</v>
          </cell>
          <cell r="EA105">
            <v>1</v>
          </cell>
          <cell r="EB105" t="str">
            <v>Write-In</v>
          </cell>
          <cell r="EC105" t="str">
            <v>Afghanis</v>
          </cell>
          <cell r="ED105" t="str">
            <v>-</v>
          </cell>
          <cell r="EE105" t="str">
            <v>-</v>
          </cell>
          <cell r="EG105" t="str">
            <v>-</v>
          </cell>
          <cell r="EI105" t="str">
            <v>-</v>
          </cell>
          <cell r="EK105">
            <v>1</v>
          </cell>
          <cell r="EN105">
            <v>6.3</v>
          </cell>
          <cell r="EO105" t="str">
            <v>Hypothesis Test</v>
          </cell>
          <cell r="EP105" t="str">
            <v>Price Levels</v>
          </cell>
          <cell r="EQ105" t="str">
            <v>Fuel</v>
          </cell>
          <cell r="ER105">
            <v>8.2899999999999938</v>
          </cell>
          <cell r="ES105">
            <v>8.2899999999999938</v>
          </cell>
          <cell r="ET105" t="str">
            <v>1 Litre of Gasoline / Petrol</v>
          </cell>
          <cell r="EU105" t="str">
            <v>یک لیتر گاسولين / پترول</v>
          </cell>
          <cell r="EV105" t="b">
            <v>0</v>
          </cell>
          <cell r="EW105" t="b">
            <v>1</v>
          </cell>
          <cell r="EX105" t="b">
            <v>0</v>
          </cell>
        </row>
        <row r="106">
          <cell r="Q106">
            <v>9.98</v>
          </cell>
          <cell r="R106">
            <v>7.1199999999999974</v>
          </cell>
          <cell r="T106" t="str">
            <v>[RECORD ANSWER OF EACH RESPONDENT]</v>
          </cell>
          <cell r="V106" t="str">
            <v>How many jireebs of irrigated land does your household own?</v>
          </cell>
          <cell r="W106" t="str">
            <v>How many jireebs of irrigated land does your household own?</v>
          </cell>
          <cell r="X106" t="str">
            <v>خانواده تان، مالک چند جریب زمین آبی است؟</v>
          </cell>
          <cell r="Y106" t="str">
            <v>[ جواب هر پاسخ دهنده را بنویسید ]</v>
          </cell>
          <cell r="Z106" t="str">
            <v>صفر (0)</v>
          </cell>
          <cell r="AA106" t="str">
            <v>جریب</v>
          </cell>
          <cell r="AB106" t="e">
            <v>#N/A</v>
          </cell>
          <cell r="AC106" t="e">
            <v>#N/A</v>
          </cell>
          <cell r="AD106" t="e">
            <v>#N/A</v>
          </cell>
          <cell r="AE106" t="e">
            <v>#N/A</v>
          </cell>
          <cell r="AF106" t="e">
            <v>#N/A</v>
          </cell>
          <cell r="AG106" t="e">
            <v>#N/A</v>
          </cell>
          <cell r="AH106" t="e">
            <v>#N/A</v>
          </cell>
          <cell r="AI106" t="e">
            <v>#N/A</v>
          </cell>
          <cell r="AJ106" t="e">
            <v>#N/A</v>
          </cell>
          <cell r="AK106" t="e">
            <v>#N/A</v>
          </cell>
          <cell r="AL106" t="e">
            <v>#N/A</v>
          </cell>
          <cell r="AM106" t="e">
            <v>#N/A</v>
          </cell>
          <cell r="AN106" t="e">
            <v>#N/A</v>
          </cell>
          <cell r="AO106" t="e">
            <v>#N/A</v>
          </cell>
          <cell r="AP106" t="e">
            <v>#N/A</v>
          </cell>
          <cell r="AQ106" t="e">
            <v>#N/A</v>
          </cell>
          <cell r="AR106" t="e">
            <v>#N/A</v>
          </cell>
          <cell r="AS106" t="e">
            <v>#N/A</v>
          </cell>
          <cell r="AT106" t="e">
            <v>#N/A</v>
          </cell>
          <cell r="AU106" t="e">
            <v>#N/A</v>
          </cell>
          <cell r="AV106" t="e">
            <v>#N/A</v>
          </cell>
          <cell r="AW106" t="e">
            <v>#N/A</v>
          </cell>
          <cell r="AX106" t="e">
            <v>#N/A</v>
          </cell>
          <cell r="AY106" t="e">
            <v>#N/A</v>
          </cell>
          <cell r="AZ106" t="e">
            <v>#N/A</v>
          </cell>
          <cell r="BA106" t="e">
            <v>#N/A</v>
          </cell>
          <cell r="BB106" t="e">
            <v>#N/A</v>
          </cell>
          <cell r="BC106" t="e">
            <v>#N/A</v>
          </cell>
          <cell r="BD106" t="e">
            <v>#N/A</v>
          </cell>
          <cell r="BE106" t="e">
            <v>#N/A</v>
          </cell>
          <cell r="BF106" t="e">
            <v>#N/A</v>
          </cell>
          <cell r="BG106" t="e">
            <v>#N/A</v>
          </cell>
          <cell r="BH106" t="e">
            <v>#N/A</v>
          </cell>
          <cell r="BI106" t="e">
            <v>#N/A</v>
          </cell>
          <cell r="BJ106" t="e">
            <v>#N/A</v>
          </cell>
          <cell r="BK106" t="e">
            <v>#N/A</v>
          </cell>
          <cell r="BL106" t="e">
            <v>#N/A</v>
          </cell>
          <cell r="BM106" t="e">
            <v>#N/A</v>
          </cell>
          <cell r="BN106" t="e">
            <v>#N/A</v>
          </cell>
          <cell r="BO106" t="e">
            <v>#N/A</v>
          </cell>
          <cell r="BP106" t="e">
            <v>#N/A</v>
          </cell>
          <cell r="BQ106" t="e">
            <v>#N/A</v>
          </cell>
          <cell r="BR106" t="e">
            <v>#N/A</v>
          </cell>
          <cell r="BS106" t="e">
            <v>#N/A</v>
          </cell>
          <cell r="BT106" t="e">
            <v>#N/A</v>
          </cell>
          <cell r="BU106" t="e">
            <v>#N/A</v>
          </cell>
          <cell r="BV106" t="e">
            <v>#N/A</v>
          </cell>
          <cell r="BW106" t="e">
            <v>#N/A</v>
          </cell>
          <cell r="BX106">
            <v>2</v>
          </cell>
          <cell r="BY106">
            <v>6.01</v>
          </cell>
          <cell r="BZ106" t="str">
            <v>None</v>
          </cell>
          <cell r="CA106" t="str">
            <v>Jireebs</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2</v>
          </cell>
          <cell r="DY106">
            <v>1</v>
          </cell>
          <cell r="EK106">
            <v>1</v>
          </cell>
        </row>
        <row r="107">
          <cell r="Q107">
            <v>9.99</v>
          </cell>
          <cell r="R107">
            <v>7.1299999999999972</v>
          </cell>
          <cell r="T107" t="str">
            <v>[RECORD ANSWER OF EACH RESPONDENT]</v>
          </cell>
          <cell r="V107" t="str">
            <v>How many jireebs of rainfed land does your household own?</v>
          </cell>
          <cell r="W107" t="str">
            <v>How many jireebs of rainfed land does your household own?</v>
          </cell>
          <cell r="X107" t="str">
            <v>خانواده تان، مالک چند جریب زمین (للمی / دیمه) است؟</v>
          </cell>
          <cell r="Y107" t="str">
            <v>[ جواب هر پاسخ دهنده را بنویسید ]</v>
          </cell>
          <cell r="Z107" t="str">
            <v>صفر (0)</v>
          </cell>
          <cell r="AA107" t="str">
            <v>جریب</v>
          </cell>
          <cell r="AB107" t="e">
            <v>#N/A</v>
          </cell>
          <cell r="AC107" t="e">
            <v>#N/A</v>
          </cell>
          <cell r="AD107" t="e">
            <v>#N/A</v>
          </cell>
          <cell r="AE107" t="e">
            <v>#N/A</v>
          </cell>
          <cell r="AF107" t="e">
            <v>#N/A</v>
          </cell>
          <cell r="AG107" t="e">
            <v>#N/A</v>
          </cell>
          <cell r="AH107" t="e">
            <v>#N/A</v>
          </cell>
          <cell r="AI107" t="e">
            <v>#N/A</v>
          </cell>
          <cell r="AJ107" t="e">
            <v>#N/A</v>
          </cell>
          <cell r="AK107" t="e">
            <v>#N/A</v>
          </cell>
          <cell r="AL107" t="e">
            <v>#N/A</v>
          </cell>
          <cell r="AM107" t="e">
            <v>#N/A</v>
          </cell>
          <cell r="AN107" t="e">
            <v>#N/A</v>
          </cell>
          <cell r="AO107" t="e">
            <v>#N/A</v>
          </cell>
          <cell r="AP107" t="e">
            <v>#N/A</v>
          </cell>
          <cell r="AQ107" t="e">
            <v>#N/A</v>
          </cell>
          <cell r="AR107" t="e">
            <v>#N/A</v>
          </cell>
          <cell r="AS107" t="e">
            <v>#N/A</v>
          </cell>
          <cell r="AT107" t="e">
            <v>#N/A</v>
          </cell>
          <cell r="AU107" t="e">
            <v>#N/A</v>
          </cell>
          <cell r="AV107" t="e">
            <v>#N/A</v>
          </cell>
          <cell r="AW107" t="e">
            <v>#N/A</v>
          </cell>
          <cell r="AX107" t="e">
            <v>#N/A</v>
          </cell>
          <cell r="AY107" t="e">
            <v>#N/A</v>
          </cell>
          <cell r="AZ107" t="e">
            <v>#N/A</v>
          </cell>
          <cell r="BA107" t="e">
            <v>#N/A</v>
          </cell>
          <cell r="BB107" t="e">
            <v>#N/A</v>
          </cell>
          <cell r="BC107" t="e">
            <v>#N/A</v>
          </cell>
          <cell r="BD107" t="e">
            <v>#N/A</v>
          </cell>
          <cell r="BE107" t="e">
            <v>#N/A</v>
          </cell>
          <cell r="BF107" t="e">
            <v>#N/A</v>
          </cell>
          <cell r="BG107" t="e">
            <v>#N/A</v>
          </cell>
          <cell r="BH107" t="e">
            <v>#N/A</v>
          </cell>
          <cell r="BI107" t="e">
            <v>#N/A</v>
          </cell>
          <cell r="BJ107" t="e">
            <v>#N/A</v>
          </cell>
          <cell r="BK107" t="e">
            <v>#N/A</v>
          </cell>
          <cell r="BL107" t="e">
            <v>#N/A</v>
          </cell>
          <cell r="BM107" t="e">
            <v>#N/A</v>
          </cell>
          <cell r="BN107" t="e">
            <v>#N/A</v>
          </cell>
          <cell r="BO107" t="e">
            <v>#N/A</v>
          </cell>
          <cell r="BP107" t="e">
            <v>#N/A</v>
          </cell>
          <cell r="BQ107" t="e">
            <v>#N/A</v>
          </cell>
          <cell r="BR107" t="e">
            <v>#N/A</v>
          </cell>
          <cell r="BS107" t="e">
            <v>#N/A</v>
          </cell>
          <cell r="BT107" t="e">
            <v>#N/A</v>
          </cell>
          <cell r="BU107" t="e">
            <v>#N/A</v>
          </cell>
          <cell r="BV107" t="e">
            <v>#N/A</v>
          </cell>
          <cell r="BW107" t="e">
            <v>#N/A</v>
          </cell>
          <cell r="BX107">
            <v>2</v>
          </cell>
          <cell r="BY107">
            <v>6.02</v>
          </cell>
          <cell r="BZ107" t="str">
            <v>None</v>
          </cell>
          <cell r="CA107" t="str">
            <v>Jireebs</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2</v>
          </cell>
          <cell r="DY107">
            <v>1</v>
          </cell>
          <cell r="EK107">
            <v>1</v>
          </cell>
        </row>
        <row r="108">
          <cell r="Q108" t="str">
            <v>N.97</v>
          </cell>
          <cell r="R108" t="str">
            <v>N/A</v>
          </cell>
          <cell r="T108" t="str">
            <v>[RECORD ANSWER OF EACH RESPONDENT]</v>
          </cell>
          <cell r="W108" t="str">
            <v>During the most recent cultivation season, did you receive sufficient irrigation for your land?</v>
          </cell>
          <cell r="X108" t="str">
            <v>در آخرین فصل کشت وکار زراعت، آب برای آبیاری به اندازه کافی داشتید؟</v>
          </cell>
          <cell r="Y108" t="str">
            <v>[ جواب هر پاسخ دهنده را بنویسید ]</v>
          </cell>
          <cell r="Z108" t="str">
            <v>نخیر</v>
          </cell>
          <cell r="AA108" t="str">
            <v>بلی</v>
          </cell>
          <cell r="AB108" t="str">
            <v>مالک زمین نیستم</v>
          </cell>
          <cell r="AC108" t="e">
            <v>#N/A</v>
          </cell>
          <cell r="AD108" t="e">
            <v>#N/A</v>
          </cell>
          <cell r="AE108" t="e">
            <v>#N/A</v>
          </cell>
          <cell r="AF108" t="e">
            <v>#N/A</v>
          </cell>
          <cell r="AG108" t="e">
            <v>#N/A</v>
          </cell>
          <cell r="AH108" t="e">
            <v>#N/A</v>
          </cell>
          <cell r="AI108" t="e">
            <v>#N/A</v>
          </cell>
          <cell r="AJ108" t="e">
            <v>#N/A</v>
          </cell>
          <cell r="AK108" t="e">
            <v>#N/A</v>
          </cell>
          <cell r="AL108" t="e">
            <v>#N/A</v>
          </cell>
          <cell r="AM108" t="e">
            <v>#N/A</v>
          </cell>
          <cell r="AN108" t="e">
            <v>#N/A</v>
          </cell>
          <cell r="AO108" t="e">
            <v>#N/A</v>
          </cell>
          <cell r="AP108" t="e">
            <v>#N/A</v>
          </cell>
          <cell r="AQ108" t="e">
            <v>#N/A</v>
          </cell>
          <cell r="AR108" t="e">
            <v>#N/A</v>
          </cell>
          <cell r="AS108" t="e">
            <v>#N/A</v>
          </cell>
          <cell r="AT108" t="e">
            <v>#N/A</v>
          </cell>
          <cell r="AU108" t="e">
            <v>#N/A</v>
          </cell>
          <cell r="AV108" t="e">
            <v>#N/A</v>
          </cell>
          <cell r="AW108" t="e">
            <v>#N/A</v>
          </cell>
          <cell r="AX108" t="e">
            <v>#N/A</v>
          </cell>
          <cell r="AY108" t="e">
            <v>#N/A</v>
          </cell>
          <cell r="AZ108" t="e">
            <v>#N/A</v>
          </cell>
          <cell r="BA108" t="e">
            <v>#N/A</v>
          </cell>
          <cell r="BB108" t="e">
            <v>#N/A</v>
          </cell>
          <cell r="BC108" t="e">
            <v>#N/A</v>
          </cell>
          <cell r="BD108" t="e">
            <v>#N/A</v>
          </cell>
          <cell r="BE108" t="e">
            <v>#N/A</v>
          </cell>
          <cell r="BF108" t="e">
            <v>#N/A</v>
          </cell>
          <cell r="BG108" t="e">
            <v>#N/A</v>
          </cell>
          <cell r="BH108" t="e">
            <v>#N/A</v>
          </cell>
          <cell r="BI108" t="e">
            <v>#N/A</v>
          </cell>
          <cell r="BJ108" t="e">
            <v>#N/A</v>
          </cell>
          <cell r="BK108" t="e">
            <v>#N/A</v>
          </cell>
          <cell r="BL108" t="e">
            <v>#N/A</v>
          </cell>
          <cell r="BM108" t="e">
            <v>#N/A</v>
          </cell>
          <cell r="BN108" t="e">
            <v>#N/A</v>
          </cell>
          <cell r="BO108" t="e">
            <v>#N/A</v>
          </cell>
          <cell r="BP108" t="e">
            <v>#N/A</v>
          </cell>
          <cell r="BQ108" t="e">
            <v>#N/A</v>
          </cell>
          <cell r="BR108" t="e">
            <v>#N/A</v>
          </cell>
          <cell r="BS108" t="e">
            <v>#N/A</v>
          </cell>
          <cell r="BT108" t="e">
            <v>#N/A</v>
          </cell>
          <cell r="BU108" t="e">
            <v>#N/A</v>
          </cell>
          <cell r="BV108" t="e">
            <v>#N/A</v>
          </cell>
          <cell r="BW108" t="e">
            <v>#N/A</v>
          </cell>
          <cell r="BX108">
            <v>3</v>
          </cell>
          <cell r="BY108">
            <v>6.0299999999999994</v>
          </cell>
          <cell r="BZ108" t="str">
            <v>No</v>
          </cell>
          <cell r="CA108" t="str">
            <v>Yes</v>
          </cell>
          <cell r="CB108" t="str">
            <v>Owns No Land</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3</v>
          </cell>
          <cell r="DY108">
            <v>1</v>
          </cell>
        </row>
        <row r="109">
          <cell r="Q109">
            <v>12.04</v>
          </cell>
          <cell r="R109">
            <v>8.01</v>
          </cell>
          <cell r="S109">
            <v>7.0399999999999991</v>
          </cell>
          <cell r="T109" t="str">
            <v>[IF RESPONDENT GIVES MORE THAN THREE RESPONSES, ASK TO SELECT THREE MOST IMPORTANT]</v>
          </cell>
          <cell r="U109" t="str">
            <v>What is the name or names of person(s) making decisions on behalf of the village?</v>
          </cell>
          <cell r="V109" t="str">
            <v>What are the names of the people who are usually making decisions for people in the village? (in order of importance)</v>
          </cell>
          <cell r="W109" t="str">
            <v>What are the names of the people who are usually making decisions for people in the village? (in order of importance)</v>
          </cell>
          <cell r="X109" t="str">
            <v>به ترتیب اهمیت، نام کسانیکه زیادترازطرف مردم قریه تصمیم میگیرند چی است؟</v>
          </cell>
          <cell r="Y109" t="str">
            <v>[ اگر پاسخ دهنده بیشتر از سه جواب می دهد از وی بخواهید تا سه مهمترین آنها را انتخاب کند ]</v>
          </cell>
          <cell r="Z109" t="str">
            <v>چنین شخصی وجود ندارد</v>
          </cell>
          <cell r="AA109" t="str">
            <v>|________________|</v>
          </cell>
          <cell r="AB109" t="str">
            <v>چنین شخصی وجود ندارد</v>
          </cell>
          <cell r="AC109" t="str">
            <v>|________________|</v>
          </cell>
          <cell r="AD109" t="str">
            <v>چنین شخصی وجود ندارد</v>
          </cell>
          <cell r="AE109" t="e">
            <v>#N/A</v>
          </cell>
          <cell r="AF109" t="e">
            <v>#N/A</v>
          </cell>
          <cell r="AG109" t="e">
            <v>#N/A</v>
          </cell>
          <cell r="AH109" t="e">
            <v>#N/A</v>
          </cell>
          <cell r="AI109" t="e">
            <v>#N/A</v>
          </cell>
          <cell r="AJ109" t="e">
            <v>#N/A</v>
          </cell>
          <cell r="AK109" t="e">
            <v>#N/A</v>
          </cell>
          <cell r="AL109" t="e">
            <v>#N/A</v>
          </cell>
          <cell r="AM109" t="e">
            <v>#N/A</v>
          </cell>
          <cell r="AN109" t="e">
            <v>#N/A</v>
          </cell>
          <cell r="AO109" t="e">
            <v>#N/A</v>
          </cell>
          <cell r="AP109" t="e">
            <v>#N/A</v>
          </cell>
          <cell r="AQ109" t="e">
            <v>#N/A</v>
          </cell>
          <cell r="AR109" t="e">
            <v>#N/A</v>
          </cell>
          <cell r="AS109" t="e">
            <v>#N/A</v>
          </cell>
          <cell r="AT109" t="e">
            <v>#N/A</v>
          </cell>
          <cell r="AU109" t="e">
            <v>#N/A</v>
          </cell>
          <cell r="AV109" t="e">
            <v>#N/A</v>
          </cell>
          <cell r="AW109" t="e">
            <v>#N/A</v>
          </cell>
          <cell r="AX109" t="e">
            <v>#N/A</v>
          </cell>
          <cell r="AY109" t="e">
            <v>#N/A</v>
          </cell>
          <cell r="AZ109" t="e">
            <v>#N/A</v>
          </cell>
          <cell r="BA109" t="e">
            <v>#N/A</v>
          </cell>
          <cell r="BB109" t="e">
            <v>#N/A</v>
          </cell>
          <cell r="BC109" t="e">
            <v>#N/A</v>
          </cell>
          <cell r="BD109" t="e">
            <v>#N/A</v>
          </cell>
          <cell r="BE109" t="e">
            <v>#N/A</v>
          </cell>
          <cell r="BF109" t="e">
            <v>#N/A</v>
          </cell>
          <cell r="BG109" t="e">
            <v>#N/A</v>
          </cell>
          <cell r="BH109" t="e">
            <v>#N/A</v>
          </cell>
          <cell r="BI109" t="e">
            <v>#N/A</v>
          </cell>
          <cell r="BJ109" t="e">
            <v>#N/A</v>
          </cell>
          <cell r="BK109" t="e">
            <v>#N/A</v>
          </cell>
          <cell r="BL109" t="e">
            <v>#N/A</v>
          </cell>
          <cell r="BM109" t="e">
            <v>#N/A</v>
          </cell>
          <cell r="BN109" t="e">
            <v>#N/A</v>
          </cell>
          <cell r="BO109" t="e">
            <v>#N/A</v>
          </cell>
          <cell r="BP109" t="e">
            <v>#N/A</v>
          </cell>
          <cell r="BQ109" t="e">
            <v>#N/A</v>
          </cell>
          <cell r="BR109" t="e">
            <v>#N/A</v>
          </cell>
          <cell r="BS109" t="e">
            <v>#N/A</v>
          </cell>
          <cell r="BT109" t="e">
            <v>#N/A</v>
          </cell>
          <cell r="BU109" t="e">
            <v>#N/A</v>
          </cell>
          <cell r="BV109" t="e">
            <v>#N/A</v>
          </cell>
          <cell r="BW109" t="e">
            <v>#N/A</v>
          </cell>
          <cell r="BX109">
            <v>5</v>
          </cell>
          <cell r="BY109">
            <v>7.01</v>
          </cell>
          <cell r="BZ109" t="str">
            <v>No Such Person</v>
          </cell>
          <cell r="CA109" t="str">
            <v>|________________|</v>
          </cell>
          <cell r="CB109" t="str">
            <v>No Such Person</v>
          </cell>
          <cell r="CC109" t="str">
            <v>|________________|</v>
          </cell>
          <cell r="CD109" t="str">
            <v>No Such Person</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5</v>
          </cell>
          <cell r="DY109">
            <v>1</v>
          </cell>
          <cell r="DZ109" t="str">
            <v>Text</v>
          </cell>
          <cell r="EA109">
            <v>3</v>
          </cell>
          <cell r="EB109" t="str">
            <v>Write-In</v>
          </cell>
          <cell r="EC109" t="str">
            <v>Name</v>
          </cell>
          <cell r="ED109" t="str">
            <v>-</v>
          </cell>
          <cell r="EE109">
            <v>3.01</v>
          </cell>
          <cell r="EF109" t="str">
            <v>.</v>
          </cell>
          <cell r="EG109" t="str">
            <v>-</v>
          </cell>
          <cell r="EI109">
            <v>1.02</v>
          </cell>
          <cell r="EJ109" t="str">
            <v>.</v>
          </cell>
          <cell r="EK109">
            <v>1</v>
          </cell>
          <cell r="EN109">
            <v>4.04</v>
          </cell>
          <cell r="EO109" t="str">
            <v>Hypothesis Test</v>
          </cell>
          <cell r="EP109" t="str">
            <v>Village Leadership</v>
          </cell>
          <cell r="EQ109" t="str">
            <v>Decision-Making</v>
          </cell>
          <cell r="ER109">
            <v>12.04</v>
          </cell>
          <cell r="ES109">
            <v>12.04</v>
          </cell>
          <cell r="ET109" t="str">
            <v>In order of importance, what is/are the name(s) of person(s) who make decisions on behalf of the people in the village?</v>
          </cell>
          <cell r="EU109" t="str">
            <v xml:space="preserve">به ترتیب اهمیت، نام شخص و یا اشخاصی که به نمایندگی از مردم قریه تصمیم میگیریند چه است؟ </v>
          </cell>
          <cell r="EV109" t="b">
            <v>1</v>
          </cell>
          <cell r="EW109" t="b">
            <v>0</v>
          </cell>
          <cell r="EX109" t="b">
            <v>0</v>
          </cell>
        </row>
        <row r="110">
          <cell r="Q110">
            <v>12.049999999999999</v>
          </cell>
          <cell r="R110">
            <v>8.02</v>
          </cell>
          <cell r="S110">
            <v>7.0399999999999991</v>
          </cell>
          <cell r="U110" t="str">
            <v>Does this person(s) also have another status or job in the village? For example, is he the Malek, Meerab [water manager], mullah, religious scholar or local commander or has another job in the village too?</v>
          </cell>
          <cell r="V110" t="str">
            <v>Do these persons have titles or positions? (For example, are they a {malik / arbab / qariyadar}, mullah, khan, or head of council?)</v>
          </cell>
          <cell r="W110" t="str">
            <v>Do these persons have titles or positions? (For example, are they a {malik / arbab / qariyadar}, mullah, khan, or head of council?)</v>
          </cell>
          <cell r="X110" t="str">
            <v>ایا {نام نفر} کدام موقف یا وظیفه دارد؟ (به طور مثال، آيا اینها {ملک / ارباب / قريه دار}، ملا، خان یا رئیس شورا هستند؟)</v>
          </cell>
          <cell r="Y110" t="str">
            <v/>
          </cell>
          <cell r="Z110" t="str">
            <v>کدام موقف یا وظیفه ندارد</v>
          </cell>
          <cell r="AA110" t="str">
            <v>ملک</v>
          </cell>
          <cell r="AB110" t="str">
            <v>ارباب</v>
          </cell>
          <cell r="AC110" t="str">
            <v>قریه دار</v>
          </cell>
          <cell r="AD110" t="str">
            <v>خان</v>
          </cell>
          <cell r="AE110" t="str">
            <v>زمیندار</v>
          </cell>
          <cell r="AF110" t="str">
            <v>بیگ / بای</v>
          </cell>
          <cell r="AG110" t="str">
            <v>قوماندان</v>
          </cell>
          <cell r="AH110" t="str">
            <v>ملا</v>
          </cell>
          <cell r="AI110" t="str">
            <v>امام</v>
          </cell>
          <cell r="AJ110" t="str">
            <v>ملای مسجد</v>
          </cell>
          <cell r="AK110" t="str">
            <v>مولوی</v>
          </cell>
          <cell r="AL110" t="str">
            <v>عالم دین</v>
          </cell>
          <cell r="AM110" t="str">
            <v>روحانی</v>
          </cell>
          <cell r="AN110" t="str">
            <v>قاضی</v>
          </cell>
          <cell r="AO110" t="str">
            <v>بزرگ قوم</v>
          </cell>
          <cell r="AP110" t="str">
            <v>ریش سفید قوم</v>
          </cell>
          <cell r="AQ110" t="str">
            <v>رئیس شورا</v>
          </cell>
          <cell r="AR110" t="str">
            <v>رئیس شورای انکشافی قریه</v>
          </cell>
          <cell r="AS110" t="str">
            <v>رئیس شورای قومی</v>
          </cell>
          <cell r="AT110" t="str">
            <v>عضو شورا</v>
          </cell>
          <cell r="AU110" t="str">
            <v>عضو شورای انکشافی قریه</v>
          </cell>
          <cell r="AV110" t="str">
            <v>عضو شورای قومی</v>
          </cell>
          <cell r="AW110" t="str">
            <v>معاون شورای انکشافی قریه</v>
          </cell>
          <cell r="AX110" t="str">
            <v>خزانه دار شورای انکشافی قریه</v>
          </cell>
          <cell r="AY110" t="str">
            <v>منشی شورای انکشافی قریه</v>
          </cell>
          <cell r="AZ110" t="str">
            <v>نماینده مردم</v>
          </cell>
          <cell r="BA110" t="str">
            <v>قوماندان پولیس ملی افغانستان</v>
          </cell>
          <cell r="BB110" t="str">
            <v>ولسوال</v>
          </cell>
          <cell r="BC110" t="str">
            <v>سایر:</v>
          </cell>
          <cell r="BD110" t="e">
            <v>#N/A</v>
          </cell>
          <cell r="BE110" t="e">
            <v>#N/A</v>
          </cell>
          <cell r="BF110" t="e">
            <v>#N/A</v>
          </cell>
          <cell r="BG110" t="e">
            <v>#N/A</v>
          </cell>
          <cell r="BH110" t="e">
            <v>#N/A</v>
          </cell>
          <cell r="BI110" t="e">
            <v>#N/A</v>
          </cell>
          <cell r="BJ110" t="e">
            <v>#N/A</v>
          </cell>
          <cell r="BK110" t="e">
            <v>#N/A</v>
          </cell>
          <cell r="BL110" t="e">
            <v>#N/A</v>
          </cell>
          <cell r="BM110" t="e">
            <v>#N/A</v>
          </cell>
          <cell r="BN110" t="e">
            <v>#N/A</v>
          </cell>
          <cell r="BO110" t="e">
            <v>#N/A</v>
          </cell>
          <cell r="BP110" t="e">
            <v>#N/A</v>
          </cell>
          <cell r="BQ110" t="e">
            <v>#N/A</v>
          </cell>
          <cell r="BR110" t="e">
            <v>#N/A</v>
          </cell>
          <cell r="BS110" t="e">
            <v>#N/A</v>
          </cell>
          <cell r="BT110" t="e">
            <v>#N/A</v>
          </cell>
          <cell r="BU110" t="e">
            <v>#N/A</v>
          </cell>
          <cell r="BV110" t="e">
            <v>#N/A</v>
          </cell>
          <cell r="BW110" t="e">
            <v>#N/A</v>
          </cell>
          <cell r="BX110">
            <v>30</v>
          </cell>
          <cell r="BY110">
            <v>7.02</v>
          </cell>
          <cell r="BZ110" t="str">
            <v>This Person Doesn't Have a Title or Position</v>
          </cell>
          <cell r="CA110" t="str">
            <v>Malik</v>
          </cell>
          <cell r="CB110" t="str">
            <v>Arbab</v>
          </cell>
          <cell r="CC110" t="str">
            <v>Qariyadar</v>
          </cell>
          <cell r="CD110" t="str">
            <v>Khan</v>
          </cell>
          <cell r="CE110" t="str">
            <v>Zamindar</v>
          </cell>
          <cell r="CF110" t="str">
            <v>Beg / Baay</v>
          </cell>
          <cell r="CG110" t="str">
            <v>Commander</v>
          </cell>
          <cell r="CH110" t="str">
            <v>Mullah</v>
          </cell>
          <cell r="CI110" t="str">
            <v>Imam</v>
          </cell>
          <cell r="CJ110" t="str">
            <v>Mosque Mullah</v>
          </cell>
          <cell r="CK110" t="str">
            <v>Mawlawi</v>
          </cell>
          <cell r="CL110" t="str">
            <v>Religious Scholar</v>
          </cell>
          <cell r="CM110" t="str">
            <v>Rohani</v>
          </cell>
          <cell r="CN110" t="str">
            <v>Judge</v>
          </cell>
          <cell r="CO110" t="str">
            <v>Tribal Elder</v>
          </cell>
          <cell r="CP110" t="str">
            <v>Whitebeard</v>
          </cell>
          <cell r="CQ110" t="str">
            <v>Head of Council</v>
          </cell>
          <cell r="CR110" t="str">
            <v>Head of CDC</v>
          </cell>
          <cell r="CS110" t="str">
            <v>Head of Tribal Council</v>
          </cell>
          <cell r="CT110" t="str">
            <v>Member of Council</v>
          </cell>
          <cell r="CU110" t="str">
            <v>Member of CDC</v>
          </cell>
          <cell r="CV110" t="str">
            <v>Member of Tribal Council</v>
          </cell>
          <cell r="CW110" t="str">
            <v xml:space="preserve">CDC Deputy </v>
          </cell>
          <cell r="CX110" t="str">
            <v>Treasurer of CDC</v>
          </cell>
          <cell r="CY110" t="str">
            <v>Secretary of CDC</v>
          </cell>
          <cell r="CZ110" t="str">
            <v>People's Representative</v>
          </cell>
          <cell r="DA110" t="str">
            <v>Police Commander</v>
          </cell>
          <cell r="DB110" t="str">
            <v>District Administrator</v>
          </cell>
          <cell r="DC110" t="str">
            <v>Other:</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30</v>
          </cell>
          <cell r="DY110">
            <v>1</v>
          </cell>
          <cell r="DZ110" t="str">
            <v>Categorical</v>
          </cell>
          <cell r="EA110">
            <v>3</v>
          </cell>
          <cell r="EB110" t="str">
            <v>Code</v>
          </cell>
          <cell r="EC110" t="str">
            <v>Occupation Code</v>
          </cell>
          <cell r="ED110">
            <v>100</v>
          </cell>
          <cell r="EE110">
            <v>3.02</v>
          </cell>
          <cell r="EF110" t="str">
            <v>.</v>
          </cell>
          <cell r="EG110" t="str">
            <v>-</v>
          </cell>
          <cell r="EI110">
            <v>1.03</v>
          </cell>
          <cell r="EJ110" t="str">
            <v>.</v>
          </cell>
          <cell r="EK110">
            <v>1</v>
          </cell>
          <cell r="EN110">
            <v>4.05</v>
          </cell>
          <cell r="EO110" t="str">
            <v>Hypothesis Test</v>
          </cell>
          <cell r="EP110" t="str">
            <v>Village Leadership</v>
          </cell>
          <cell r="EQ110" t="str">
            <v>Decision-Making</v>
          </cell>
          <cell r="ER110">
            <v>12.049999999999999</v>
          </cell>
          <cell r="ES110">
            <v>12.049999999999999</v>
          </cell>
          <cell r="ET110" t="str">
            <v>Does this person have a title or position? For example, are they the malik, arbab, qariyadar, mullah, khan, head of shura, or some other position?</v>
          </cell>
          <cell r="EU110" t="str">
            <v>این شخص صلاحیت را  چطور بدست آورده است ؟ بطور مثال، بخاطر داشتن زمين زیاد، بخاطر اينکه پدر و يا يکی از اعضای خانواده شان قبلا چنین موقف را داشتند، بخاطر اينکه قومندان بودند، بخاطر اينکه بزرگ سال هستند و يا کدام دلیل ديگر؟</v>
          </cell>
          <cell r="EV110" t="b">
            <v>1</v>
          </cell>
          <cell r="EW110" t="b">
            <v>0</v>
          </cell>
          <cell r="EX110" t="b">
            <v>0</v>
          </cell>
        </row>
        <row r="111">
          <cell r="Q111">
            <v>12.059999999999999</v>
          </cell>
          <cell r="R111">
            <v>8.0299999999999994</v>
          </cell>
          <cell r="V111" t="str">
            <v>How do these people get their authority? (For example, because they own a lot of land, because their father or family members held a similar position before, because they command a militia, are old, or other reason?)</v>
          </cell>
          <cell r="W111" t="str">
            <v>How do these people get their authority? (For example, because they own a lot of land, because their father or family members held a similar position before, because they command a militia, are old, or other reason?)</v>
          </cell>
          <cell r="X111" t="str">
            <v>این {نام نفر} صلاحیت را چطور بدست آورد؟ (بخاطر داشتن زمين زیاد، اينکه اعضای خانواده شان قبلا چنین موقف را داشتند، اينکه قوماندان بودند، اينکه بزرگ سال هستند و يا کدام دلیل ديگر؟)</v>
          </cell>
          <cell r="Y111" t="str">
            <v/>
          </cell>
          <cell r="Z111" t="str">
            <v>مالک زمين های زياد</v>
          </cell>
          <cell r="AA111" t="str">
            <v>بسیار پولدار</v>
          </cell>
          <cell r="AB111" t="str">
            <v>پدر یا اعضای فامیل داری موقف بودند</v>
          </cell>
          <cell r="AC111" t="str">
            <v>از فامیل با نفوذ</v>
          </cell>
          <cell r="AD111" t="str">
            <v>محترم و قابل اعتماد نزد مردم قریه</v>
          </cell>
          <cell r="AE111" t="str">
            <v>آمر ملیشه</v>
          </cell>
          <cell r="AF111" t="str">
            <v>ولسوال / مقامات دولتی این شخص را میشناسند، آنان را ملاقات میکند</v>
          </cell>
          <cell r="AG111" t="str">
            <v>انجو این شخص را میشناسد / با آنها ملاقات میکنند</v>
          </cell>
          <cell r="AH111" t="str">
            <v>مسن / سالخورده</v>
          </cell>
          <cell r="AI111" t="str">
            <v>فهمیده</v>
          </cell>
          <cell r="AJ111" t="str">
            <v>بخاطر داشتن علم زیاد</v>
          </cell>
          <cell r="AK111" t="str">
            <v>معلم</v>
          </cell>
          <cell r="AL111" t="str">
            <v>رئیس شورا</v>
          </cell>
          <cell r="AM111" t="str">
            <v>عضو شورا</v>
          </cell>
          <cell r="AN111" t="str">
            <v>رئیس شورای انکشافی قریه</v>
          </cell>
          <cell r="AO111" t="str">
            <v>عضو شورای انکشافی قریه</v>
          </cell>
          <cell r="AP111" t="str">
            <v>عضو شورای ولسوالی</v>
          </cell>
          <cell r="AQ111" t="str">
            <v>سایر:</v>
          </cell>
          <cell r="AR111" t="e">
            <v>#N/A</v>
          </cell>
          <cell r="AS111" t="e">
            <v>#N/A</v>
          </cell>
          <cell r="AT111" t="e">
            <v>#N/A</v>
          </cell>
          <cell r="AU111" t="e">
            <v>#N/A</v>
          </cell>
          <cell r="AV111" t="e">
            <v>#N/A</v>
          </cell>
          <cell r="AW111" t="e">
            <v>#N/A</v>
          </cell>
          <cell r="AX111" t="e">
            <v>#N/A</v>
          </cell>
          <cell r="AY111" t="e">
            <v>#N/A</v>
          </cell>
          <cell r="AZ111" t="e">
            <v>#N/A</v>
          </cell>
          <cell r="BA111" t="e">
            <v>#N/A</v>
          </cell>
          <cell r="BB111" t="e">
            <v>#N/A</v>
          </cell>
          <cell r="BC111" t="e">
            <v>#N/A</v>
          </cell>
          <cell r="BD111" t="e">
            <v>#N/A</v>
          </cell>
          <cell r="BE111" t="e">
            <v>#N/A</v>
          </cell>
          <cell r="BF111" t="e">
            <v>#N/A</v>
          </cell>
          <cell r="BG111" t="e">
            <v>#N/A</v>
          </cell>
          <cell r="BH111" t="e">
            <v>#N/A</v>
          </cell>
          <cell r="BI111" t="e">
            <v>#N/A</v>
          </cell>
          <cell r="BJ111" t="e">
            <v>#N/A</v>
          </cell>
          <cell r="BK111" t="e">
            <v>#N/A</v>
          </cell>
          <cell r="BL111" t="e">
            <v>#N/A</v>
          </cell>
          <cell r="BM111" t="e">
            <v>#N/A</v>
          </cell>
          <cell r="BN111" t="e">
            <v>#N/A</v>
          </cell>
          <cell r="BO111" t="e">
            <v>#N/A</v>
          </cell>
          <cell r="BP111" t="e">
            <v>#N/A</v>
          </cell>
          <cell r="BQ111" t="e">
            <v>#N/A</v>
          </cell>
          <cell r="BR111" t="e">
            <v>#N/A</v>
          </cell>
          <cell r="BS111" t="e">
            <v>#N/A</v>
          </cell>
          <cell r="BT111" t="e">
            <v>#N/A</v>
          </cell>
          <cell r="BU111" t="e">
            <v>#N/A</v>
          </cell>
          <cell r="BV111" t="e">
            <v>#N/A</v>
          </cell>
          <cell r="BW111" t="e">
            <v>#N/A</v>
          </cell>
          <cell r="BX111">
            <v>18</v>
          </cell>
          <cell r="BY111">
            <v>7.0299999999999994</v>
          </cell>
          <cell r="BZ111" t="str">
            <v>Own a Lot of Land</v>
          </cell>
          <cell r="CA111" t="str">
            <v>Have a Lot of Money</v>
          </cell>
          <cell r="CB111" t="str">
            <v>Father or Family Members Held Position</v>
          </cell>
          <cell r="CC111" t="str">
            <v>From Powerful Family</v>
          </cell>
          <cell r="CD111" t="str">
            <v>Respected and Trusted by Villagers</v>
          </cell>
          <cell r="CE111" t="str">
            <v>Command Militia</v>
          </cell>
          <cell r="CF111" t="str">
            <v>Uloswol / Government Officials recognize this person / meet with them</v>
          </cell>
          <cell r="CG111" t="str">
            <v>NGO recognize this person / meet with them</v>
          </cell>
          <cell r="CH111" t="str">
            <v>Age</v>
          </cell>
          <cell r="CI111" t="str">
            <v>Wisdom</v>
          </cell>
          <cell r="CJ111" t="str">
            <v>Level of Education</v>
          </cell>
          <cell r="CK111" t="str">
            <v>Teacher</v>
          </cell>
          <cell r="CL111" t="str">
            <v>Head of Council</v>
          </cell>
          <cell r="CM111" t="str">
            <v>Member of Council</v>
          </cell>
          <cell r="CN111" t="str">
            <v>Head of CDC</v>
          </cell>
          <cell r="CO111" t="str">
            <v>Member of CDC</v>
          </cell>
          <cell r="CP111" t="str">
            <v>Member of District Council</v>
          </cell>
          <cell r="CQ111" t="str">
            <v>Other:</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18</v>
          </cell>
          <cell r="DY111">
            <v>1</v>
          </cell>
          <cell r="EK111">
            <v>1</v>
          </cell>
          <cell r="ER111">
            <v>12.059999999999999</v>
          </cell>
          <cell r="ES111">
            <v>12.059999999999999</v>
          </cell>
          <cell r="ET111" t="str">
            <v>From what does this person get their authority? For example, is it because they own a lot of land, because their father or family members held a similar position, because the command a militia, are old, or something else?</v>
          </cell>
          <cell r="EU111" t="str">
            <v>این شخص صلاحیت را  چطور بدست آورده است ؟ بطور مثال، بخاطر داشتن زمين زیاد، بخاطر اينکه پدر و يا يکی از اعضای خانواده شان قبلا چنین موقف را داشتند، بخاطر اينکه قومندان بودند، بخاطر اينکه بزرگ سال هستند و يا کدام دلیل ديگر؟</v>
          </cell>
          <cell r="EV111" t="b">
            <v>1</v>
          </cell>
          <cell r="EW111" t="b">
            <v>0</v>
          </cell>
          <cell r="EX111" t="b">
            <v>0</v>
          </cell>
        </row>
        <row r="112">
          <cell r="Q112">
            <v>12.069999999999999</v>
          </cell>
          <cell r="R112">
            <v>8.0399999999999991</v>
          </cell>
          <cell r="V112" t="str">
            <v>If you need formal documentation, who in this village will certify the document?</v>
          </cell>
          <cell r="W112" t="str">
            <v>Who is the person in the village which certifies documentation for villagers?</v>
          </cell>
          <cell r="X112" t="str">
            <v>کی درقریه مسئولیت تصدیق اسناد رسمی برای مردم قریه را دارد؟</v>
          </cell>
          <cell r="Y112" t="str">
            <v/>
          </cell>
          <cell r="Z112" t="str">
            <v>چنین شخصی وجود ندارد</v>
          </cell>
          <cell r="AA112" t="str">
            <v>ملک</v>
          </cell>
          <cell r="AB112" t="str">
            <v>ارباب</v>
          </cell>
          <cell r="AC112" t="str">
            <v>قریه دار</v>
          </cell>
          <cell r="AD112" t="str">
            <v>خان</v>
          </cell>
          <cell r="AE112" t="str">
            <v>زمیندار</v>
          </cell>
          <cell r="AF112" t="str">
            <v>بیگ / بای</v>
          </cell>
          <cell r="AG112" t="str">
            <v>قوماندان</v>
          </cell>
          <cell r="AH112" t="str">
            <v>ملا / امام</v>
          </cell>
          <cell r="AI112" t="str">
            <v>ملای مسجد</v>
          </cell>
          <cell r="AJ112" t="str">
            <v>مولوی</v>
          </cell>
          <cell r="AK112" t="str">
            <v>عالم دین</v>
          </cell>
          <cell r="AL112" t="str">
            <v>روحانی</v>
          </cell>
          <cell r="AM112" t="str">
            <v>قاضی</v>
          </cell>
          <cell r="AN112" t="str">
            <v>بزرگان قوم</v>
          </cell>
          <cell r="AO112" t="str">
            <v>ریش سفیدان قریه</v>
          </cell>
          <cell r="AP112" t="str">
            <v>شورا</v>
          </cell>
          <cell r="AQ112" t="str">
            <v>شورای انکشافی قریه</v>
          </cell>
          <cell r="AR112" t="str">
            <v>شورای قومی</v>
          </cell>
          <cell r="AS112" t="str">
            <v>رئیس شورای انکشافی قریه</v>
          </cell>
          <cell r="AT112" t="str">
            <v>خزانه دار شورای انکشافی قریه</v>
          </cell>
          <cell r="AU112" t="str">
            <v>عضو شورای انکشافی قریه</v>
          </cell>
          <cell r="AV112" t="str">
            <v>رئیس شورا</v>
          </cell>
          <cell r="AW112" t="str">
            <v>عضو شورا</v>
          </cell>
          <cell r="AX112" t="str">
            <v>رئیس شورای قومی</v>
          </cell>
          <cell r="AY112" t="str">
            <v>عضو شورای قومی</v>
          </cell>
          <cell r="AZ112" t="str">
            <v>نماینده مردم</v>
          </cell>
          <cell r="BA112" t="str">
            <v>قوماندان پولیس ملی افغانستان</v>
          </cell>
          <cell r="BB112" t="str">
            <v>ولسوال</v>
          </cell>
          <cell r="BC112" t="str">
            <v>سایر:</v>
          </cell>
          <cell r="BD112" t="e">
            <v>#N/A</v>
          </cell>
          <cell r="BE112" t="e">
            <v>#N/A</v>
          </cell>
          <cell r="BF112" t="e">
            <v>#N/A</v>
          </cell>
          <cell r="BG112" t="e">
            <v>#N/A</v>
          </cell>
          <cell r="BH112" t="e">
            <v>#N/A</v>
          </cell>
          <cell r="BI112" t="e">
            <v>#N/A</v>
          </cell>
          <cell r="BJ112" t="e">
            <v>#N/A</v>
          </cell>
          <cell r="BK112" t="e">
            <v>#N/A</v>
          </cell>
          <cell r="BL112" t="e">
            <v>#N/A</v>
          </cell>
          <cell r="BM112" t="e">
            <v>#N/A</v>
          </cell>
          <cell r="BN112" t="e">
            <v>#N/A</v>
          </cell>
          <cell r="BO112" t="e">
            <v>#N/A</v>
          </cell>
          <cell r="BP112" t="e">
            <v>#N/A</v>
          </cell>
          <cell r="BQ112" t="e">
            <v>#N/A</v>
          </cell>
          <cell r="BR112" t="e">
            <v>#N/A</v>
          </cell>
          <cell r="BS112" t="e">
            <v>#N/A</v>
          </cell>
          <cell r="BT112" t="e">
            <v>#N/A</v>
          </cell>
          <cell r="BU112" t="e">
            <v>#N/A</v>
          </cell>
          <cell r="BV112" t="e">
            <v>#N/A</v>
          </cell>
          <cell r="BW112" t="e">
            <v>#N/A</v>
          </cell>
          <cell r="BX112">
            <v>30</v>
          </cell>
          <cell r="BY112">
            <v>7.0399999999999991</v>
          </cell>
          <cell r="BZ112" t="str">
            <v>No Such Person</v>
          </cell>
          <cell r="CA112" t="str">
            <v>Malik</v>
          </cell>
          <cell r="CB112" t="str">
            <v>Arbab</v>
          </cell>
          <cell r="CC112" t="str">
            <v>Qariyadar</v>
          </cell>
          <cell r="CD112" t="str">
            <v>Khan</v>
          </cell>
          <cell r="CE112" t="str">
            <v>Zamindar</v>
          </cell>
          <cell r="CF112" t="str">
            <v>Beg / Baay</v>
          </cell>
          <cell r="CG112" t="str">
            <v>Commander</v>
          </cell>
          <cell r="CH112" t="str">
            <v>Mullah / Imam</v>
          </cell>
          <cell r="CI112" t="str">
            <v>Mosque Mullah</v>
          </cell>
          <cell r="CJ112" t="str">
            <v>Mawlawi</v>
          </cell>
          <cell r="CK112" t="str">
            <v>Religious Scholar</v>
          </cell>
          <cell r="CL112" t="str">
            <v>Rohani</v>
          </cell>
          <cell r="CM112" t="str">
            <v>Judge</v>
          </cell>
          <cell r="CN112" t="str">
            <v>Tribal Elders</v>
          </cell>
          <cell r="CO112" t="str">
            <v>Whitebeards</v>
          </cell>
          <cell r="CP112" t="str">
            <v>Council</v>
          </cell>
          <cell r="CQ112" t="str">
            <v>CDC</v>
          </cell>
          <cell r="CR112" t="str">
            <v>Tribal Council</v>
          </cell>
          <cell r="CS112" t="str">
            <v>Head of CDC</v>
          </cell>
          <cell r="CT112" t="str">
            <v>Treasurer of CDC</v>
          </cell>
          <cell r="CU112" t="str">
            <v>Member of CDC</v>
          </cell>
          <cell r="CV112" t="str">
            <v>Head of Council</v>
          </cell>
          <cell r="CW112" t="str">
            <v>Member of Council</v>
          </cell>
          <cell r="CX112" t="str">
            <v>Head of Tribal Council</v>
          </cell>
          <cell r="CY112" t="str">
            <v>Member of Tribal Council</v>
          </cell>
          <cell r="CZ112" t="str">
            <v>People's Representative</v>
          </cell>
          <cell r="DA112" t="str">
            <v>Police Commander</v>
          </cell>
          <cell r="DB112" t="str">
            <v>District Administrator</v>
          </cell>
          <cell r="DC112" t="str">
            <v>Other:</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30</v>
          </cell>
          <cell r="DY112">
            <v>1</v>
          </cell>
          <cell r="EK112">
            <v>1</v>
          </cell>
          <cell r="ER112">
            <v>12.069999999999999</v>
          </cell>
          <cell r="ES112">
            <v>12.069999999999999</v>
          </cell>
          <cell r="ET112" t="str">
            <v>If you need some official documentation from your village, who would help with this?</v>
          </cell>
          <cell r="EU112" t="str">
            <v>اگر شما به کدام اسناد رسمی ضرورت داشته باشید، کی شما را کمک میکند؟</v>
          </cell>
          <cell r="EV112" t="b">
            <v>1</v>
          </cell>
          <cell r="EW112" t="b">
            <v>0</v>
          </cell>
          <cell r="EX112" t="b">
            <v>0</v>
          </cell>
        </row>
        <row r="113">
          <cell r="Q113">
            <v>12.09</v>
          </cell>
          <cell r="R113">
            <v>8.0499999999999989</v>
          </cell>
          <cell r="U113" t="str">
            <v>If two or more people of the village have a legal argument, who and where their case will be resolved and what are the status or where do these cases get processed?</v>
          </cell>
          <cell r="V113" t="str">
            <v>If two or more people in the village have a fight, violence, or dispute, who or what group will resolve it?</v>
          </cell>
          <cell r="W113" t="str">
            <v>If two or more people in the village have a fight, violence, or dispute, who or what group will resolve it?</v>
          </cell>
          <cell r="X113" t="str">
            <v>اگر دو نفر یا زیاد تردر قریه کدام دعوا یا جنگ و جدال داشته باشند، کی یا کدام مرجع در قریه این را حل و فصل میکند؟</v>
          </cell>
          <cell r="Y113" t="str">
            <v/>
          </cell>
          <cell r="Z113" t="str">
            <v>چنین شخصی وجود ندارد</v>
          </cell>
          <cell r="AA113" t="str">
            <v>ملک</v>
          </cell>
          <cell r="AB113" t="str">
            <v>ارباب</v>
          </cell>
          <cell r="AC113" t="str">
            <v>قریه دار</v>
          </cell>
          <cell r="AD113" t="str">
            <v>خان</v>
          </cell>
          <cell r="AE113" t="str">
            <v>زمیندار</v>
          </cell>
          <cell r="AF113" t="str">
            <v>بیگ / بای</v>
          </cell>
          <cell r="AG113" t="str">
            <v>قوماندان</v>
          </cell>
          <cell r="AH113" t="str">
            <v>ملا / امام</v>
          </cell>
          <cell r="AI113" t="str">
            <v>ملای مسجد</v>
          </cell>
          <cell r="AJ113" t="str">
            <v>مولوی</v>
          </cell>
          <cell r="AK113" t="str">
            <v>عالم دین</v>
          </cell>
          <cell r="AL113" t="str">
            <v>روحانی</v>
          </cell>
          <cell r="AM113" t="str">
            <v>قاضی</v>
          </cell>
          <cell r="AN113" t="str">
            <v>بزرگان قوم</v>
          </cell>
          <cell r="AO113" t="str">
            <v>ریش سفیدان قریه</v>
          </cell>
          <cell r="AP113" t="str">
            <v>شورا</v>
          </cell>
          <cell r="AQ113" t="str">
            <v>شورای انکشافی قریه</v>
          </cell>
          <cell r="AR113" t="str">
            <v>شورای قومی</v>
          </cell>
          <cell r="AS113" t="str">
            <v>رئیس شورای انکشافی قریه</v>
          </cell>
          <cell r="AT113" t="str">
            <v>خزانه دار شورای انکشافی قریه</v>
          </cell>
          <cell r="AU113" t="str">
            <v>عضو شورای انکشافی قریه</v>
          </cell>
          <cell r="AV113" t="str">
            <v>رئیس شورا</v>
          </cell>
          <cell r="AW113" t="str">
            <v>عضو شورا</v>
          </cell>
          <cell r="AX113" t="str">
            <v>رئیس شورای قومی</v>
          </cell>
          <cell r="AY113" t="str">
            <v>عضو شورای قومی</v>
          </cell>
          <cell r="AZ113" t="str">
            <v>نماینده مردم</v>
          </cell>
          <cell r="BA113" t="str">
            <v>قوماندان پولیس ملی افغانستان</v>
          </cell>
          <cell r="BB113" t="str">
            <v>ولسوال</v>
          </cell>
          <cell r="BC113" t="str">
            <v>سایر:</v>
          </cell>
          <cell r="BD113" t="e">
            <v>#N/A</v>
          </cell>
          <cell r="BE113" t="e">
            <v>#N/A</v>
          </cell>
          <cell r="BF113" t="e">
            <v>#N/A</v>
          </cell>
          <cell r="BG113" t="e">
            <v>#N/A</v>
          </cell>
          <cell r="BH113" t="e">
            <v>#N/A</v>
          </cell>
          <cell r="BI113" t="e">
            <v>#N/A</v>
          </cell>
          <cell r="BJ113" t="e">
            <v>#N/A</v>
          </cell>
          <cell r="BK113" t="e">
            <v>#N/A</v>
          </cell>
          <cell r="BL113" t="e">
            <v>#N/A</v>
          </cell>
          <cell r="BM113" t="e">
            <v>#N/A</v>
          </cell>
          <cell r="BN113" t="e">
            <v>#N/A</v>
          </cell>
          <cell r="BO113" t="e">
            <v>#N/A</v>
          </cell>
          <cell r="BP113" t="e">
            <v>#N/A</v>
          </cell>
          <cell r="BQ113" t="e">
            <v>#N/A</v>
          </cell>
          <cell r="BR113" t="e">
            <v>#N/A</v>
          </cell>
          <cell r="BS113" t="e">
            <v>#N/A</v>
          </cell>
          <cell r="BT113" t="e">
            <v>#N/A</v>
          </cell>
          <cell r="BU113" t="e">
            <v>#N/A</v>
          </cell>
          <cell r="BV113" t="e">
            <v>#N/A</v>
          </cell>
          <cell r="BW113" t="e">
            <v>#N/A</v>
          </cell>
          <cell r="BX113">
            <v>30</v>
          </cell>
          <cell r="BY113">
            <v>7.0499999999999989</v>
          </cell>
          <cell r="BZ113" t="str">
            <v>No Such Person</v>
          </cell>
          <cell r="CA113" t="str">
            <v>Malik</v>
          </cell>
          <cell r="CB113" t="str">
            <v>Arbab</v>
          </cell>
          <cell r="CC113" t="str">
            <v>Qariyadar</v>
          </cell>
          <cell r="CD113" t="str">
            <v>Khan</v>
          </cell>
          <cell r="CE113" t="str">
            <v>Zamindar</v>
          </cell>
          <cell r="CF113" t="str">
            <v>Beg / Baay</v>
          </cell>
          <cell r="CG113" t="str">
            <v>Commander</v>
          </cell>
          <cell r="CH113" t="str">
            <v>Mullah / Imam</v>
          </cell>
          <cell r="CI113" t="str">
            <v>Mosque Mullah</v>
          </cell>
          <cell r="CJ113" t="str">
            <v>Mawlawi</v>
          </cell>
          <cell r="CK113" t="str">
            <v>Religious Scholar</v>
          </cell>
          <cell r="CL113" t="str">
            <v>Rohani</v>
          </cell>
          <cell r="CM113" t="str">
            <v>Judge</v>
          </cell>
          <cell r="CN113" t="str">
            <v>Tribal Elders</v>
          </cell>
          <cell r="CO113" t="str">
            <v>Whitebeards</v>
          </cell>
          <cell r="CP113" t="str">
            <v>Council</v>
          </cell>
          <cell r="CQ113" t="str">
            <v>CDC</v>
          </cell>
          <cell r="CR113" t="str">
            <v>Tribal Council</v>
          </cell>
          <cell r="CS113" t="str">
            <v>Head of CDC</v>
          </cell>
          <cell r="CT113" t="str">
            <v>Treasurer of CDC</v>
          </cell>
          <cell r="CU113" t="str">
            <v>Member of CDC</v>
          </cell>
          <cell r="CV113" t="str">
            <v>Head of Council</v>
          </cell>
          <cell r="CW113" t="str">
            <v>Member of Council</v>
          </cell>
          <cell r="CX113" t="str">
            <v>Head of Tribal Council</v>
          </cell>
          <cell r="CY113" t="str">
            <v>Member of Tribal Council</v>
          </cell>
          <cell r="CZ113" t="str">
            <v>People's Representative</v>
          </cell>
          <cell r="DA113" t="str">
            <v>Police Commander</v>
          </cell>
          <cell r="DB113" t="str">
            <v>District Administrator</v>
          </cell>
          <cell r="DC113" t="str">
            <v>Other:</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30</v>
          </cell>
          <cell r="DY113">
            <v>1</v>
          </cell>
          <cell r="DZ113" t="str">
            <v>Categorical</v>
          </cell>
          <cell r="EA113">
            <v>3</v>
          </cell>
          <cell r="EB113" t="str">
            <v>Code</v>
          </cell>
          <cell r="EC113" t="str">
            <v>Occupation Code</v>
          </cell>
          <cell r="ED113">
            <v>100</v>
          </cell>
          <cell r="EE113">
            <v>3.03</v>
          </cell>
          <cell r="EF113" t="str">
            <v>.</v>
          </cell>
          <cell r="EG113" t="str">
            <v>-</v>
          </cell>
          <cell r="EI113">
            <v>1.04</v>
          </cell>
          <cell r="EJ113" t="str">
            <v>.</v>
          </cell>
          <cell r="EK113">
            <v>1</v>
          </cell>
          <cell r="EN113">
            <v>4.0599999999999996</v>
          </cell>
          <cell r="EO113" t="str">
            <v>Hypothesis Test</v>
          </cell>
          <cell r="EP113" t="str">
            <v>Village Leadership</v>
          </cell>
          <cell r="EQ113" t="str">
            <v>Decision-Making</v>
          </cell>
          <cell r="ER113">
            <v>12.089999999999998</v>
          </cell>
          <cell r="ES113">
            <v>12.089999999999998</v>
          </cell>
          <cell r="ET113" t="str">
            <v>If two or more people in the village have a legal argument, who would help settle their case?</v>
          </cell>
          <cell r="EU113" t="str">
            <v>اگر دو یا  افراد بیشتر قریه کدام دعوای حقوقی داشته باشند، کی در حل قضیه آنها کمک مينمايد؟</v>
          </cell>
          <cell r="EV113" t="b">
            <v>1</v>
          </cell>
          <cell r="EW113" t="b">
            <v>0</v>
          </cell>
          <cell r="EX113" t="b">
            <v>0</v>
          </cell>
        </row>
        <row r="114">
          <cell r="Q114" t="str">
            <v>N.01</v>
          </cell>
          <cell r="R114" t="str">
            <v>N/A</v>
          </cell>
          <cell r="V114" t="str">
            <v>If food aid is provided by an NGO for distribution among the needy families of the village, who is reponsible for deciding which households would be selected?</v>
          </cell>
          <cell r="W114" t="str">
            <v>If food aid is provided by an NGO for distribution among the needy families of the village, who is reponsible for deciding which households would be selected?</v>
          </cell>
          <cell r="X114" t="str">
            <v>اگر کدام موسسه بخواهد که مواد خوراکی کمکی به خانوادهای محتاج قریه کمک کند چه کسی تصمیم میگرد که کدام خانواده ها مستحق هستند؟</v>
          </cell>
          <cell r="Y114" t="str">
            <v/>
          </cell>
          <cell r="Z114" t="str">
            <v>چنین شخصی وجود ندارد</v>
          </cell>
          <cell r="AA114" t="str">
            <v>ملک</v>
          </cell>
          <cell r="AB114" t="str">
            <v>ارباب</v>
          </cell>
          <cell r="AC114" t="str">
            <v>قریه دار</v>
          </cell>
          <cell r="AD114" t="str">
            <v>خان</v>
          </cell>
          <cell r="AE114" t="str">
            <v>زمیندار</v>
          </cell>
          <cell r="AF114" t="str">
            <v>بیگ / بای</v>
          </cell>
          <cell r="AG114" t="str">
            <v>قوماندان</v>
          </cell>
          <cell r="AH114" t="str">
            <v>ملا / امام</v>
          </cell>
          <cell r="AI114" t="str">
            <v>ملای مسجد</v>
          </cell>
          <cell r="AJ114" t="str">
            <v>مولوی</v>
          </cell>
          <cell r="AK114" t="str">
            <v>عالم دین</v>
          </cell>
          <cell r="AL114" t="str">
            <v>روحانی</v>
          </cell>
          <cell r="AM114" t="str">
            <v>قاضی</v>
          </cell>
          <cell r="AN114" t="str">
            <v>بزرگان قوم</v>
          </cell>
          <cell r="AO114" t="str">
            <v>ریش سفیدان قریه</v>
          </cell>
          <cell r="AP114" t="str">
            <v>شورا</v>
          </cell>
          <cell r="AQ114" t="str">
            <v>شورای انکشافی قریه</v>
          </cell>
          <cell r="AR114" t="str">
            <v>شورای قومی</v>
          </cell>
          <cell r="AS114" t="str">
            <v>رئیس شورای انکشافی قریه</v>
          </cell>
          <cell r="AT114" t="str">
            <v>خزانه دار شورای انکشافی قریه</v>
          </cell>
          <cell r="AU114" t="str">
            <v>عضو شورای انکشافی قریه</v>
          </cell>
          <cell r="AV114" t="str">
            <v>رئیس شورا</v>
          </cell>
          <cell r="AW114" t="str">
            <v>عضو شورا</v>
          </cell>
          <cell r="AX114" t="str">
            <v>رئیس شورای قومی</v>
          </cell>
          <cell r="AY114" t="str">
            <v>عضو شورای قومی</v>
          </cell>
          <cell r="AZ114" t="str">
            <v>نماینده مردم</v>
          </cell>
          <cell r="BA114" t="str">
            <v>قوماندان پولیس ملی افغانستان</v>
          </cell>
          <cell r="BB114" t="str">
            <v>ولسوال</v>
          </cell>
          <cell r="BC114" t="str">
            <v>مردم قریه</v>
          </cell>
          <cell r="BD114" t="str">
            <v>سایر:</v>
          </cell>
          <cell r="BE114" t="e">
            <v>#N/A</v>
          </cell>
          <cell r="BF114" t="e">
            <v>#N/A</v>
          </cell>
          <cell r="BG114" t="e">
            <v>#N/A</v>
          </cell>
          <cell r="BH114" t="e">
            <v>#N/A</v>
          </cell>
          <cell r="BI114" t="e">
            <v>#N/A</v>
          </cell>
          <cell r="BJ114" t="e">
            <v>#N/A</v>
          </cell>
          <cell r="BK114" t="e">
            <v>#N/A</v>
          </cell>
          <cell r="BL114" t="e">
            <v>#N/A</v>
          </cell>
          <cell r="BM114" t="e">
            <v>#N/A</v>
          </cell>
          <cell r="BN114" t="e">
            <v>#N/A</v>
          </cell>
          <cell r="BO114" t="e">
            <v>#N/A</v>
          </cell>
          <cell r="BP114" t="e">
            <v>#N/A</v>
          </cell>
          <cell r="BQ114" t="e">
            <v>#N/A</v>
          </cell>
          <cell r="BR114" t="e">
            <v>#N/A</v>
          </cell>
          <cell r="BS114" t="e">
            <v>#N/A</v>
          </cell>
          <cell r="BT114" t="e">
            <v>#N/A</v>
          </cell>
          <cell r="BU114" t="e">
            <v>#N/A</v>
          </cell>
          <cell r="BV114" t="e">
            <v>#N/A</v>
          </cell>
          <cell r="BW114" t="e">
            <v>#N/A</v>
          </cell>
          <cell r="BX114">
            <v>31</v>
          </cell>
          <cell r="BY114">
            <v>7.0599999999999987</v>
          </cell>
          <cell r="BZ114" t="str">
            <v>No Such Person</v>
          </cell>
          <cell r="CA114" t="str">
            <v>Malik</v>
          </cell>
          <cell r="CB114" t="str">
            <v>Arbab</v>
          </cell>
          <cell r="CC114" t="str">
            <v>Qariyadar</v>
          </cell>
          <cell r="CD114" t="str">
            <v>Khan</v>
          </cell>
          <cell r="CE114" t="str">
            <v>Zamindar</v>
          </cell>
          <cell r="CF114" t="str">
            <v>Beg / Baay</v>
          </cell>
          <cell r="CG114" t="str">
            <v>Commander</v>
          </cell>
          <cell r="CH114" t="str">
            <v>Mullah / Imam</v>
          </cell>
          <cell r="CI114" t="str">
            <v>Mosque Mullah</v>
          </cell>
          <cell r="CJ114" t="str">
            <v>Mawlawi</v>
          </cell>
          <cell r="CK114" t="str">
            <v>Religious Scholar</v>
          </cell>
          <cell r="CL114" t="str">
            <v>Rohani</v>
          </cell>
          <cell r="CM114" t="str">
            <v>Judge</v>
          </cell>
          <cell r="CN114" t="str">
            <v>Tribal Elders</v>
          </cell>
          <cell r="CO114" t="str">
            <v>Whitebeards</v>
          </cell>
          <cell r="CP114" t="str">
            <v>Council</v>
          </cell>
          <cell r="CQ114" t="str">
            <v>CDC</v>
          </cell>
          <cell r="CR114" t="str">
            <v>Tribal Council</v>
          </cell>
          <cell r="CS114" t="str">
            <v>Head of CDC</v>
          </cell>
          <cell r="CT114" t="str">
            <v>Treasurer of CDC</v>
          </cell>
          <cell r="CU114" t="str">
            <v>Member of CDC</v>
          </cell>
          <cell r="CV114" t="str">
            <v>Head of Council</v>
          </cell>
          <cell r="CW114" t="str">
            <v>Member of Council</v>
          </cell>
          <cell r="CX114" t="str">
            <v>Head of Tribal Council</v>
          </cell>
          <cell r="CY114" t="str">
            <v>Member of Tribal Council</v>
          </cell>
          <cell r="CZ114" t="str">
            <v>People's Representative</v>
          </cell>
          <cell r="DA114" t="str">
            <v>Police Commander</v>
          </cell>
          <cell r="DB114" t="str">
            <v>District Administrator</v>
          </cell>
          <cell r="DC114" t="str">
            <v>Villagers</v>
          </cell>
          <cell r="DD114" t="str">
            <v>Other:</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31</v>
          </cell>
          <cell r="DY114">
            <v>1</v>
          </cell>
        </row>
        <row r="115">
          <cell r="Q115">
            <v>10.01</v>
          </cell>
          <cell r="R115">
            <v>9.01</v>
          </cell>
          <cell r="S115">
            <v>8.1599999999999966</v>
          </cell>
          <cell r="T115" t="str">
            <v>[MARK ALL MENTIONED]</v>
          </cell>
          <cell r="U115" t="str">
            <v>Is there a council in your village or a joint council with villages, or none of such council exist?</v>
          </cell>
          <cell r="V115" t="str">
            <v>Are there any councils that just belong to this village or which are shared with other neighboring villages?</v>
          </cell>
          <cell r="W115" t="str">
            <v>Are there any councils that just belong to this village or which are shared with other neighboring villages?</v>
          </cell>
          <cell r="X115" t="str">
            <v>ایا کدام شورا دراین قریه هست که صرف برای این قریه باشد یا مشترک با قریه های همسایه باشد؟</v>
          </cell>
          <cell r="Y115" t="str">
            <v>[ تمام جوابات داده شده را حلقه کنید ]</v>
          </cell>
          <cell r="Z115" t="str">
            <v>این قریه شورای جداگانه یا مشترک با قریه های دیگر ندارد</v>
          </cell>
          <cell r="AA115" t="str">
            <v>این قریه شورا دارد (که تنها متعلق به این قریه میباشد)</v>
          </cell>
          <cell r="AB115" t="str">
            <v>این قریه شورای مشترک با قریه دیگر دارد</v>
          </cell>
          <cell r="AC115" t="str">
            <v>در این قریه بیشتر از یک شورا موجود است</v>
          </cell>
          <cell r="AD115" t="e">
            <v>#N/A</v>
          </cell>
          <cell r="AE115" t="e">
            <v>#N/A</v>
          </cell>
          <cell r="AF115" t="e">
            <v>#N/A</v>
          </cell>
          <cell r="AG115" t="e">
            <v>#N/A</v>
          </cell>
          <cell r="AH115" t="e">
            <v>#N/A</v>
          </cell>
          <cell r="AI115" t="e">
            <v>#N/A</v>
          </cell>
          <cell r="AJ115" t="e">
            <v>#N/A</v>
          </cell>
          <cell r="AK115" t="e">
            <v>#N/A</v>
          </cell>
          <cell r="AL115" t="e">
            <v>#N/A</v>
          </cell>
          <cell r="AM115" t="e">
            <v>#N/A</v>
          </cell>
          <cell r="AN115" t="e">
            <v>#N/A</v>
          </cell>
          <cell r="AO115" t="e">
            <v>#N/A</v>
          </cell>
          <cell r="AP115" t="e">
            <v>#N/A</v>
          </cell>
          <cell r="AQ115" t="e">
            <v>#N/A</v>
          </cell>
          <cell r="AR115" t="e">
            <v>#N/A</v>
          </cell>
          <cell r="AS115" t="e">
            <v>#N/A</v>
          </cell>
          <cell r="AT115" t="e">
            <v>#N/A</v>
          </cell>
          <cell r="AU115" t="e">
            <v>#N/A</v>
          </cell>
          <cell r="AV115" t="e">
            <v>#N/A</v>
          </cell>
          <cell r="AW115" t="e">
            <v>#N/A</v>
          </cell>
          <cell r="AX115" t="e">
            <v>#N/A</v>
          </cell>
          <cell r="AY115" t="e">
            <v>#N/A</v>
          </cell>
          <cell r="AZ115" t="e">
            <v>#N/A</v>
          </cell>
          <cell r="BA115" t="e">
            <v>#N/A</v>
          </cell>
          <cell r="BB115" t="e">
            <v>#N/A</v>
          </cell>
          <cell r="BC115" t="e">
            <v>#N/A</v>
          </cell>
          <cell r="BD115" t="e">
            <v>#N/A</v>
          </cell>
          <cell r="BE115" t="e">
            <v>#N/A</v>
          </cell>
          <cell r="BF115" t="e">
            <v>#N/A</v>
          </cell>
          <cell r="BG115" t="e">
            <v>#N/A</v>
          </cell>
          <cell r="BH115" t="e">
            <v>#N/A</v>
          </cell>
          <cell r="BI115" t="e">
            <v>#N/A</v>
          </cell>
          <cell r="BJ115" t="e">
            <v>#N/A</v>
          </cell>
          <cell r="BK115" t="e">
            <v>#N/A</v>
          </cell>
          <cell r="BL115" t="e">
            <v>#N/A</v>
          </cell>
          <cell r="BM115" t="e">
            <v>#N/A</v>
          </cell>
          <cell r="BN115" t="e">
            <v>#N/A</v>
          </cell>
          <cell r="BO115" t="e">
            <v>#N/A</v>
          </cell>
          <cell r="BP115" t="e">
            <v>#N/A</v>
          </cell>
          <cell r="BQ115" t="e">
            <v>#N/A</v>
          </cell>
          <cell r="BR115" t="e">
            <v>#N/A</v>
          </cell>
          <cell r="BS115" t="e">
            <v>#N/A</v>
          </cell>
          <cell r="BT115" t="e">
            <v>#N/A</v>
          </cell>
          <cell r="BU115" t="e">
            <v>#N/A</v>
          </cell>
          <cell r="BV115" t="e">
            <v>#N/A</v>
          </cell>
          <cell r="BW115" t="e">
            <v>#N/A</v>
          </cell>
          <cell r="BX115">
            <v>4</v>
          </cell>
          <cell r="BY115">
            <v>8.01</v>
          </cell>
          <cell r="BZ115" t="str">
            <v>This village does not have a council and does not share a council with other villages</v>
          </cell>
          <cell r="CA115" t="str">
            <v>This village has a council (which belongs to this village only)</v>
          </cell>
          <cell r="CB115" t="str">
            <v>This village shares a council with another village</v>
          </cell>
          <cell r="CC115" t="str">
            <v>This village has more than one council</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4</v>
          </cell>
          <cell r="DY115">
            <v>1</v>
          </cell>
          <cell r="DZ115" t="str">
            <v>Categorical</v>
          </cell>
          <cell r="EA115">
            <v>1</v>
          </cell>
          <cell r="EB115" t="str">
            <v>Fill-In</v>
          </cell>
          <cell r="EC115" t="str">
            <v>A council does not exist; There is a council in the village; There is a council shared with other villages</v>
          </cell>
          <cell r="ED115">
            <v>3</v>
          </cell>
          <cell r="EE115">
            <v>3.1</v>
          </cell>
          <cell r="EF115" t="str">
            <v>.</v>
          </cell>
          <cell r="EG115" t="str">
            <v>-</v>
          </cell>
          <cell r="EI115">
            <v>1.1100000000000001</v>
          </cell>
          <cell r="EJ115" t="str">
            <v>.</v>
          </cell>
          <cell r="EK115">
            <v>1</v>
          </cell>
          <cell r="EN115">
            <v>4.13</v>
          </cell>
          <cell r="EO115" t="str">
            <v>Hypothesis Test</v>
          </cell>
          <cell r="EP115" t="str">
            <v>Local Governance</v>
          </cell>
          <cell r="EQ115" t="str">
            <v>Council</v>
          </cell>
          <cell r="ER115">
            <v>10.01</v>
          </cell>
          <cell r="ES115">
            <v>10.01</v>
          </cell>
          <cell r="ET115" t="str">
            <v>Is there a council that belongs to this village, or is there a council shared between this village and another neighboring village, or does this village have no council?</v>
          </cell>
          <cell r="EU115" t="str">
            <v>آیا در قریه شما کدام شورا موجود است یا شورا که مشترک با قریه همسایه باشد یا اینکه هیچ یک از این شورا موجود نیست؟</v>
          </cell>
          <cell r="EV115" t="b">
            <v>1</v>
          </cell>
          <cell r="EW115" t="b">
            <v>0</v>
          </cell>
          <cell r="EX115" t="b">
            <v>0</v>
          </cell>
        </row>
        <row r="116">
          <cell r="Q116">
            <v>10.02</v>
          </cell>
          <cell r="R116">
            <v>9.02</v>
          </cell>
          <cell r="T116" t="str">
            <v>[LIST COUNCILS IN ORDER OF IMPORTANCE. IF MORE THAN THREE COUNCILS, LIST THREE MOST IMPORTANT COUNCILS]</v>
          </cell>
          <cell r="V116" t="str">
            <v>How many of these councils are there? {What is the name? / In order of importance, what are names of the councils (in terms of their role in making decisions and resolving disputes for people of the village)?}</v>
          </cell>
          <cell r="W116" t="str">
            <v>How many of these councils are there? {What is the name? / In order of importance, what are names of the councils (in terms of their role in making decisions and resolving disputes for people of the village)?}</v>
          </cell>
          <cell r="X116" t="str">
            <v xml:space="preserve"> چند دانه از این شوراها وجود دارد؟ {نام آن چی است؟ / به ترتیب اهمیت، نام مهمترین شوراهای این قریه (نظر به نقش آنها در تصمیم گیری  و حل جنگ و جدال بین مردم چی است)؟} </v>
          </cell>
          <cell r="Y116" t="str">
            <v>[ شوراهارا به ترتیب اهمیت لست نمائید. اگراضافه از 3 شورا باشد، سه مهمترین آنرا لست کنید ]</v>
          </cell>
          <cell r="Z116" t="str">
            <v>شورا</v>
          </cell>
          <cell r="AA116" t="str">
            <v>شورای محلی</v>
          </cell>
          <cell r="AB116" t="str">
            <v>شورای محلی قریه</v>
          </cell>
          <cell r="AC116" t="str">
            <v>شورای انکشافی قریه</v>
          </cell>
          <cell r="AD116" t="str">
            <v>شورای همبستگی</v>
          </cell>
          <cell r="AE116" t="str">
            <v>شورای قومی</v>
          </cell>
          <cell r="AF116" t="str">
            <v>شورای علما</v>
          </cell>
          <cell r="AG116" t="str">
            <v>شورای ريش سفيدان / بزرگان</v>
          </cell>
          <cell r="AH116" t="str">
            <v xml:space="preserve">شورای زنان </v>
          </cell>
          <cell r="AI116" t="str">
            <v>جرگه</v>
          </cell>
          <cell r="AJ116" t="str">
            <v>جرگه محلی</v>
          </cell>
          <cell r="AK116" t="str">
            <v>جرگه قریه</v>
          </cell>
          <cell r="AL116" t="str">
            <v>سایر:</v>
          </cell>
          <cell r="AM116" t="e">
            <v>#N/A</v>
          </cell>
          <cell r="AN116" t="e">
            <v>#N/A</v>
          </cell>
          <cell r="AO116" t="e">
            <v>#N/A</v>
          </cell>
          <cell r="AP116" t="e">
            <v>#N/A</v>
          </cell>
          <cell r="AQ116" t="e">
            <v>#N/A</v>
          </cell>
          <cell r="AR116" t="e">
            <v>#N/A</v>
          </cell>
          <cell r="AS116" t="e">
            <v>#N/A</v>
          </cell>
          <cell r="AT116" t="e">
            <v>#N/A</v>
          </cell>
          <cell r="AU116" t="e">
            <v>#N/A</v>
          </cell>
          <cell r="AV116" t="e">
            <v>#N/A</v>
          </cell>
          <cell r="AW116" t="e">
            <v>#N/A</v>
          </cell>
          <cell r="AX116" t="e">
            <v>#N/A</v>
          </cell>
          <cell r="AY116" t="e">
            <v>#N/A</v>
          </cell>
          <cell r="AZ116" t="e">
            <v>#N/A</v>
          </cell>
          <cell r="BA116" t="e">
            <v>#N/A</v>
          </cell>
          <cell r="BB116" t="e">
            <v>#N/A</v>
          </cell>
          <cell r="BC116" t="e">
            <v>#N/A</v>
          </cell>
          <cell r="BD116" t="e">
            <v>#N/A</v>
          </cell>
          <cell r="BE116" t="e">
            <v>#N/A</v>
          </cell>
          <cell r="BF116" t="e">
            <v>#N/A</v>
          </cell>
          <cell r="BG116" t="e">
            <v>#N/A</v>
          </cell>
          <cell r="BH116" t="e">
            <v>#N/A</v>
          </cell>
          <cell r="BI116" t="e">
            <v>#N/A</v>
          </cell>
          <cell r="BJ116" t="e">
            <v>#N/A</v>
          </cell>
          <cell r="BK116" t="e">
            <v>#N/A</v>
          </cell>
          <cell r="BL116" t="e">
            <v>#N/A</v>
          </cell>
          <cell r="BM116" t="e">
            <v>#N/A</v>
          </cell>
          <cell r="BN116" t="e">
            <v>#N/A</v>
          </cell>
          <cell r="BO116" t="e">
            <v>#N/A</v>
          </cell>
          <cell r="BP116" t="e">
            <v>#N/A</v>
          </cell>
          <cell r="BQ116" t="e">
            <v>#N/A</v>
          </cell>
          <cell r="BR116" t="e">
            <v>#N/A</v>
          </cell>
          <cell r="BS116" t="e">
            <v>#N/A</v>
          </cell>
          <cell r="BT116" t="e">
            <v>#N/A</v>
          </cell>
          <cell r="BU116" t="e">
            <v>#N/A</v>
          </cell>
          <cell r="BV116" t="e">
            <v>#N/A</v>
          </cell>
          <cell r="BW116" t="e">
            <v>#N/A</v>
          </cell>
          <cell r="BX116">
            <v>13</v>
          </cell>
          <cell r="BY116">
            <v>8.02</v>
          </cell>
          <cell r="BZ116" t="str">
            <v>Shura</v>
          </cell>
          <cell r="CA116" t="str">
            <v>Local Shura</v>
          </cell>
          <cell r="CB116" t="str">
            <v>Village Shura</v>
          </cell>
          <cell r="CC116" t="str">
            <v>Community Development Council [ONLY]</v>
          </cell>
          <cell r="CD116" t="str">
            <v>Hambastagi Shura</v>
          </cell>
          <cell r="CE116" t="str">
            <v>Tribal Shura</v>
          </cell>
          <cell r="CF116" t="str">
            <v>Religious Council</v>
          </cell>
          <cell r="CG116" t="str">
            <v>Elders Shura</v>
          </cell>
          <cell r="CH116" t="str">
            <v>Women's Council</v>
          </cell>
          <cell r="CI116" t="str">
            <v>Jirga</v>
          </cell>
          <cell r="CJ116" t="str">
            <v>Local Jirga</v>
          </cell>
          <cell r="CK116" t="str">
            <v>Village Jirga</v>
          </cell>
          <cell r="CL116" t="str">
            <v>Other:</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13</v>
          </cell>
          <cell r="DY116">
            <v>1</v>
          </cell>
          <cell r="EK116">
            <v>1</v>
          </cell>
          <cell r="ER116">
            <v>10.02</v>
          </cell>
          <cell r="ES116">
            <v>10.02</v>
          </cell>
          <cell r="ET116" t="str">
            <v>How many of these councils are there? [IF MORE THAN ONE COUNCIL] In order of importance, what are the names of the {two / three} most important councils for this village, in terms of making important decisions for the people of the village or in resolving disputes?</v>
          </cell>
          <cell r="EU116" t="str">
            <v>چند دانه از این شوراها وجود دارد؟ [ اگر بیشتر از یک شورا است ] به ترتیب اهمیت، نام { دو/ سه } مهمترین شوراهای این قریه، نظر به نقش آنها در تصمیم گیری و حل منازعات، چی هستند؟</v>
          </cell>
          <cell r="EV116" t="b">
            <v>1</v>
          </cell>
          <cell r="EW116" t="b">
            <v>0</v>
          </cell>
          <cell r="EX116" t="b">
            <v>0</v>
          </cell>
        </row>
        <row r="117">
          <cell r="Q117">
            <v>10.029999999999999</v>
          </cell>
          <cell r="R117">
            <v>9.0299999999999994</v>
          </cell>
          <cell r="U117" t="str">
            <v>How long were you or have you been member of the (council or elders Jirga of the village)?</v>
          </cell>
          <cell r="W117" t="str">
            <v>I would like to ask you first about [NAME OF COUNCIL # 1 / #2 / #3]. Are you a regular member of this council?</v>
          </cell>
          <cell r="X117" t="str">
            <v>میخواهم از شما درباره {نام شورای 1  / 2 / 3} بپرسم. آیا شما عضو منظم این شورا هستید؟</v>
          </cell>
          <cell r="Y117" t="str">
            <v/>
          </cell>
          <cell r="Z117" t="str">
            <v xml:space="preserve">عضو منظم </v>
          </cell>
          <cell r="AA117" t="str">
            <v>عضو منظم نیست</v>
          </cell>
          <cell r="AB117" t="e">
            <v>#N/A</v>
          </cell>
          <cell r="AC117" t="e">
            <v>#N/A</v>
          </cell>
          <cell r="AD117" t="e">
            <v>#N/A</v>
          </cell>
          <cell r="AE117" t="e">
            <v>#N/A</v>
          </cell>
          <cell r="AF117" t="e">
            <v>#N/A</v>
          </cell>
          <cell r="AG117" t="e">
            <v>#N/A</v>
          </cell>
          <cell r="AH117" t="e">
            <v>#N/A</v>
          </cell>
          <cell r="AI117" t="e">
            <v>#N/A</v>
          </cell>
          <cell r="AJ117" t="e">
            <v>#N/A</v>
          </cell>
          <cell r="AK117" t="e">
            <v>#N/A</v>
          </cell>
          <cell r="AL117" t="e">
            <v>#N/A</v>
          </cell>
          <cell r="AM117" t="e">
            <v>#N/A</v>
          </cell>
          <cell r="AN117" t="e">
            <v>#N/A</v>
          </cell>
          <cell r="AO117" t="e">
            <v>#N/A</v>
          </cell>
          <cell r="AP117" t="e">
            <v>#N/A</v>
          </cell>
          <cell r="AQ117" t="e">
            <v>#N/A</v>
          </cell>
          <cell r="AR117" t="e">
            <v>#N/A</v>
          </cell>
          <cell r="AS117" t="e">
            <v>#N/A</v>
          </cell>
          <cell r="AT117" t="e">
            <v>#N/A</v>
          </cell>
          <cell r="AU117" t="e">
            <v>#N/A</v>
          </cell>
          <cell r="AV117" t="e">
            <v>#N/A</v>
          </cell>
          <cell r="AW117" t="e">
            <v>#N/A</v>
          </cell>
          <cell r="AX117" t="e">
            <v>#N/A</v>
          </cell>
          <cell r="AY117" t="e">
            <v>#N/A</v>
          </cell>
          <cell r="AZ117" t="e">
            <v>#N/A</v>
          </cell>
          <cell r="BA117" t="e">
            <v>#N/A</v>
          </cell>
          <cell r="BB117" t="e">
            <v>#N/A</v>
          </cell>
          <cell r="BC117" t="e">
            <v>#N/A</v>
          </cell>
          <cell r="BD117" t="e">
            <v>#N/A</v>
          </cell>
          <cell r="BE117" t="e">
            <v>#N/A</v>
          </cell>
          <cell r="BF117" t="e">
            <v>#N/A</v>
          </cell>
          <cell r="BG117" t="e">
            <v>#N/A</v>
          </cell>
          <cell r="BH117" t="e">
            <v>#N/A</v>
          </cell>
          <cell r="BI117" t="e">
            <v>#N/A</v>
          </cell>
          <cell r="BJ117" t="e">
            <v>#N/A</v>
          </cell>
          <cell r="BK117" t="e">
            <v>#N/A</v>
          </cell>
          <cell r="BL117" t="e">
            <v>#N/A</v>
          </cell>
          <cell r="BM117" t="e">
            <v>#N/A</v>
          </cell>
          <cell r="BN117" t="e">
            <v>#N/A</v>
          </cell>
          <cell r="BO117" t="e">
            <v>#N/A</v>
          </cell>
          <cell r="BP117" t="e">
            <v>#N/A</v>
          </cell>
          <cell r="BQ117" t="e">
            <v>#N/A</v>
          </cell>
          <cell r="BR117" t="e">
            <v>#N/A</v>
          </cell>
          <cell r="BS117" t="e">
            <v>#N/A</v>
          </cell>
          <cell r="BT117" t="e">
            <v>#N/A</v>
          </cell>
          <cell r="BU117" t="e">
            <v>#N/A</v>
          </cell>
          <cell r="BV117" t="e">
            <v>#N/A</v>
          </cell>
          <cell r="BW117" t="e">
            <v>#N/A</v>
          </cell>
          <cell r="BX117">
            <v>2</v>
          </cell>
          <cell r="BY117">
            <v>8.0299999999999994</v>
          </cell>
          <cell r="BZ117" t="str">
            <v>Regular Member</v>
          </cell>
          <cell r="CA117" t="str">
            <v>Not a Regular Member</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2</v>
          </cell>
          <cell r="DY117">
            <v>1</v>
          </cell>
          <cell r="DZ117" t="str">
            <v>Numerical</v>
          </cell>
          <cell r="EA117">
            <v>9</v>
          </cell>
          <cell r="EB117" t="str">
            <v>Write-In</v>
          </cell>
          <cell r="EC117" t="str">
            <v>Years + Not a Member</v>
          </cell>
          <cell r="ED117" t="str">
            <v>-</v>
          </cell>
          <cell r="EE117" t="str">
            <v>-</v>
          </cell>
          <cell r="EG117" t="str">
            <v>-</v>
          </cell>
          <cell r="EI117" t="str">
            <v>-</v>
          </cell>
          <cell r="EK117">
            <v>1</v>
          </cell>
          <cell r="EN117">
            <v>1.02</v>
          </cell>
          <cell r="EO117" t="e">
            <v>#REF!</v>
          </cell>
          <cell r="EP117" t="e">
            <v>#REF!</v>
          </cell>
          <cell r="EQ117" t="e">
            <v>#REF!</v>
          </cell>
          <cell r="ER117">
            <v>10.029999999999999</v>
          </cell>
          <cell r="ES117">
            <v>10.029999999999999</v>
          </cell>
          <cell r="ET117" t="str">
            <v>I would like to ask you first about [NAME OF COUNCIL # 1 / #2 / #3]. Are you a regular member of this council? [IF YES] How long you have been a member of this council?</v>
          </cell>
          <cell r="EU117" t="str">
            <v>میخواهم از شما درباره { نام شورا # 1  / #2 / #3 } بپرسم. آیا شما عضو منظم این شورا هستید؟ [ اگر بلی ] از چی وقت عضویت این شورا را دارید؟</v>
          </cell>
          <cell r="EV117" t="b">
            <v>1</v>
          </cell>
          <cell r="EW117" t="b">
            <v>0</v>
          </cell>
          <cell r="EX117" t="b">
            <v>0</v>
          </cell>
        </row>
        <row r="118">
          <cell r="Q118">
            <v>10.050000000000001</v>
          </cell>
          <cell r="R118">
            <v>9.0399999999999991</v>
          </cell>
          <cell r="S118">
            <v>8.0899999999999981</v>
          </cell>
          <cell r="V118" t="str">
            <v>What is the name of the head of {name of council 1 / 2/ 3}?</v>
          </cell>
          <cell r="W118" t="str">
            <v>What is the name of the head of {name of council 1 / 2/ 3}?</v>
          </cell>
          <cell r="X118" t="str">
            <v>نام رئیس {نام شورای 1 / 2 / 3} چی است؟</v>
          </cell>
          <cell r="Y118" t="str">
            <v/>
          </cell>
          <cell r="Z118" t="str">
            <v>شورا رئیس ندارد</v>
          </cell>
          <cell r="AA118" t="e">
            <v>#N/A</v>
          </cell>
          <cell r="AB118" t="e">
            <v>#N/A</v>
          </cell>
          <cell r="AC118" t="e">
            <v>#N/A</v>
          </cell>
          <cell r="AD118" t="e">
            <v>#N/A</v>
          </cell>
          <cell r="AE118" t="e">
            <v>#N/A</v>
          </cell>
          <cell r="AF118" t="e">
            <v>#N/A</v>
          </cell>
          <cell r="AG118" t="e">
            <v>#N/A</v>
          </cell>
          <cell r="AH118" t="e">
            <v>#N/A</v>
          </cell>
          <cell r="AI118" t="e">
            <v>#N/A</v>
          </cell>
          <cell r="AJ118" t="e">
            <v>#N/A</v>
          </cell>
          <cell r="AK118" t="e">
            <v>#N/A</v>
          </cell>
          <cell r="AL118" t="e">
            <v>#N/A</v>
          </cell>
          <cell r="AM118" t="e">
            <v>#N/A</v>
          </cell>
          <cell r="AN118" t="e">
            <v>#N/A</v>
          </cell>
          <cell r="AO118" t="e">
            <v>#N/A</v>
          </cell>
          <cell r="AP118" t="e">
            <v>#N/A</v>
          </cell>
          <cell r="AQ118" t="e">
            <v>#N/A</v>
          </cell>
          <cell r="AR118" t="e">
            <v>#N/A</v>
          </cell>
          <cell r="AS118" t="e">
            <v>#N/A</v>
          </cell>
          <cell r="AT118" t="e">
            <v>#N/A</v>
          </cell>
          <cell r="AU118" t="e">
            <v>#N/A</v>
          </cell>
          <cell r="AV118" t="e">
            <v>#N/A</v>
          </cell>
          <cell r="AW118" t="e">
            <v>#N/A</v>
          </cell>
          <cell r="AX118" t="e">
            <v>#N/A</v>
          </cell>
          <cell r="AY118" t="e">
            <v>#N/A</v>
          </cell>
          <cell r="AZ118" t="e">
            <v>#N/A</v>
          </cell>
          <cell r="BA118" t="e">
            <v>#N/A</v>
          </cell>
          <cell r="BB118" t="e">
            <v>#N/A</v>
          </cell>
          <cell r="BC118" t="e">
            <v>#N/A</v>
          </cell>
          <cell r="BD118" t="e">
            <v>#N/A</v>
          </cell>
          <cell r="BE118" t="e">
            <v>#N/A</v>
          </cell>
          <cell r="BF118" t="e">
            <v>#N/A</v>
          </cell>
          <cell r="BG118" t="e">
            <v>#N/A</v>
          </cell>
          <cell r="BH118" t="e">
            <v>#N/A</v>
          </cell>
          <cell r="BI118" t="e">
            <v>#N/A</v>
          </cell>
          <cell r="BJ118" t="e">
            <v>#N/A</v>
          </cell>
          <cell r="BK118" t="e">
            <v>#N/A</v>
          </cell>
          <cell r="BL118" t="e">
            <v>#N/A</v>
          </cell>
          <cell r="BM118" t="e">
            <v>#N/A</v>
          </cell>
          <cell r="BN118" t="e">
            <v>#N/A</v>
          </cell>
          <cell r="BO118" t="e">
            <v>#N/A</v>
          </cell>
          <cell r="BP118" t="e">
            <v>#N/A</v>
          </cell>
          <cell r="BQ118" t="e">
            <v>#N/A</v>
          </cell>
          <cell r="BR118" t="e">
            <v>#N/A</v>
          </cell>
          <cell r="BS118" t="e">
            <v>#N/A</v>
          </cell>
          <cell r="BT118" t="e">
            <v>#N/A</v>
          </cell>
          <cell r="BU118" t="e">
            <v>#N/A</v>
          </cell>
          <cell r="BV118" t="e">
            <v>#N/A</v>
          </cell>
          <cell r="BW118" t="e">
            <v>#N/A</v>
          </cell>
          <cell r="BX118">
            <v>1</v>
          </cell>
          <cell r="BY118">
            <v>8.0399999999999991</v>
          </cell>
          <cell r="BZ118" t="str">
            <v>Council Does Not Have a Head</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1</v>
          </cell>
          <cell r="DY118">
            <v>1</v>
          </cell>
          <cell r="EK118">
            <v>1</v>
          </cell>
          <cell r="ER118">
            <v>10.049999999999999</v>
          </cell>
          <cell r="ES118">
            <v>10.049999999999999</v>
          </cell>
          <cell r="ET118" t="str">
            <v>What is the name of the head of this council?</v>
          </cell>
          <cell r="EU118" t="str">
            <v>نام رئیس این شورا چی است؟</v>
          </cell>
          <cell r="EV118" t="b">
            <v>1</v>
          </cell>
          <cell r="EW118" t="b">
            <v>0</v>
          </cell>
          <cell r="EX118" t="b">
            <v>0</v>
          </cell>
        </row>
        <row r="119">
          <cell r="Q119">
            <v>10.06</v>
          </cell>
          <cell r="R119">
            <v>9.0499999999999989</v>
          </cell>
          <cell r="V119" t="str">
            <v>Does the head of {name of council 1 / 2 / 3} have any other title? [IF YES] What is it?</v>
          </cell>
          <cell r="W119" t="str">
            <v>Does the head of {name of council 1 / 2 / 3} have any other title? [IF YES] What is it?</v>
          </cell>
          <cell r="X119" t="str">
            <v>رئیس {نام شورای 1 / 2 / 3} کدام موقف دیگر دارد؟ [اگر بلی] چی است؟</v>
          </cell>
          <cell r="Y119" t="str">
            <v/>
          </cell>
          <cell r="Z119" t="str">
            <v>کدام موقف یا وظیفه ندارد</v>
          </cell>
          <cell r="AA119" t="str">
            <v>ملک</v>
          </cell>
          <cell r="AB119" t="str">
            <v>ارباب</v>
          </cell>
          <cell r="AC119" t="str">
            <v>قریه دار</v>
          </cell>
          <cell r="AD119" t="str">
            <v>خان</v>
          </cell>
          <cell r="AE119" t="str">
            <v>بیگ</v>
          </cell>
          <cell r="AF119" t="str">
            <v>بای</v>
          </cell>
          <cell r="AG119" t="str">
            <v>ملا</v>
          </cell>
          <cell r="AH119" t="str">
            <v>امام</v>
          </cell>
          <cell r="AI119" t="str">
            <v>ملای مسجد</v>
          </cell>
          <cell r="AJ119" t="str">
            <v>مولوی</v>
          </cell>
          <cell r="AK119" t="str">
            <v>عالم دین</v>
          </cell>
          <cell r="AL119" t="str">
            <v>ریش سفید قوم</v>
          </cell>
          <cell r="AM119" t="str">
            <v>بزرگ قوم</v>
          </cell>
          <cell r="AN119" t="str">
            <v>قوماندان محلی</v>
          </cell>
          <cell r="AO119" t="str">
            <v>مجاهد</v>
          </cell>
          <cell r="AP119" t="str">
            <v>نماینده مردم</v>
          </cell>
          <cell r="AQ119" t="str">
            <v>سایر:</v>
          </cell>
          <cell r="AR119" t="e">
            <v>#N/A</v>
          </cell>
          <cell r="AS119" t="e">
            <v>#N/A</v>
          </cell>
          <cell r="AT119" t="e">
            <v>#N/A</v>
          </cell>
          <cell r="AU119" t="e">
            <v>#N/A</v>
          </cell>
          <cell r="AV119" t="e">
            <v>#N/A</v>
          </cell>
          <cell r="AW119" t="e">
            <v>#N/A</v>
          </cell>
          <cell r="AX119" t="e">
            <v>#N/A</v>
          </cell>
          <cell r="AY119" t="e">
            <v>#N/A</v>
          </cell>
          <cell r="AZ119" t="e">
            <v>#N/A</v>
          </cell>
          <cell r="BA119" t="e">
            <v>#N/A</v>
          </cell>
          <cell r="BB119" t="e">
            <v>#N/A</v>
          </cell>
          <cell r="BC119" t="e">
            <v>#N/A</v>
          </cell>
          <cell r="BD119" t="e">
            <v>#N/A</v>
          </cell>
          <cell r="BE119" t="e">
            <v>#N/A</v>
          </cell>
          <cell r="BF119" t="e">
            <v>#N/A</v>
          </cell>
          <cell r="BG119" t="e">
            <v>#N/A</v>
          </cell>
          <cell r="BH119" t="e">
            <v>#N/A</v>
          </cell>
          <cell r="BI119" t="e">
            <v>#N/A</v>
          </cell>
          <cell r="BJ119" t="e">
            <v>#N/A</v>
          </cell>
          <cell r="BK119" t="e">
            <v>#N/A</v>
          </cell>
          <cell r="BL119" t="e">
            <v>#N/A</v>
          </cell>
          <cell r="BM119" t="e">
            <v>#N/A</v>
          </cell>
          <cell r="BN119" t="e">
            <v>#N/A</v>
          </cell>
          <cell r="BO119" t="e">
            <v>#N/A</v>
          </cell>
          <cell r="BP119" t="e">
            <v>#N/A</v>
          </cell>
          <cell r="BQ119" t="e">
            <v>#N/A</v>
          </cell>
          <cell r="BR119" t="e">
            <v>#N/A</v>
          </cell>
          <cell r="BS119" t="e">
            <v>#N/A</v>
          </cell>
          <cell r="BT119" t="e">
            <v>#N/A</v>
          </cell>
          <cell r="BU119" t="e">
            <v>#N/A</v>
          </cell>
          <cell r="BV119" t="e">
            <v>#N/A</v>
          </cell>
          <cell r="BW119" t="e">
            <v>#N/A</v>
          </cell>
          <cell r="BX119">
            <v>18</v>
          </cell>
          <cell r="BY119">
            <v>8.0499999999999989</v>
          </cell>
          <cell r="BZ119" t="str">
            <v>This Person Doesn't Have a Title or Position</v>
          </cell>
          <cell r="CA119" t="str">
            <v>Malik</v>
          </cell>
          <cell r="CB119" t="str">
            <v>Arbab</v>
          </cell>
          <cell r="CC119" t="str">
            <v>Qariyadar</v>
          </cell>
          <cell r="CD119" t="str">
            <v>Khan</v>
          </cell>
          <cell r="CE119" t="str">
            <v>Beg</v>
          </cell>
          <cell r="CF119" t="str">
            <v>Baay</v>
          </cell>
          <cell r="CG119" t="str">
            <v>Mullah</v>
          </cell>
          <cell r="CH119" t="str">
            <v>Imam</v>
          </cell>
          <cell r="CI119" t="str">
            <v>Mosque Mullah</v>
          </cell>
          <cell r="CJ119" t="str">
            <v>Mawlawi</v>
          </cell>
          <cell r="CK119" t="str">
            <v>Religious Scholar</v>
          </cell>
          <cell r="CL119" t="str">
            <v>Whitebeard</v>
          </cell>
          <cell r="CM119" t="str">
            <v>Tribal Elder</v>
          </cell>
          <cell r="CN119" t="str">
            <v>Local Commander</v>
          </cell>
          <cell r="CO119" t="str">
            <v>Mujahed</v>
          </cell>
          <cell r="CP119" t="str">
            <v>People's Representative</v>
          </cell>
          <cell r="CQ119" t="str">
            <v>Other:</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18</v>
          </cell>
          <cell r="DY119">
            <v>1</v>
          </cell>
          <cell r="EK119">
            <v>1</v>
          </cell>
          <cell r="ER119">
            <v>10.059999999999999</v>
          </cell>
          <cell r="ES119">
            <v>10.059999999999999</v>
          </cell>
          <cell r="ET119" t="str">
            <v>Does the head of this council have any other titles? [IF YES] What is it?</v>
          </cell>
          <cell r="EU119" t="str">
            <v>آیا رئیس این شورا کدام موقف دیگر نیز دارد؟ [ اگر بلی ] چی است؟</v>
          </cell>
          <cell r="EV119" t="b">
            <v>1</v>
          </cell>
          <cell r="EW119" t="b">
            <v>0</v>
          </cell>
          <cell r="EX119" t="b">
            <v>0</v>
          </cell>
        </row>
        <row r="120">
          <cell r="Q120">
            <v>10.07</v>
          </cell>
          <cell r="R120">
            <v>9.0599999999999987</v>
          </cell>
          <cell r="V120" t="str">
            <v>How did this person become head of {name of council 1 / 2/ 3}?</v>
          </cell>
          <cell r="W120" t="str">
            <v>How did this person become head of {name of council 1 / 2/ 3}?</v>
          </cell>
          <cell r="X120" t="str">
            <v>این نفر چطور رئیس {نام شورای 1 / 2 / 3} شد؟</v>
          </cell>
          <cell r="Y120" t="str">
            <v/>
          </cell>
          <cell r="Z120" t="str">
            <v>موقف از پدر یا فامیل به میراث گرفته میشود</v>
          </cell>
          <cell r="AA120" t="str">
            <v>انتخاب شده توسط:</v>
          </cell>
          <cell r="AB120" t="str">
            <v>افراد با نفوذ در قریه</v>
          </cell>
          <cell r="AC120" t="str">
            <v>ریش سفیدان قریه</v>
          </cell>
          <cell r="AD120" t="str">
            <v>شورای محلی قریه</v>
          </cell>
          <cell r="AE120" t="str">
            <v>ولسوال</v>
          </cell>
          <cell r="AF120" t="str">
            <v>والی</v>
          </cell>
          <cell r="AG120" t="str">
            <v>مقامات دولتی</v>
          </cell>
          <cell r="AH120" t="str">
            <v>انجو / موسسه</v>
          </cell>
          <cell r="AI120" t="str">
            <v>ديگر افراد با نفوذ</v>
          </cell>
          <cell r="AJ120" t="str">
            <v>انتخابات سری و آزاد برای تمام مردم قریه</v>
          </cell>
          <cell r="AK120" t="str">
            <v>انتخابات سری و آزاد برای مردهای قریه</v>
          </cell>
          <cell r="AL120" t="str">
            <v>انتخابات سری و آزاد برای زنان قریه</v>
          </cell>
          <cell r="AM120" t="str">
            <v xml:space="preserve">جلسه تمام مردم قریه </v>
          </cell>
          <cell r="AN120" t="str">
            <v xml:space="preserve">جلسه مردان قریه </v>
          </cell>
          <cell r="AO120" t="str">
            <v>جلسه زنان قریه</v>
          </cell>
          <cell r="AP120" t="str">
            <v>سایر:</v>
          </cell>
          <cell r="AQ120" t="e">
            <v>#N/A</v>
          </cell>
          <cell r="AR120" t="e">
            <v>#N/A</v>
          </cell>
          <cell r="AS120" t="e">
            <v>#N/A</v>
          </cell>
          <cell r="AT120" t="e">
            <v>#N/A</v>
          </cell>
          <cell r="AU120" t="e">
            <v>#N/A</v>
          </cell>
          <cell r="AV120" t="e">
            <v>#N/A</v>
          </cell>
          <cell r="AW120" t="e">
            <v>#N/A</v>
          </cell>
          <cell r="AX120" t="e">
            <v>#N/A</v>
          </cell>
          <cell r="AY120" t="e">
            <v>#N/A</v>
          </cell>
          <cell r="AZ120" t="e">
            <v>#N/A</v>
          </cell>
          <cell r="BA120" t="e">
            <v>#N/A</v>
          </cell>
          <cell r="BB120" t="e">
            <v>#N/A</v>
          </cell>
          <cell r="BC120" t="e">
            <v>#N/A</v>
          </cell>
          <cell r="BD120" t="e">
            <v>#N/A</v>
          </cell>
          <cell r="BE120" t="e">
            <v>#N/A</v>
          </cell>
          <cell r="BF120" t="e">
            <v>#N/A</v>
          </cell>
          <cell r="BG120" t="e">
            <v>#N/A</v>
          </cell>
          <cell r="BH120" t="e">
            <v>#N/A</v>
          </cell>
          <cell r="BI120" t="e">
            <v>#N/A</v>
          </cell>
          <cell r="BJ120" t="e">
            <v>#N/A</v>
          </cell>
          <cell r="BK120" t="e">
            <v>#N/A</v>
          </cell>
          <cell r="BL120" t="e">
            <v>#N/A</v>
          </cell>
          <cell r="BM120" t="e">
            <v>#N/A</v>
          </cell>
          <cell r="BN120" t="e">
            <v>#N/A</v>
          </cell>
          <cell r="BO120" t="e">
            <v>#N/A</v>
          </cell>
          <cell r="BP120" t="e">
            <v>#N/A</v>
          </cell>
          <cell r="BQ120" t="e">
            <v>#N/A</v>
          </cell>
          <cell r="BR120" t="e">
            <v>#N/A</v>
          </cell>
          <cell r="BS120" t="e">
            <v>#N/A</v>
          </cell>
          <cell r="BT120" t="e">
            <v>#N/A</v>
          </cell>
          <cell r="BU120" t="e">
            <v>#N/A</v>
          </cell>
          <cell r="BV120" t="e">
            <v>#N/A</v>
          </cell>
          <cell r="BW120" t="e">
            <v>#N/A</v>
          </cell>
          <cell r="BX120">
            <v>17</v>
          </cell>
          <cell r="BY120">
            <v>8.0599999999999987</v>
          </cell>
          <cell r="BZ120" t="str">
            <v>Position is Inherited From Father or Family</v>
          </cell>
          <cell r="CA120" t="str">
            <v>Selected by . . .</v>
          </cell>
          <cell r="CB120" t="str">
            <v>Powerful People in Village</v>
          </cell>
          <cell r="CC120" t="str">
            <v>White Beards</v>
          </cell>
          <cell r="CD120" t="str">
            <v>Village Shura</v>
          </cell>
          <cell r="CE120" t="str">
            <v>District Administrator</v>
          </cell>
          <cell r="CF120" t="str">
            <v>Provincial Governor</v>
          </cell>
          <cell r="CG120" t="str">
            <v>Government Officials</v>
          </cell>
          <cell r="CH120" t="str">
            <v>NGO</v>
          </cell>
          <cell r="CI120" t="str">
            <v>Other Powerful People</v>
          </cell>
          <cell r="CJ120" t="str">
            <v>Secret Ballot Election Open to All Villagers</v>
          </cell>
          <cell r="CK120" t="str">
            <v>Secret Ballot Election Open to Village Men</v>
          </cell>
          <cell r="CL120" t="str">
            <v>Secret Ballot Election Open to Village Women</v>
          </cell>
          <cell r="CM120" t="str">
            <v>Meeting of All Villagers</v>
          </cell>
          <cell r="CN120" t="str">
            <v>Meeting of Village Men</v>
          </cell>
          <cell r="CO120" t="str">
            <v>Meeting of Village Women</v>
          </cell>
          <cell r="CP120" t="str">
            <v>Other:</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17</v>
          </cell>
          <cell r="DY120">
            <v>1</v>
          </cell>
          <cell r="EK120">
            <v>1</v>
          </cell>
          <cell r="ER120">
            <v>10.069999999999999</v>
          </cell>
          <cell r="ES120">
            <v>10.069999999999999</v>
          </cell>
          <cell r="ET120" t="str">
            <v>How was this person selected as the head of the council?</v>
          </cell>
          <cell r="EU120" t="str">
            <v>این شخض چطور بحیث رئیس شورا انتخاب شده بود؟</v>
          </cell>
          <cell r="EV120" t="b">
            <v>1</v>
          </cell>
          <cell r="EW120" t="b">
            <v>0</v>
          </cell>
          <cell r="EX120" t="b">
            <v>0</v>
          </cell>
        </row>
        <row r="121">
          <cell r="Q121" t="str">
            <v>N.98</v>
          </cell>
          <cell r="R121" t="str">
            <v>N/A</v>
          </cell>
          <cell r="W121" t="str">
            <v>What is the age of the head of {name of council 1 / 2 / 3}?</v>
          </cell>
          <cell r="X121" t="str">
            <v>رئیس {نام شورای 1 / 2 / 3} چند ساله است؟</v>
          </cell>
          <cell r="Y121" t="str">
            <v/>
          </cell>
          <cell r="Z121" t="str">
            <v xml:space="preserve">سال </v>
          </cell>
          <cell r="AA121" t="e">
            <v>#N/A</v>
          </cell>
          <cell r="AB121" t="e">
            <v>#N/A</v>
          </cell>
          <cell r="AC121" t="e">
            <v>#N/A</v>
          </cell>
          <cell r="AD121" t="e">
            <v>#N/A</v>
          </cell>
          <cell r="AE121" t="e">
            <v>#N/A</v>
          </cell>
          <cell r="AF121" t="e">
            <v>#N/A</v>
          </cell>
          <cell r="AG121" t="e">
            <v>#N/A</v>
          </cell>
          <cell r="AH121" t="e">
            <v>#N/A</v>
          </cell>
          <cell r="AI121" t="e">
            <v>#N/A</v>
          </cell>
          <cell r="AJ121" t="e">
            <v>#N/A</v>
          </cell>
          <cell r="AK121" t="e">
            <v>#N/A</v>
          </cell>
          <cell r="AL121" t="e">
            <v>#N/A</v>
          </cell>
          <cell r="AM121" t="e">
            <v>#N/A</v>
          </cell>
          <cell r="AN121" t="e">
            <v>#N/A</v>
          </cell>
          <cell r="AO121" t="e">
            <v>#N/A</v>
          </cell>
          <cell r="AP121" t="e">
            <v>#N/A</v>
          </cell>
          <cell r="AQ121" t="e">
            <v>#N/A</v>
          </cell>
          <cell r="AR121" t="e">
            <v>#N/A</v>
          </cell>
          <cell r="AS121" t="e">
            <v>#N/A</v>
          </cell>
          <cell r="AT121" t="e">
            <v>#N/A</v>
          </cell>
          <cell r="AU121" t="e">
            <v>#N/A</v>
          </cell>
          <cell r="AV121" t="e">
            <v>#N/A</v>
          </cell>
          <cell r="AW121" t="e">
            <v>#N/A</v>
          </cell>
          <cell r="AX121" t="e">
            <v>#N/A</v>
          </cell>
          <cell r="AY121" t="e">
            <v>#N/A</v>
          </cell>
          <cell r="AZ121" t="e">
            <v>#N/A</v>
          </cell>
          <cell r="BA121" t="e">
            <v>#N/A</v>
          </cell>
          <cell r="BB121" t="e">
            <v>#N/A</v>
          </cell>
          <cell r="BC121" t="e">
            <v>#N/A</v>
          </cell>
          <cell r="BD121" t="e">
            <v>#N/A</v>
          </cell>
          <cell r="BE121" t="e">
            <v>#N/A</v>
          </cell>
          <cell r="BF121" t="e">
            <v>#N/A</v>
          </cell>
          <cell r="BG121" t="e">
            <v>#N/A</v>
          </cell>
          <cell r="BH121" t="e">
            <v>#N/A</v>
          </cell>
          <cell r="BI121" t="e">
            <v>#N/A</v>
          </cell>
          <cell r="BJ121" t="e">
            <v>#N/A</v>
          </cell>
          <cell r="BK121" t="e">
            <v>#N/A</v>
          </cell>
          <cell r="BL121" t="e">
            <v>#N/A</v>
          </cell>
          <cell r="BM121" t="e">
            <v>#N/A</v>
          </cell>
          <cell r="BN121" t="e">
            <v>#N/A</v>
          </cell>
          <cell r="BO121" t="e">
            <v>#N/A</v>
          </cell>
          <cell r="BP121" t="e">
            <v>#N/A</v>
          </cell>
          <cell r="BQ121" t="e">
            <v>#N/A</v>
          </cell>
          <cell r="BR121" t="e">
            <v>#N/A</v>
          </cell>
          <cell r="BS121" t="e">
            <v>#N/A</v>
          </cell>
          <cell r="BT121" t="e">
            <v>#N/A</v>
          </cell>
          <cell r="BU121" t="e">
            <v>#N/A</v>
          </cell>
          <cell r="BV121" t="e">
            <v>#N/A</v>
          </cell>
          <cell r="BW121" t="e">
            <v>#N/A</v>
          </cell>
          <cell r="BX121">
            <v>1</v>
          </cell>
          <cell r="BY121">
            <v>8.0699999999999985</v>
          </cell>
          <cell r="BZ121" t="str">
            <v>Years Old (Male)</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1</v>
          </cell>
          <cell r="DY121">
            <v>1</v>
          </cell>
        </row>
        <row r="122">
          <cell r="Q122">
            <v>10.08</v>
          </cell>
          <cell r="R122">
            <v>9.0699999999999985</v>
          </cell>
          <cell r="U122" t="str">
            <v>When was the last chairperson of (the council or village elders) elected?</v>
          </cell>
          <cell r="V122" t="str">
            <v>For how long has this person been head of the {name of council 1 / 2/ 3}?</v>
          </cell>
          <cell r="W122" t="str">
            <v>For how long has this person been head of the {name of council 1 / 2/ 3}?</v>
          </cell>
          <cell r="X122" t="str">
            <v>چند وقت میشود که این نفر رئیس {نام شورای 1 / 2 / 3} است؟</v>
          </cell>
          <cell r="Y122" t="str">
            <v/>
          </cell>
          <cell r="Z122" t="str">
            <v>هفته</v>
          </cell>
          <cell r="AA122" t="str">
            <v>ماه</v>
          </cell>
          <cell r="AB122" t="str">
            <v xml:space="preserve">سال </v>
          </cell>
          <cell r="AC122" t="e">
            <v>#N/A</v>
          </cell>
          <cell r="AD122" t="e">
            <v>#N/A</v>
          </cell>
          <cell r="AE122" t="e">
            <v>#N/A</v>
          </cell>
          <cell r="AF122" t="e">
            <v>#N/A</v>
          </cell>
          <cell r="AG122" t="e">
            <v>#N/A</v>
          </cell>
          <cell r="AH122" t="e">
            <v>#N/A</v>
          </cell>
          <cell r="AI122" t="e">
            <v>#N/A</v>
          </cell>
          <cell r="AJ122" t="e">
            <v>#N/A</v>
          </cell>
          <cell r="AK122" t="e">
            <v>#N/A</v>
          </cell>
          <cell r="AL122" t="e">
            <v>#N/A</v>
          </cell>
          <cell r="AM122" t="e">
            <v>#N/A</v>
          </cell>
          <cell r="AN122" t="e">
            <v>#N/A</v>
          </cell>
          <cell r="AO122" t="e">
            <v>#N/A</v>
          </cell>
          <cell r="AP122" t="e">
            <v>#N/A</v>
          </cell>
          <cell r="AQ122" t="e">
            <v>#N/A</v>
          </cell>
          <cell r="AR122" t="e">
            <v>#N/A</v>
          </cell>
          <cell r="AS122" t="e">
            <v>#N/A</v>
          </cell>
          <cell r="AT122" t="e">
            <v>#N/A</v>
          </cell>
          <cell r="AU122" t="e">
            <v>#N/A</v>
          </cell>
          <cell r="AV122" t="e">
            <v>#N/A</v>
          </cell>
          <cell r="AW122" t="e">
            <v>#N/A</v>
          </cell>
          <cell r="AX122" t="e">
            <v>#N/A</v>
          </cell>
          <cell r="AY122" t="e">
            <v>#N/A</v>
          </cell>
          <cell r="AZ122" t="e">
            <v>#N/A</v>
          </cell>
          <cell r="BA122" t="e">
            <v>#N/A</v>
          </cell>
          <cell r="BB122" t="e">
            <v>#N/A</v>
          </cell>
          <cell r="BC122" t="e">
            <v>#N/A</v>
          </cell>
          <cell r="BD122" t="e">
            <v>#N/A</v>
          </cell>
          <cell r="BE122" t="e">
            <v>#N/A</v>
          </cell>
          <cell r="BF122" t="e">
            <v>#N/A</v>
          </cell>
          <cell r="BG122" t="e">
            <v>#N/A</v>
          </cell>
          <cell r="BH122" t="e">
            <v>#N/A</v>
          </cell>
          <cell r="BI122" t="e">
            <v>#N/A</v>
          </cell>
          <cell r="BJ122" t="e">
            <v>#N/A</v>
          </cell>
          <cell r="BK122" t="e">
            <v>#N/A</v>
          </cell>
          <cell r="BL122" t="e">
            <v>#N/A</v>
          </cell>
          <cell r="BM122" t="e">
            <v>#N/A</v>
          </cell>
          <cell r="BN122" t="e">
            <v>#N/A</v>
          </cell>
          <cell r="BO122" t="e">
            <v>#N/A</v>
          </cell>
          <cell r="BP122" t="e">
            <v>#N/A</v>
          </cell>
          <cell r="BQ122" t="e">
            <v>#N/A</v>
          </cell>
          <cell r="BR122" t="e">
            <v>#N/A</v>
          </cell>
          <cell r="BS122" t="e">
            <v>#N/A</v>
          </cell>
          <cell r="BT122" t="e">
            <v>#N/A</v>
          </cell>
          <cell r="BU122" t="e">
            <v>#N/A</v>
          </cell>
          <cell r="BV122" t="e">
            <v>#N/A</v>
          </cell>
          <cell r="BW122" t="e">
            <v>#N/A</v>
          </cell>
          <cell r="BX122">
            <v>3</v>
          </cell>
          <cell r="BY122">
            <v>8.0799999999999983</v>
          </cell>
          <cell r="BZ122" t="str">
            <v>Weeks</v>
          </cell>
          <cell r="CA122" t="str">
            <v>Months</v>
          </cell>
          <cell r="CB122" t="str">
            <v>Years</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3</v>
          </cell>
          <cell r="DY122">
            <v>1</v>
          </cell>
          <cell r="DZ122" t="str">
            <v>Numerical</v>
          </cell>
          <cell r="EA122">
            <v>1</v>
          </cell>
          <cell r="EB122" t="str">
            <v>Write-In</v>
          </cell>
          <cell r="EC122" t="str">
            <v>Month, Year</v>
          </cell>
          <cell r="ED122" t="str">
            <v>-</v>
          </cell>
          <cell r="EE122" t="str">
            <v>-</v>
          </cell>
          <cell r="EG122" t="str">
            <v>-</v>
          </cell>
          <cell r="EI122" t="str">
            <v>-</v>
          </cell>
          <cell r="EK122">
            <v>1</v>
          </cell>
          <cell r="EN122">
            <v>4.1900000000000004</v>
          </cell>
          <cell r="EO122" t="e">
            <v>#REF!</v>
          </cell>
          <cell r="EP122" t="e">
            <v>#REF!</v>
          </cell>
          <cell r="EQ122" t="e">
            <v>#REF!</v>
          </cell>
          <cell r="ER122">
            <v>10.079999999999998</v>
          </cell>
          <cell r="ES122">
            <v>10.079999999999998</v>
          </cell>
          <cell r="ET122" t="str">
            <v>For how long has this person held his position as the head of the council?</v>
          </cell>
          <cell r="EU122" t="str">
            <v>این شخض از چی مدت موقف رئیس شورا را دارد؟</v>
          </cell>
          <cell r="EV122" t="b">
            <v>1</v>
          </cell>
          <cell r="EW122" t="b">
            <v>0</v>
          </cell>
          <cell r="EX122" t="b">
            <v>0</v>
          </cell>
        </row>
        <row r="123">
          <cell r="Q123">
            <v>10.09</v>
          </cell>
          <cell r="R123">
            <v>9.0799999999999983</v>
          </cell>
          <cell r="U123" t="str">
            <v>How many people from this village are (members of this council/ jirga of elders of the village)?</v>
          </cell>
          <cell r="V123" t="str">
            <v>How many men are regular members of {name of council 1 / 2 / 3}</v>
          </cell>
          <cell r="W123" t="str">
            <v>How many men are regular members of {name of council 1 / 2 / 3}</v>
          </cell>
          <cell r="X123" t="str">
            <v>چند مرد عضو منظم {نام شورای 1 / 2 / 3} هستند؟</v>
          </cell>
          <cell r="Y123" t="str">
            <v/>
          </cell>
          <cell r="Z123" t="str">
            <v>مرد</v>
          </cell>
          <cell r="AA123" t="e">
            <v>#N/A</v>
          </cell>
          <cell r="AB123" t="e">
            <v>#N/A</v>
          </cell>
          <cell r="AC123" t="e">
            <v>#N/A</v>
          </cell>
          <cell r="AD123" t="e">
            <v>#N/A</v>
          </cell>
          <cell r="AE123" t="e">
            <v>#N/A</v>
          </cell>
          <cell r="AF123" t="e">
            <v>#N/A</v>
          </cell>
          <cell r="AG123" t="e">
            <v>#N/A</v>
          </cell>
          <cell r="AH123" t="e">
            <v>#N/A</v>
          </cell>
          <cell r="AI123" t="e">
            <v>#N/A</v>
          </cell>
          <cell r="AJ123" t="e">
            <v>#N/A</v>
          </cell>
          <cell r="AK123" t="e">
            <v>#N/A</v>
          </cell>
          <cell r="AL123" t="e">
            <v>#N/A</v>
          </cell>
          <cell r="AM123" t="e">
            <v>#N/A</v>
          </cell>
          <cell r="AN123" t="e">
            <v>#N/A</v>
          </cell>
          <cell r="AO123" t="e">
            <v>#N/A</v>
          </cell>
          <cell r="AP123" t="e">
            <v>#N/A</v>
          </cell>
          <cell r="AQ123" t="e">
            <v>#N/A</v>
          </cell>
          <cell r="AR123" t="e">
            <v>#N/A</v>
          </cell>
          <cell r="AS123" t="e">
            <v>#N/A</v>
          </cell>
          <cell r="AT123" t="e">
            <v>#N/A</v>
          </cell>
          <cell r="AU123" t="e">
            <v>#N/A</v>
          </cell>
          <cell r="AV123" t="e">
            <v>#N/A</v>
          </cell>
          <cell r="AW123" t="e">
            <v>#N/A</v>
          </cell>
          <cell r="AX123" t="e">
            <v>#N/A</v>
          </cell>
          <cell r="AY123" t="e">
            <v>#N/A</v>
          </cell>
          <cell r="AZ123" t="e">
            <v>#N/A</v>
          </cell>
          <cell r="BA123" t="e">
            <v>#N/A</v>
          </cell>
          <cell r="BB123" t="e">
            <v>#N/A</v>
          </cell>
          <cell r="BC123" t="e">
            <v>#N/A</v>
          </cell>
          <cell r="BD123" t="e">
            <v>#N/A</v>
          </cell>
          <cell r="BE123" t="e">
            <v>#N/A</v>
          </cell>
          <cell r="BF123" t="e">
            <v>#N/A</v>
          </cell>
          <cell r="BG123" t="e">
            <v>#N/A</v>
          </cell>
          <cell r="BH123" t="e">
            <v>#N/A</v>
          </cell>
          <cell r="BI123" t="e">
            <v>#N/A</v>
          </cell>
          <cell r="BJ123" t="e">
            <v>#N/A</v>
          </cell>
          <cell r="BK123" t="e">
            <v>#N/A</v>
          </cell>
          <cell r="BL123" t="e">
            <v>#N/A</v>
          </cell>
          <cell r="BM123" t="e">
            <v>#N/A</v>
          </cell>
          <cell r="BN123" t="e">
            <v>#N/A</v>
          </cell>
          <cell r="BO123" t="e">
            <v>#N/A</v>
          </cell>
          <cell r="BP123" t="e">
            <v>#N/A</v>
          </cell>
          <cell r="BQ123" t="e">
            <v>#N/A</v>
          </cell>
          <cell r="BR123" t="e">
            <v>#N/A</v>
          </cell>
          <cell r="BS123" t="e">
            <v>#N/A</v>
          </cell>
          <cell r="BT123" t="e">
            <v>#N/A</v>
          </cell>
          <cell r="BU123" t="e">
            <v>#N/A</v>
          </cell>
          <cell r="BV123" t="e">
            <v>#N/A</v>
          </cell>
          <cell r="BW123" t="e">
            <v>#N/A</v>
          </cell>
          <cell r="BX123">
            <v>1</v>
          </cell>
          <cell r="BY123">
            <v>8.0899999999999981</v>
          </cell>
          <cell r="BZ123" t="str">
            <v>Men</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1</v>
          </cell>
          <cell r="DY123">
            <v>1</v>
          </cell>
          <cell r="DZ123" t="str">
            <v>Numerical</v>
          </cell>
          <cell r="EA123">
            <v>1</v>
          </cell>
          <cell r="EB123" t="str">
            <v>Write-In</v>
          </cell>
          <cell r="EC123" t="str">
            <v>Number of People</v>
          </cell>
          <cell r="ED123" t="str">
            <v>-</v>
          </cell>
          <cell r="EE123">
            <v>3.11</v>
          </cell>
          <cell r="EF123" t="str">
            <v>.</v>
          </cell>
          <cell r="EG123" t="str">
            <v>-</v>
          </cell>
          <cell r="EI123">
            <v>1.1200000000000001</v>
          </cell>
          <cell r="EJ123" t="str">
            <v>.</v>
          </cell>
          <cell r="EK123">
            <v>1</v>
          </cell>
          <cell r="EN123">
            <v>4.1399999999999997</v>
          </cell>
          <cell r="EO123" t="e">
            <v>#REF!</v>
          </cell>
          <cell r="EP123" t="e">
            <v>#REF!</v>
          </cell>
          <cell r="EQ123" t="e">
            <v>#REF!</v>
          </cell>
          <cell r="ER123">
            <v>10.089999999999998</v>
          </cell>
          <cell r="ES123">
            <v>10.089999999999998</v>
          </cell>
          <cell r="ET123" t="str">
            <v>How many men currently serve as regular members of this council?</v>
          </cell>
          <cell r="EU123" t="str">
            <v xml:space="preserve">چند نفر از مردان عضویت منظم این شورا را دارند؟ </v>
          </cell>
          <cell r="EV123" t="b">
            <v>1</v>
          </cell>
          <cell r="EW123" t="b">
            <v>0</v>
          </cell>
          <cell r="EX123" t="b">
            <v>0</v>
          </cell>
        </row>
        <row r="124">
          <cell r="Q124">
            <v>10.1</v>
          </cell>
          <cell r="R124">
            <v>9.0899999999999981</v>
          </cell>
          <cell r="U124" t="str">
            <v>What is the total number of women with membership of (the council or village elders)?</v>
          </cell>
          <cell r="V124" t="str">
            <v>Are women regular members of {name of council 1 / 2/ 3} [IF YES] How many women?</v>
          </cell>
          <cell r="W124" t="str">
            <v>Are women regular members of {name of council 1 / 2/ 3} [IF YES] How many women?</v>
          </cell>
          <cell r="X124" t="str">
            <v>زنان هم عضو منظم {نام شورای 1 / 2 / 3} هستند؟ [اگر بلی] چند نفر؟</v>
          </cell>
          <cell r="Y124" t="str">
            <v/>
          </cell>
          <cell r="Z124" t="str">
            <v xml:space="preserve">هیچ زنی عضو منظم شورا نیست </v>
          </cell>
          <cell r="AA124" t="str">
            <v>زن</v>
          </cell>
          <cell r="AB124" t="e">
            <v>#N/A</v>
          </cell>
          <cell r="AC124" t="e">
            <v>#N/A</v>
          </cell>
          <cell r="AD124" t="e">
            <v>#N/A</v>
          </cell>
          <cell r="AE124" t="e">
            <v>#N/A</v>
          </cell>
          <cell r="AF124" t="e">
            <v>#N/A</v>
          </cell>
          <cell r="AG124" t="e">
            <v>#N/A</v>
          </cell>
          <cell r="AH124" t="e">
            <v>#N/A</v>
          </cell>
          <cell r="AI124" t="e">
            <v>#N/A</v>
          </cell>
          <cell r="AJ124" t="e">
            <v>#N/A</v>
          </cell>
          <cell r="AK124" t="e">
            <v>#N/A</v>
          </cell>
          <cell r="AL124" t="e">
            <v>#N/A</v>
          </cell>
          <cell r="AM124" t="e">
            <v>#N/A</v>
          </cell>
          <cell r="AN124" t="e">
            <v>#N/A</v>
          </cell>
          <cell r="AO124" t="e">
            <v>#N/A</v>
          </cell>
          <cell r="AP124" t="e">
            <v>#N/A</v>
          </cell>
          <cell r="AQ124" t="e">
            <v>#N/A</v>
          </cell>
          <cell r="AR124" t="e">
            <v>#N/A</v>
          </cell>
          <cell r="AS124" t="e">
            <v>#N/A</v>
          </cell>
          <cell r="AT124" t="e">
            <v>#N/A</v>
          </cell>
          <cell r="AU124" t="e">
            <v>#N/A</v>
          </cell>
          <cell r="AV124" t="e">
            <v>#N/A</v>
          </cell>
          <cell r="AW124" t="e">
            <v>#N/A</v>
          </cell>
          <cell r="AX124" t="e">
            <v>#N/A</v>
          </cell>
          <cell r="AY124" t="e">
            <v>#N/A</v>
          </cell>
          <cell r="AZ124" t="e">
            <v>#N/A</v>
          </cell>
          <cell r="BA124" t="e">
            <v>#N/A</v>
          </cell>
          <cell r="BB124" t="e">
            <v>#N/A</v>
          </cell>
          <cell r="BC124" t="e">
            <v>#N/A</v>
          </cell>
          <cell r="BD124" t="e">
            <v>#N/A</v>
          </cell>
          <cell r="BE124" t="e">
            <v>#N/A</v>
          </cell>
          <cell r="BF124" t="e">
            <v>#N/A</v>
          </cell>
          <cell r="BG124" t="e">
            <v>#N/A</v>
          </cell>
          <cell r="BH124" t="e">
            <v>#N/A</v>
          </cell>
          <cell r="BI124" t="e">
            <v>#N/A</v>
          </cell>
          <cell r="BJ124" t="e">
            <v>#N/A</v>
          </cell>
          <cell r="BK124" t="e">
            <v>#N/A</v>
          </cell>
          <cell r="BL124" t="e">
            <v>#N/A</v>
          </cell>
          <cell r="BM124" t="e">
            <v>#N/A</v>
          </cell>
          <cell r="BN124" t="e">
            <v>#N/A</v>
          </cell>
          <cell r="BO124" t="e">
            <v>#N/A</v>
          </cell>
          <cell r="BP124" t="e">
            <v>#N/A</v>
          </cell>
          <cell r="BQ124" t="e">
            <v>#N/A</v>
          </cell>
          <cell r="BR124" t="e">
            <v>#N/A</v>
          </cell>
          <cell r="BS124" t="e">
            <v>#N/A</v>
          </cell>
          <cell r="BT124" t="e">
            <v>#N/A</v>
          </cell>
          <cell r="BU124" t="e">
            <v>#N/A</v>
          </cell>
          <cell r="BV124" t="e">
            <v>#N/A</v>
          </cell>
          <cell r="BW124" t="e">
            <v>#N/A</v>
          </cell>
          <cell r="BX124">
            <v>2</v>
          </cell>
          <cell r="BY124">
            <v>8.0999999999999979</v>
          </cell>
          <cell r="BZ124" t="str">
            <v>No Women Are Regular Members of Council</v>
          </cell>
          <cell r="CA124" t="str">
            <v>Women</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2</v>
          </cell>
          <cell r="DY124">
            <v>1</v>
          </cell>
          <cell r="DZ124" t="str">
            <v>Numerical</v>
          </cell>
          <cell r="EA124">
            <v>1</v>
          </cell>
          <cell r="EB124" t="str">
            <v>Write-In</v>
          </cell>
          <cell r="EC124" t="str">
            <v>Number of Women</v>
          </cell>
          <cell r="ED124" t="str">
            <v>-</v>
          </cell>
          <cell r="EE124" t="str">
            <v>-</v>
          </cell>
          <cell r="EG124" t="str">
            <v>-</v>
          </cell>
          <cell r="EI124">
            <v>1.17</v>
          </cell>
          <cell r="EJ124" t="str">
            <v>.</v>
          </cell>
          <cell r="EK124">
            <v>1</v>
          </cell>
          <cell r="EN124">
            <v>4.17</v>
          </cell>
          <cell r="EO124" t="str">
            <v>Hypothesis Test</v>
          </cell>
          <cell r="EP124" t="str">
            <v>Local Governance</v>
          </cell>
          <cell r="EQ124" t="str">
            <v>Female Participation</v>
          </cell>
          <cell r="ER124">
            <v>10.099999999999998</v>
          </cell>
          <cell r="ES124">
            <v>10.099999999999998</v>
          </cell>
          <cell r="ET124" t="str">
            <v>Are any women regular members of this council? [IF YES] How many?</v>
          </cell>
          <cell r="EU124" t="str">
            <v>ایا زنان عضویت منظم این شورا را دارند؟ [ اگر بلی ] چند نفر؟</v>
          </cell>
          <cell r="EV124" t="b">
            <v>1</v>
          </cell>
          <cell r="EW124" t="b">
            <v>0</v>
          </cell>
          <cell r="EX124" t="b">
            <v>0</v>
          </cell>
        </row>
        <row r="125">
          <cell r="Q125">
            <v>10.119999999999999</v>
          </cell>
          <cell r="R125">
            <v>9.1099999999999977</v>
          </cell>
          <cell r="U125" t="str">
            <v>How many times did (the council or village elders) meet last year?</v>
          </cell>
          <cell r="V125" t="str">
            <v>During the past 12 months, how many times did the council meet?</v>
          </cell>
          <cell r="W125" t="str">
            <v>During the past 12 months, how many times did the council meet?</v>
          </cell>
          <cell r="X125" t="str">
            <v>در همین 12 ماه گذشته، {نام شورای 1 / 2 / 3} چند بار جلسه داشته اند؟</v>
          </cell>
          <cell r="Y125" t="str">
            <v/>
          </cell>
          <cell r="Z125" t="str">
            <v>صفر (0)</v>
          </cell>
          <cell r="AA125" t="str">
            <v>جلسات</v>
          </cell>
          <cell r="AB125" t="e">
            <v>#N/A</v>
          </cell>
          <cell r="AC125" t="e">
            <v>#N/A</v>
          </cell>
          <cell r="AD125" t="e">
            <v>#N/A</v>
          </cell>
          <cell r="AE125" t="e">
            <v>#N/A</v>
          </cell>
          <cell r="AF125" t="e">
            <v>#N/A</v>
          </cell>
          <cell r="AG125" t="e">
            <v>#N/A</v>
          </cell>
          <cell r="AH125" t="e">
            <v>#N/A</v>
          </cell>
          <cell r="AI125" t="e">
            <v>#N/A</v>
          </cell>
          <cell r="AJ125" t="e">
            <v>#N/A</v>
          </cell>
          <cell r="AK125" t="e">
            <v>#N/A</v>
          </cell>
          <cell r="AL125" t="e">
            <v>#N/A</v>
          </cell>
          <cell r="AM125" t="e">
            <v>#N/A</v>
          </cell>
          <cell r="AN125" t="e">
            <v>#N/A</v>
          </cell>
          <cell r="AO125" t="e">
            <v>#N/A</v>
          </cell>
          <cell r="AP125" t="e">
            <v>#N/A</v>
          </cell>
          <cell r="AQ125" t="e">
            <v>#N/A</v>
          </cell>
          <cell r="AR125" t="e">
            <v>#N/A</v>
          </cell>
          <cell r="AS125" t="e">
            <v>#N/A</v>
          </cell>
          <cell r="AT125" t="e">
            <v>#N/A</v>
          </cell>
          <cell r="AU125" t="e">
            <v>#N/A</v>
          </cell>
          <cell r="AV125" t="e">
            <v>#N/A</v>
          </cell>
          <cell r="AW125" t="e">
            <v>#N/A</v>
          </cell>
          <cell r="AX125" t="e">
            <v>#N/A</v>
          </cell>
          <cell r="AY125" t="e">
            <v>#N/A</v>
          </cell>
          <cell r="AZ125" t="e">
            <v>#N/A</v>
          </cell>
          <cell r="BA125" t="e">
            <v>#N/A</v>
          </cell>
          <cell r="BB125" t="e">
            <v>#N/A</v>
          </cell>
          <cell r="BC125" t="e">
            <v>#N/A</v>
          </cell>
          <cell r="BD125" t="e">
            <v>#N/A</v>
          </cell>
          <cell r="BE125" t="e">
            <v>#N/A</v>
          </cell>
          <cell r="BF125" t="e">
            <v>#N/A</v>
          </cell>
          <cell r="BG125" t="e">
            <v>#N/A</v>
          </cell>
          <cell r="BH125" t="e">
            <v>#N/A</v>
          </cell>
          <cell r="BI125" t="e">
            <v>#N/A</v>
          </cell>
          <cell r="BJ125" t="e">
            <v>#N/A</v>
          </cell>
          <cell r="BK125" t="e">
            <v>#N/A</v>
          </cell>
          <cell r="BL125" t="e">
            <v>#N/A</v>
          </cell>
          <cell r="BM125" t="e">
            <v>#N/A</v>
          </cell>
          <cell r="BN125" t="e">
            <v>#N/A</v>
          </cell>
          <cell r="BO125" t="e">
            <v>#N/A</v>
          </cell>
          <cell r="BP125" t="e">
            <v>#N/A</v>
          </cell>
          <cell r="BQ125" t="e">
            <v>#N/A</v>
          </cell>
          <cell r="BR125" t="e">
            <v>#N/A</v>
          </cell>
          <cell r="BS125" t="e">
            <v>#N/A</v>
          </cell>
          <cell r="BT125" t="e">
            <v>#N/A</v>
          </cell>
          <cell r="BU125" t="e">
            <v>#N/A</v>
          </cell>
          <cell r="BV125" t="e">
            <v>#N/A</v>
          </cell>
          <cell r="BW125" t="e">
            <v>#N/A</v>
          </cell>
          <cell r="BX125">
            <v>2</v>
          </cell>
          <cell r="BY125">
            <v>8.1099999999999977</v>
          </cell>
          <cell r="BZ125" t="str">
            <v>Zero</v>
          </cell>
          <cell r="CA125" t="str">
            <v>Meetings</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2</v>
          </cell>
          <cell r="DY125">
            <v>1</v>
          </cell>
          <cell r="DZ125" t="str">
            <v>Numerical</v>
          </cell>
          <cell r="EA125">
            <v>1</v>
          </cell>
          <cell r="EB125" t="str">
            <v>Write-In</v>
          </cell>
          <cell r="EC125" t="str">
            <v>Times</v>
          </cell>
          <cell r="ED125" t="str">
            <v>-</v>
          </cell>
          <cell r="EE125">
            <v>3.12</v>
          </cell>
          <cell r="EF125" t="str">
            <v>.</v>
          </cell>
          <cell r="EG125" t="str">
            <v>-</v>
          </cell>
          <cell r="EI125">
            <v>1.1299999999999999</v>
          </cell>
          <cell r="EJ125" t="str">
            <v>.</v>
          </cell>
          <cell r="EK125">
            <v>1</v>
          </cell>
          <cell r="EN125" t="e">
            <v>#REF!</v>
          </cell>
          <cell r="EO125" t="e">
            <v>#REF!</v>
          </cell>
          <cell r="EP125" t="e">
            <v>#REF!</v>
          </cell>
          <cell r="EQ125" t="e">
            <v>#REF!</v>
          </cell>
          <cell r="ER125">
            <v>10.119999999999997</v>
          </cell>
          <cell r="ES125">
            <v>10.119999999999997</v>
          </cell>
          <cell r="ET125" t="str">
            <v>During the past 12 months, how many times did the council meet?</v>
          </cell>
          <cell r="EU125" t="str">
            <v>در جریان 12 ماه گذشته، این شورا چند بار جلسه داشته اند؟</v>
          </cell>
          <cell r="EV125" t="b">
            <v>1</v>
          </cell>
          <cell r="EW125" t="b">
            <v>1</v>
          </cell>
          <cell r="EX125" t="b">
            <v>0</v>
          </cell>
        </row>
        <row r="126">
          <cell r="Q126">
            <v>10.14</v>
          </cell>
          <cell r="R126">
            <v>9.1199999999999974</v>
          </cell>
          <cell r="S126">
            <v>8.1499999999999968</v>
          </cell>
          <cell r="V126" t="str">
            <v>How long ago was the last meeting of this council?</v>
          </cell>
          <cell r="W126" t="str">
            <v>How long ago was the last meeting of this council?</v>
          </cell>
          <cell r="X126" t="str">
            <v>آخرین جلسه {نام شورای 1 / 2 / 3} چی وقت دایر شد؟</v>
          </cell>
          <cell r="Y126" t="str">
            <v/>
          </cell>
          <cell r="Z126" t="str">
            <v>ماه</v>
          </cell>
          <cell r="AA126" t="str">
            <v xml:space="preserve">سال </v>
          </cell>
          <cell r="AB126" t="str">
            <v>روز</v>
          </cell>
          <cell r="AC126" t="str">
            <v>هفته</v>
          </cell>
          <cell r="AD126" t="str">
            <v xml:space="preserve">هيچ گاه </v>
          </cell>
          <cell r="AE126" t="e">
            <v>#N/A</v>
          </cell>
          <cell r="AF126" t="e">
            <v>#N/A</v>
          </cell>
          <cell r="AG126" t="e">
            <v>#N/A</v>
          </cell>
          <cell r="AH126" t="e">
            <v>#N/A</v>
          </cell>
          <cell r="AI126" t="e">
            <v>#N/A</v>
          </cell>
          <cell r="AJ126" t="e">
            <v>#N/A</v>
          </cell>
          <cell r="AK126" t="e">
            <v>#N/A</v>
          </cell>
          <cell r="AL126" t="e">
            <v>#N/A</v>
          </cell>
          <cell r="AM126" t="e">
            <v>#N/A</v>
          </cell>
          <cell r="AN126" t="e">
            <v>#N/A</v>
          </cell>
          <cell r="AO126" t="e">
            <v>#N/A</v>
          </cell>
          <cell r="AP126" t="e">
            <v>#N/A</v>
          </cell>
          <cell r="AQ126" t="e">
            <v>#N/A</v>
          </cell>
          <cell r="AR126" t="e">
            <v>#N/A</v>
          </cell>
          <cell r="AS126" t="e">
            <v>#N/A</v>
          </cell>
          <cell r="AT126" t="e">
            <v>#N/A</v>
          </cell>
          <cell r="AU126" t="e">
            <v>#N/A</v>
          </cell>
          <cell r="AV126" t="e">
            <v>#N/A</v>
          </cell>
          <cell r="AW126" t="e">
            <v>#N/A</v>
          </cell>
          <cell r="AX126" t="e">
            <v>#N/A</v>
          </cell>
          <cell r="AY126" t="e">
            <v>#N/A</v>
          </cell>
          <cell r="AZ126" t="e">
            <v>#N/A</v>
          </cell>
          <cell r="BA126" t="e">
            <v>#N/A</v>
          </cell>
          <cell r="BB126" t="e">
            <v>#N/A</v>
          </cell>
          <cell r="BC126" t="e">
            <v>#N/A</v>
          </cell>
          <cell r="BD126" t="e">
            <v>#N/A</v>
          </cell>
          <cell r="BE126" t="e">
            <v>#N/A</v>
          </cell>
          <cell r="BF126" t="e">
            <v>#N/A</v>
          </cell>
          <cell r="BG126" t="e">
            <v>#N/A</v>
          </cell>
          <cell r="BH126" t="e">
            <v>#N/A</v>
          </cell>
          <cell r="BI126" t="e">
            <v>#N/A</v>
          </cell>
          <cell r="BJ126" t="e">
            <v>#N/A</v>
          </cell>
          <cell r="BK126" t="e">
            <v>#N/A</v>
          </cell>
          <cell r="BL126" t="e">
            <v>#N/A</v>
          </cell>
          <cell r="BM126" t="e">
            <v>#N/A</v>
          </cell>
          <cell r="BN126" t="e">
            <v>#N/A</v>
          </cell>
          <cell r="BO126" t="e">
            <v>#N/A</v>
          </cell>
          <cell r="BP126" t="e">
            <v>#N/A</v>
          </cell>
          <cell r="BQ126" t="e">
            <v>#N/A</v>
          </cell>
          <cell r="BR126" t="e">
            <v>#N/A</v>
          </cell>
          <cell r="BS126" t="e">
            <v>#N/A</v>
          </cell>
          <cell r="BT126" t="e">
            <v>#N/A</v>
          </cell>
          <cell r="BU126" t="e">
            <v>#N/A</v>
          </cell>
          <cell r="BV126" t="e">
            <v>#N/A</v>
          </cell>
          <cell r="BW126" t="e">
            <v>#N/A</v>
          </cell>
          <cell r="BX126">
            <v>5</v>
          </cell>
          <cell r="BY126">
            <v>8.1199999999999974</v>
          </cell>
          <cell r="BZ126" t="str">
            <v>Months</v>
          </cell>
          <cell r="CA126" t="str">
            <v>Years</v>
          </cell>
          <cell r="CB126" t="str">
            <v>Days</v>
          </cell>
          <cell r="CC126" t="str">
            <v>Weeks</v>
          </cell>
          <cell r="CD126" t="str">
            <v>Never</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v>0</v>
          </cell>
          <cell r="DT126">
            <v>0</v>
          </cell>
          <cell r="DU126">
            <v>0</v>
          </cell>
          <cell r="DV126">
            <v>0</v>
          </cell>
          <cell r="DW126">
            <v>0</v>
          </cell>
          <cell r="DX126">
            <v>5</v>
          </cell>
          <cell r="DY126">
            <v>1</v>
          </cell>
          <cell r="EK126">
            <v>1</v>
          </cell>
          <cell r="ER126">
            <v>10.139999999999997</v>
          </cell>
          <cell r="ES126">
            <v>10.139999999999997</v>
          </cell>
          <cell r="ET126" t="str">
            <v>How long ago was the last meeting of this council?</v>
          </cell>
          <cell r="EU126" t="str">
            <v>آخرین جلسه این شورا چی وقت دایر شد؟</v>
          </cell>
          <cell r="EV126" t="b">
            <v>1</v>
          </cell>
          <cell r="EW126" t="b">
            <v>1</v>
          </cell>
          <cell r="EX126" t="b">
            <v>0</v>
          </cell>
        </row>
        <row r="127">
          <cell r="Q127">
            <v>10.15</v>
          </cell>
          <cell r="R127">
            <v>9.1299999999999972</v>
          </cell>
          <cell r="U127" t="str">
            <v>How many people did participate in the last meeting of (the council or village elders)?</v>
          </cell>
          <cell r="V127" t="str">
            <v/>
          </cell>
          <cell r="W127" t="str">
            <v>How many people, excluding regular members of the council, attended this meeting?</v>
          </cell>
          <cell r="X127" t="str">
            <v>بغير از اعضاء منظم شورا، چند نفر در اين جلسه شرکت کردند؟</v>
          </cell>
          <cell r="Y127" t="str">
            <v/>
          </cell>
          <cell r="Z127" t="str">
            <v>صفر (0)</v>
          </cell>
          <cell r="AA127" t="str">
            <v>نفر</v>
          </cell>
          <cell r="AB127" t="e">
            <v>#N/A</v>
          </cell>
          <cell r="AC127" t="e">
            <v>#N/A</v>
          </cell>
          <cell r="AD127" t="e">
            <v>#N/A</v>
          </cell>
          <cell r="AE127" t="e">
            <v>#N/A</v>
          </cell>
          <cell r="AF127" t="e">
            <v>#N/A</v>
          </cell>
          <cell r="AG127" t="e">
            <v>#N/A</v>
          </cell>
          <cell r="AH127" t="e">
            <v>#N/A</v>
          </cell>
          <cell r="AI127" t="e">
            <v>#N/A</v>
          </cell>
          <cell r="AJ127" t="e">
            <v>#N/A</v>
          </cell>
          <cell r="AK127" t="e">
            <v>#N/A</v>
          </cell>
          <cell r="AL127" t="e">
            <v>#N/A</v>
          </cell>
          <cell r="AM127" t="e">
            <v>#N/A</v>
          </cell>
          <cell r="AN127" t="e">
            <v>#N/A</v>
          </cell>
          <cell r="AO127" t="e">
            <v>#N/A</v>
          </cell>
          <cell r="AP127" t="e">
            <v>#N/A</v>
          </cell>
          <cell r="AQ127" t="e">
            <v>#N/A</v>
          </cell>
          <cell r="AR127" t="e">
            <v>#N/A</v>
          </cell>
          <cell r="AS127" t="e">
            <v>#N/A</v>
          </cell>
          <cell r="AT127" t="e">
            <v>#N/A</v>
          </cell>
          <cell r="AU127" t="e">
            <v>#N/A</v>
          </cell>
          <cell r="AV127" t="e">
            <v>#N/A</v>
          </cell>
          <cell r="AW127" t="e">
            <v>#N/A</v>
          </cell>
          <cell r="AX127" t="e">
            <v>#N/A</v>
          </cell>
          <cell r="AY127" t="e">
            <v>#N/A</v>
          </cell>
          <cell r="AZ127" t="e">
            <v>#N/A</v>
          </cell>
          <cell r="BA127" t="e">
            <v>#N/A</v>
          </cell>
          <cell r="BB127" t="e">
            <v>#N/A</v>
          </cell>
          <cell r="BC127" t="e">
            <v>#N/A</v>
          </cell>
          <cell r="BD127" t="e">
            <v>#N/A</v>
          </cell>
          <cell r="BE127" t="e">
            <v>#N/A</v>
          </cell>
          <cell r="BF127" t="e">
            <v>#N/A</v>
          </cell>
          <cell r="BG127" t="e">
            <v>#N/A</v>
          </cell>
          <cell r="BH127" t="e">
            <v>#N/A</v>
          </cell>
          <cell r="BI127" t="e">
            <v>#N/A</v>
          </cell>
          <cell r="BJ127" t="e">
            <v>#N/A</v>
          </cell>
          <cell r="BK127" t="e">
            <v>#N/A</v>
          </cell>
          <cell r="BL127" t="e">
            <v>#N/A</v>
          </cell>
          <cell r="BM127" t="e">
            <v>#N/A</v>
          </cell>
          <cell r="BN127" t="e">
            <v>#N/A</v>
          </cell>
          <cell r="BO127" t="e">
            <v>#N/A</v>
          </cell>
          <cell r="BP127" t="e">
            <v>#N/A</v>
          </cell>
          <cell r="BQ127" t="e">
            <v>#N/A</v>
          </cell>
          <cell r="BR127" t="e">
            <v>#N/A</v>
          </cell>
          <cell r="BS127" t="e">
            <v>#N/A</v>
          </cell>
          <cell r="BT127" t="e">
            <v>#N/A</v>
          </cell>
          <cell r="BU127" t="e">
            <v>#N/A</v>
          </cell>
          <cell r="BV127" t="e">
            <v>#N/A</v>
          </cell>
          <cell r="BW127" t="e">
            <v>#N/A</v>
          </cell>
          <cell r="BX127">
            <v>2</v>
          </cell>
          <cell r="BY127">
            <v>8.1299999999999972</v>
          </cell>
          <cell r="BZ127" t="str">
            <v>Zero</v>
          </cell>
          <cell r="CA127" t="str">
            <v>People</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2</v>
          </cell>
          <cell r="DY127">
            <v>1</v>
          </cell>
          <cell r="DZ127" t="str">
            <v>Numerical</v>
          </cell>
          <cell r="EA127">
            <v>1</v>
          </cell>
          <cell r="EB127" t="str">
            <v>Write-In</v>
          </cell>
          <cell r="EC127" t="str">
            <v>Number of People</v>
          </cell>
          <cell r="ED127" t="str">
            <v>-</v>
          </cell>
          <cell r="EE127" t="str">
            <v>-</v>
          </cell>
          <cell r="EG127" t="str">
            <v>-</v>
          </cell>
          <cell r="EI127" t="str">
            <v>-</v>
          </cell>
          <cell r="EK127">
            <v>1</v>
          </cell>
          <cell r="EN127">
            <v>4.18</v>
          </cell>
          <cell r="EO127" t="str">
            <v>Hypothesis Test</v>
          </cell>
          <cell r="EP127" t="str">
            <v>Local Governance</v>
          </cell>
          <cell r="EQ127" t="str">
            <v>Community Participation</v>
          </cell>
          <cell r="ER127">
            <v>10.149999999999997</v>
          </cell>
          <cell r="ES127">
            <v>10.149999999999997</v>
          </cell>
          <cell r="ET127" t="str">
            <v>How many people, excluding regular members of the council, participated in this meeting?</v>
          </cell>
          <cell r="EU127" t="str">
            <v>در اين جلسه چند نفر بغير از اعضاء منظم شورا شرکت کردند؟</v>
          </cell>
          <cell r="EV127" t="b">
            <v>1</v>
          </cell>
          <cell r="EW127" t="b">
            <v>0</v>
          </cell>
          <cell r="EX127" t="b">
            <v>0</v>
          </cell>
        </row>
        <row r="128">
          <cell r="Q128">
            <v>10.99</v>
          </cell>
          <cell r="R128">
            <v>9.139999999999997</v>
          </cell>
          <cell r="T128" t="str">
            <v>[COUNT NUMBER OF RESPONDENTS GIVING EACH ANSWER AND ENTER NUMBER IN BOXES BELOW]</v>
          </cell>
          <cell r="W128" t="str">
            <v>How many of you attended this meeting?</v>
          </cell>
          <cell r="X128" t="str">
            <v>چند نفر از شما در این جلسه شرکت کردید؟</v>
          </cell>
          <cell r="Y128" t="str">
            <v>[ برای هر جواب تعداد جواب دهنده ها را بشمارید و تعداد را در خانه های خالی زیر بنویسید ]</v>
          </cell>
          <cell r="Z128" t="str">
            <v>حاضر بود</v>
          </cell>
          <cell r="AA128" t="str">
            <v>حاضر نبود</v>
          </cell>
          <cell r="AB128" t="e">
            <v>#N/A</v>
          </cell>
          <cell r="AC128" t="e">
            <v>#N/A</v>
          </cell>
          <cell r="AD128" t="e">
            <v>#N/A</v>
          </cell>
          <cell r="AE128" t="e">
            <v>#N/A</v>
          </cell>
          <cell r="AF128" t="e">
            <v>#N/A</v>
          </cell>
          <cell r="AG128" t="e">
            <v>#N/A</v>
          </cell>
          <cell r="AH128" t="e">
            <v>#N/A</v>
          </cell>
          <cell r="AI128" t="e">
            <v>#N/A</v>
          </cell>
          <cell r="AJ128" t="e">
            <v>#N/A</v>
          </cell>
          <cell r="AK128" t="e">
            <v>#N/A</v>
          </cell>
          <cell r="AL128" t="e">
            <v>#N/A</v>
          </cell>
          <cell r="AM128" t="e">
            <v>#N/A</v>
          </cell>
          <cell r="AN128" t="e">
            <v>#N/A</v>
          </cell>
          <cell r="AO128" t="e">
            <v>#N/A</v>
          </cell>
          <cell r="AP128" t="e">
            <v>#N/A</v>
          </cell>
          <cell r="AQ128" t="e">
            <v>#N/A</v>
          </cell>
          <cell r="AR128" t="e">
            <v>#N/A</v>
          </cell>
          <cell r="AS128" t="e">
            <v>#N/A</v>
          </cell>
          <cell r="AT128" t="e">
            <v>#N/A</v>
          </cell>
          <cell r="AU128" t="e">
            <v>#N/A</v>
          </cell>
          <cell r="AV128" t="e">
            <v>#N/A</v>
          </cell>
          <cell r="AW128" t="e">
            <v>#N/A</v>
          </cell>
          <cell r="AX128" t="e">
            <v>#N/A</v>
          </cell>
          <cell r="AY128" t="e">
            <v>#N/A</v>
          </cell>
          <cell r="AZ128" t="e">
            <v>#N/A</v>
          </cell>
          <cell r="BA128" t="e">
            <v>#N/A</v>
          </cell>
          <cell r="BB128" t="e">
            <v>#N/A</v>
          </cell>
          <cell r="BC128" t="e">
            <v>#N/A</v>
          </cell>
          <cell r="BD128" t="e">
            <v>#N/A</v>
          </cell>
          <cell r="BE128" t="e">
            <v>#N/A</v>
          </cell>
          <cell r="BF128" t="e">
            <v>#N/A</v>
          </cell>
          <cell r="BG128" t="e">
            <v>#N/A</v>
          </cell>
          <cell r="BH128" t="e">
            <v>#N/A</v>
          </cell>
          <cell r="BI128" t="e">
            <v>#N/A</v>
          </cell>
          <cell r="BJ128" t="e">
            <v>#N/A</v>
          </cell>
          <cell r="BK128" t="e">
            <v>#N/A</v>
          </cell>
          <cell r="BL128" t="e">
            <v>#N/A</v>
          </cell>
          <cell r="BM128" t="e">
            <v>#N/A</v>
          </cell>
          <cell r="BN128" t="e">
            <v>#N/A</v>
          </cell>
          <cell r="BO128" t="e">
            <v>#N/A</v>
          </cell>
          <cell r="BP128" t="e">
            <v>#N/A</v>
          </cell>
          <cell r="BQ128" t="e">
            <v>#N/A</v>
          </cell>
          <cell r="BR128" t="e">
            <v>#N/A</v>
          </cell>
          <cell r="BS128" t="e">
            <v>#N/A</v>
          </cell>
          <cell r="BT128" t="e">
            <v>#N/A</v>
          </cell>
          <cell r="BU128" t="e">
            <v>#N/A</v>
          </cell>
          <cell r="BV128" t="e">
            <v>#N/A</v>
          </cell>
          <cell r="BW128" t="e">
            <v>#N/A</v>
          </cell>
          <cell r="BX128">
            <v>2</v>
          </cell>
          <cell r="BY128">
            <v>8.139999999999997</v>
          </cell>
          <cell r="BZ128" t="str">
            <v>Attended</v>
          </cell>
          <cell r="CA128" t="str">
            <v>Did Not Attend</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v>0</v>
          </cell>
          <cell r="DT128">
            <v>0</v>
          </cell>
          <cell r="DU128">
            <v>0</v>
          </cell>
          <cell r="DV128">
            <v>0</v>
          </cell>
          <cell r="DW128">
            <v>0</v>
          </cell>
          <cell r="DX128">
            <v>2</v>
          </cell>
          <cell r="DY128">
            <v>1</v>
          </cell>
          <cell r="EK128">
            <v>1</v>
          </cell>
        </row>
        <row r="129">
          <cell r="Q129">
            <v>10.16</v>
          </cell>
          <cell r="R129">
            <v>9.1499999999999968</v>
          </cell>
          <cell r="S129">
            <v>9.01</v>
          </cell>
          <cell r="T129" t="str">
            <v>[MARK ALL MENTIONED]</v>
          </cell>
          <cell r="U129" t="str">
            <v>What was the main work done by (the council or village elders) last year?</v>
          </cell>
          <cell r="V129" t="str">
            <v>What were the most important activities of {name of council 1 / 2/ 3} in the past 12 months?</v>
          </cell>
          <cell r="W129" t="str">
            <v>What was the most important activity of {name of council 1 / 2/ 3} in the past 12 months?</v>
          </cell>
          <cell r="X129" t="str">
            <v>مهمترین کار {نام شورای 1 / 2 / 3} در همین 12 ماه گذشته چه بود؟</v>
          </cell>
          <cell r="Y129" t="str">
            <v>[ تمام جوابات داده شده را حلقه کنید ]</v>
          </cell>
          <cell r="Z129" t="str">
            <v>هیچ چیز</v>
          </cell>
          <cell r="AA129" t="str">
            <v>حل و فصل دعوا</v>
          </cell>
          <cell r="AB129" t="str">
            <v>حل منازعات قومی</v>
          </cell>
          <cell r="AC129" t="str">
            <v>گفتگو / ارتباط با حکومت / دولت</v>
          </cell>
          <cell r="AD129" t="str">
            <v>حفاظت  قریه ازحملات</v>
          </cell>
          <cell r="AE129" t="str">
            <v>دایر نمودن جلسات</v>
          </cell>
          <cell r="AF129" t="str">
            <v>ایجاد قواعد برای مردم قریه</v>
          </cell>
          <cell r="AG129" t="str">
            <v>بهتر نمودن مسایل صحی قریه</v>
          </cell>
          <cell r="AH129" t="str">
            <v>ترویج و تشویق دین داری</v>
          </cell>
          <cell r="AI129" t="str">
            <v>اعمار مسجد نو یا احیا مجدد مسجد موجود</v>
          </cell>
          <cell r="AJ129" t="str">
            <v>مشوره با مردم قریه در مورد انتخاب پروژه های انکشافی</v>
          </cell>
          <cell r="AK129" t="str">
            <v xml:space="preserve">اداره پروژه های انکشافی </v>
          </cell>
          <cell r="AL129" t="str">
            <v>پروژه انکشافی [مشخص سازید]:</v>
          </cell>
          <cell r="AM129" t="str">
            <v>کورس آموزشی [مشخص سازید]:</v>
          </cell>
          <cell r="AN129" t="str">
            <v>سایر:</v>
          </cell>
          <cell r="AO129" t="e">
            <v>#N/A</v>
          </cell>
          <cell r="AP129" t="e">
            <v>#N/A</v>
          </cell>
          <cell r="AQ129" t="e">
            <v>#N/A</v>
          </cell>
          <cell r="AR129" t="e">
            <v>#N/A</v>
          </cell>
          <cell r="AS129" t="e">
            <v>#N/A</v>
          </cell>
          <cell r="AT129" t="e">
            <v>#N/A</v>
          </cell>
          <cell r="AU129" t="e">
            <v>#N/A</v>
          </cell>
          <cell r="AV129" t="e">
            <v>#N/A</v>
          </cell>
          <cell r="AW129" t="e">
            <v>#N/A</v>
          </cell>
          <cell r="AX129" t="e">
            <v>#N/A</v>
          </cell>
          <cell r="AY129" t="e">
            <v>#N/A</v>
          </cell>
          <cell r="AZ129" t="e">
            <v>#N/A</v>
          </cell>
          <cell r="BA129" t="e">
            <v>#N/A</v>
          </cell>
          <cell r="BB129" t="e">
            <v>#N/A</v>
          </cell>
          <cell r="BC129" t="e">
            <v>#N/A</v>
          </cell>
          <cell r="BD129" t="e">
            <v>#N/A</v>
          </cell>
          <cell r="BE129" t="e">
            <v>#N/A</v>
          </cell>
          <cell r="BF129" t="e">
            <v>#N/A</v>
          </cell>
          <cell r="BG129" t="e">
            <v>#N/A</v>
          </cell>
          <cell r="BH129" t="e">
            <v>#N/A</v>
          </cell>
          <cell r="BI129" t="e">
            <v>#N/A</v>
          </cell>
          <cell r="BJ129" t="e">
            <v>#N/A</v>
          </cell>
          <cell r="BK129" t="e">
            <v>#N/A</v>
          </cell>
          <cell r="BL129" t="e">
            <v>#N/A</v>
          </cell>
          <cell r="BM129" t="e">
            <v>#N/A</v>
          </cell>
          <cell r="BN129" t="e">
            <v>#N/A</v>
          </cell>
          <cell r="BO129" t="e">
            <v>#N/A</v>
          </cell>
          <cell r="BP129" t="e">
            <v>#N/A</v>
          </cell>
          <cell r="BQ129" t="e">
            <v>#N/A</v>
          </cell>
          <cell r="BR129" t="e">
            <v>#N/A</v>
          </cell>
          <cell r="BS129" t="e">
            <v>#N/A</v>
          </cell>
          <cell r="BT129" t="e">
            <v>#N/A</v>
          </cell>
          <cell r="BU129" t="e">
            <v>#N/A</v>
          </cell>
          <cell r="BV129" t="e">
            <v>#N/A</v>
          </cell>
          <cell r="BW129" t="e">
            <v>#N/A</v>
          </cell>
          <cell r="BX129">
            <v>15</v>
          </cell>
          <cell r="BY129">
            <v>8.1499999999999968</v>
          </cell>
          <cell r="BZ129" t="str">
            <v>Nothing</v>
          </cell>
          <cell r="CA129" t="str">
            <v>Resolve Disputes</v>
          </cell>
          <cell r="CB129" t="str">
            <v>Resolve Tribal Feud</v>
          </cell>
          <cell r="CC129" t="str">
            <v>Negotiate / Liase with Government</v>
          </cell>
          <cell r="CD129" t="str">
            <v>Protect Village from Attack</v>
          </cell>
          <cell r="CE129" t="str">
            <v>Hold Meetings</v>
          </cell>
          <cell r="CF129" t="str">
            <v>Make Rules for Villagers</v>
          </cell>
          <cell r="CG129" t="str">
            <v>Promote Health and Hygiene of Villagers</v>
          </cell>
          <cell r="CH129" t="str">
            <v>Promote Religious Virtue of Villagers</v>
          </cell>
          <cell r="CI129" t="str">
            <v>Build New Mosque or Improve Existing Mosque</v>
          </cell>
          <cell r="CJ129" t="str">
            <v>Consult with Villagers about Selection of Development Projects</v>
          </cell>
          <cell r="CK129" t="str">
            <v>Manage Development Projects</v>
          </cell>
          <cell r="CL129" t="str">
            <v>Development Project [SPECIFY]:</v>
          </cell>
          <cell r="CM129" t="str">
            <v>Training Course [SPECIFY]:</v>
          </cell>
          <cell r="CN129" t="str">
            <v>Other:</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15</v>
          </cell>
          <cell r="DY129">
            <v>1</v>
          </cell>
          <cell r="DZ129" t="str">
            <v>Categorical</v>
          </cell>
          <cell r="EA129">
            <v>1</v>
          </cell>
          <cell r="EB129" t="str">
            <v>Code</v>
          </cell>
          <cell r="EC129" t="str">
            <v>Activity Codes</v>
          </cell>
          <cell r="ED129">
            <v>37</v>
          </cell>
          <cell r="EE129">
            <v>3.15</v>
          </cell>
          <cell r="EF129" t="str">
            <v>.</v>
          </cell>
          <cell r="EG129" t="str">
            <v>-</v>
          </cell>
          <cell r="EI129">
            <v>1.18</v>
          </cell>
          <cell r="EJ129" t="str">
            <v>.</v>
          </cell>
          <cell r="EK129">
            <v>1</v>
          </cell>
          <cell r="EN129">
            <v>4.2</v>
          </cell>
          <cell r="EO129" t="str">
            <v>Hypothesis Test</v>
          </cell>
          <cell r="EP129" t="str">
            <v>Local Governance</v>
          </cell>
          <cell r="EQ129" t="str">
            <v>Council</v>
          </cell>
          <cell r="ER129">
            <v>10.159999999999997</v>
          </cell>
          <cell r="ES129">
            <v>10.159999999999997</v>
          </cell>
          <cell r="ET129" t="str">
            <v>Over the past 12 months, what was the most important thing done by this council?</v>
          </cell>
          <cell r="EU129" t="str">
            <v>عمده ترین  کار این شورا در 12 ماه گذشته چه بود؟</v>
          </cell>
          <cell r="EV129" t="b">
            <v>1</v>
          </cell>
          <cell r="EW129" t="b">
            <v>0</v>
          </cell>
          <cell r="EX129" t="b">
            <v>0</v>
          </cell>
        </row>
        <row r="130">
          <cell r="Q130">
            <v>10.17</v>
          </cell>
          <cell r="R130">
            <v>9.1599999999999966</v>
          </cell>
          <cell r="S130">
            <v>8.2099999999999955</v>
          </cell>
          <cell r="V130" t="str">
            <v>In the past 12 months, how many meetings have been held between the elders of the village?</v>
          </cell>
          <cell r="W130" t="str">
            <v>In the past 12 months, how many meetings have been held between the elders of the village?</v>
          </cell>
          <cell r="X130" t="str">
            <v>درهمین 12 ماه گذشته، بزرگان قریه چند جلسه کردند؟</v>
          </cell>
          <cell r="Y130" t="str">
            <v/>
          </cell>
          <cell r="Z130" t="str">
            <v>صفر (0)</v>
          </cell>
          <cell r="AA130" t="str">
            <v>جلسات</v>
          </cell>
          <cell r="AB130" t="e">
            <v>#N/A</v>
          </cell>
          <cell r="AC130" t="e">
            <v>#N/A</v>
          </cell>
          <cell r="AD130" t="e">
            <v>#N/A</v>
          </cell>
          <cell r="AE130" t="e">
            <v>#N/A</v>
          </cell>
          <cell r="AF130" t="e">
            <v>#N/A</v>
          </cell>
          <cell r="AG130" t="e">
            <v>#N/A</v>
          </cell>
          <cell r="AH130" t="e">
            <v>#N/A</v>
          </cell>
          <cell r="AI130" t="e">
            <v>#N/A</v>
          </cell>
          <cell r="AJ130" t="e">
            <v>#N/A</v>
          </cell>
          <cell r="AK130" t="e">
            <v>#N/A</v>
          </cell>
          <cell r="AL130" t="e">
            <v>#N/A</v>
          </cell>
          <cell r="AM130" t="e">
            <v>#N/A</v>
          </cell>
          <cell r="AN130" t="e">
            <v>#N/A</v>
          </cell>
          <cell r="AO130" t="e">
            <v>#N/A</v>
          </cell>
          <cell r="AP130" t="e">
            <v>#N/A</v>
          </cell>
          <cell r="AQ130" t="e">
            <v>#N/A</v>
          </cell>
          <cell r="AR130" t="e">
            <v>#N/A</v>
          </cell>
          <cell r="AS130" t="e">
            <v>#N/A</v>
          </cell>
          <cell r="AT130" t="e">
            <v>#N/A</v>
          </cell>
          <cell r="AU130" t="e">
            <v>#N/A</v>
          </cell>
          <cell r="AV130" t="e">
            <v>#N/A</v>
          </cell>
          <cell r="AW130" t="e">
            <v>#N/A</v>
          </cell>
          <cell r="AX130" t="e">
            <v>#N/A</v>
          </cell>
          <cell r="AY130" t="e">
            <v>#N/A</v>
          </cell>
          <cell r="AZ130" t="e">
            <v>#N/A</v>
          </cell>
          <cell r="BA130" t="e">
            <v>#N/A</v>
          </cell>
          <cell r="BB130" t="e">
            <v>#N/A</v>
          </cell>
          <cell r="BC130" t="e">
            <v>#N/A</v>
          </cell>
          <cell r="BD130" t="e">
            <v>#N/A</v>
          </cell>
          <cell r="BE130" t="e">
            <v>#N/A</v>
          </cell>
          <cell r="BF130" t="e">
            <v>#N/A</v>
          </cell>
          <cell r="BG130" t="e">
            <v>#N/A</v>
          </cell>
          <cell r="BH130" t="e">
            <v>#N/A</v>
          </cell>
          <cell r="BI130" t="e">
            <v>#N/A</v>
          </cell>
          <cell r="BJ130" t="e">
            <v>#N/A</v>
          </cell>
          <cell r="BK130" t="e">
            <v>#N/A</v>
          </cell>
          <cell r="BL130" t="e">
            <v>#N/A</v>
          </cell>
          <cell r="BM130" t="e">
            <v>#N/A</v>
          </cell>
          <cell r="BN130" t="e">
            <v>#N/A</v>
          </cell>
          <cell r="BO130" t="e">
            <v>#N/A</v>
          </cell>
          <cell r="BP130" t="e">
            <v>#N/A</v>
          </cell>
          <cell r="BQ130" t="e">
            <v>#N/A</v>
          </cell>
          <cell r="BR130" t="e">
            <v>#N/A</v>
          </cell>
          <cell r="BS130" t="e">
            <v>#N/A</v>
          </cell>
          <cell r="BT130" t="e">
            <v>#N/A</v>
          </cell>
          <cell r="BU130" t="e">
            <v>#N/A</v>
          </cell>
          <cell r="BV130" t="e">
            <v>#N/A</v>
          </cell>
          <cell r="BW130" t="e">
            <v>#N/A</v>
          </cell>
          <cell r="BX130">
            <v>2</v>
          </cell>
          <cell r="BY130">
            <v>8.1599999999999966</v>
          </cell>
          <cell r="BZ130" t="str">
            <v>Zero</v>
          </cell>
          <cell r="CA130" t="str">
            <v>Meetings</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2</v>
          </cell>
          <cell r="DY130">
            <v>1</v>
          </cell>
          <cell r="EK130">
            <v>1</v>
          </cell>
          <cell r="ER130">
            <v>10.169999999999996</v>
          </cell>
          <cell r="ES130">
            <v>10.169999999999996</v>
          </cell>
          <cell r="ET130" t="str">
            <v>Over the past 12 months, how many meetings have taken place between the elders of this village?</v>
          </cell>
          <cell r="EU130" t="str">
            <v>در 12 ماه گذشته، چند جلسه را بزرگان این قریه دایر نموده اند؟</v>
          </cell>
          <cell r="EV130" t="b">
            <v>1</v>
          </cell>
          <cell r="EW130" t="b">
            <v>0</v>
          </cell>
          <cell r="EX130" t="b">
            <v>0</v>
          </cell>
        </row>
        <row r="131">
          <cell r="Q131">
            <v>10.19</v>
          </cell>
          <cell r="R131">
            <v>9.1699999999999964</v>
          </cell>
          <cell r="V131" t="str">
            <v>In the past 12 months, have the village elders had lots of meetings, only meet when there is a problem or if delegations are coming, or no meetings?</v>
          </cell>
          <cell r="W131" t="str">
            <v>In the past 12 months, have the village elders had lots of meetings, only meet when there is a problem or if delegations are coming, or no meetings?</v>
          </cell>
          <cell r="X131" t="str">
            <v xml:space="preserve">بزرگان قریه در همین 12 ماه گذشته، زیاد جلسه کردند، در وقت کدام مشکل یا آمدن کدام هیآت جلسه کردند، و یا اینکه هیچ جلسه نکردند؟ </v>
          </cell>
          <cell r="Y131" t="str">
            <v/>
          </cell>
          <cell r="Z131" t="str">
            <v>جلسات دوره یی منظم دارد</v>
          </cell>
          <cell r="AA131" t="str">
            <v>تنها وقتی که کدام مسئله پیش مییاید یا کدام هیأت میاید، جلسه برگذار میشود (غیر منظم)</v>
          </cell>
          <cell r="AB131" t="str">
            <v>هیچ جلسه نمیکنند</v>
          </cell>
          <cell r="AC131" t="e">
            <v>#N/A</v>
          </cell>
          <cell r="AD131" t="e">
            <v>#N/A</v>
          </cell>
          <cell r="AE131" t="e">
            <v>#N/A</v>
          </cell>
          <cell r="AF131" t="e">
            <v>#N/A</v>
          </cell>
          <cell r="AG131" t="e">
            <v>#N/A</v>
          </cell>
          <cell r="AH131" t="e">
            <v>#N/A</v>
          </cell>
          <cell r="AI131" t="e">
            <v>#N/A</v>
          </cell>
          <cell r="AJ131" t="e">
            <v>#N/A</v>
          </cell>
          <cell r="AK131" t="e">
            <v>#N/A</v>
          </cell>
          <cell r="AL131" t="e">
            <v>#N/A</v>
          </cell>
          <cell r="AM131" t="e">
            <v>#N/A</v>
          </cell>
          <cell r="AN131" t="e">
            <v>#N/A</v>
          </cell>
          <cell r="AO131" t="e">
            <v>#N/A</v>
          </cell>
          <cell r="AP131" t="e">
            <v>#N/A</v>
          </cell>
          <cell r="AQ131" t="e">
            <v>#N/A</v>
          </cell>
          <cell r="AR131" t="e">
            <v>#N/A</v>
          </cell>
          <cell r="AS131" t="e">
            <v>#N/A</v>
          </cell>
          <cell r="AT131" t="e">
            <v>#N/A</v>
          </cell>
          <cell r="AU131" t="e">
            <v>#N/A</v>
          </cell>
          <cell r="AV131" t="e">
            <v>#N/A</v>
          </cell>
          <cell r="AW131" t="e">
            <v>#N/A</v>
          </cell>
          <cell r="AX131" t="e">
            <v>#N/A</v>
          </cell>
          <cell r="AY131" t="e">
            <v>#N/A</v>
          </cell>
          <cell r="AZ131" t="e">
            <v>#N/A</v>
          </cell>
          <cell r="BA131" t="e">
            <v>#N/A</v>
          </cell>
          <cell r="BB131" t="e">
            <v>#N/A</v>
          </cell>
          <cell r="BC131" t="e">
            <v>#N/A</v>
          </cell>
          <cell r="BD131" t="e">
            <v>#N/A</v>
          </cell>
          <cell r="BE131" t="e">
            <v>#N/A</v>
          </cell>
          <cell r="BF131" t="e">
            <v>#N/A</v>
          </cell>
          <cell r="BG131" t="e">
            <v>#N/A</v>
          </cell>
          <cell r="BH131" t="e">
            <v>#N/A</v>
          </cell>
          <cell r="BI131" t="e">
            <v>#N/A</v>
          </cell>
          <cell r="BJ131" t="e">
            <v>#N/A</v>
          </cell>
          <cell r="BK131" t="e">
            <v>#N/A</v>
          </cell>
          <cell r="BL131" t="e">
            <v>#N/A</v>
          </cell>
          <cell r="BM131" t="e">
            <v>#N/A</v>
          </cell>
          <cell r="BN131" t="e">
            <v>#N/A</v>
          </cell>
          <cell r="BO131" t="e">
            <v>#N/A</v>
          </cell>
          <cell r="BP131" t="e">
            <v>#N/A</v>
          </cell>
          <cell r="BQ131" t="e">
            <v>#N/A</v>
          </cell>
          <cell r="BR131" t="e">
            <v>#N/A</v>
          </cell>
          <cell r="BS131" t="e">
            <v>#N/A</v>
          </cell>
          <cell r="BT131" t="e">
            <v>#N/A</v>
          </cell>
          <cell r="BU131" t="e">
            <v>#N/A</v>
          </cell>
          <cell r="BV131" t="e">
            <v>#N/A</v>
          </cell>
          <cell r="BW131" t="e">
            <v>#N/A</v>
          </cell>
          <cell r="BX131">
            <v>3</v>
          </cell>
          <cell r="BY131">
            <v>8.1699999999999964</v>
          </cell>
          <cell r="BZ131" t="str">
            <v>Meets at regular periods</v>
          </cell>
          <cell r="CA131" t="str">
            <v>Only meets when there is a problem or when a delegation comes (irregularly)</v>
          </cell>
          <cell r="CB131" t="str">
            <v>No Meetings</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3</v>
          </cell>
          <cell r="DY131">
            <v>1</v>
          </cell>
          <cell r="EK131">
            <v>1</v>
          </cell>
          <cell r="ER131">
            <v>10.189999999999996</v>
          </cell>
          <cell r="ES131">
            <v>10.189999999999996</v>
          </cell>
          <cell r="ET131" t="str">
            <v>Did these meetings occur at regular times during the year or only when there was business to resolve?</v>
          </cell>
          <cell r="EU131" t="str">
            <v>آیا این جلسات در جریان سال گذشته به شکل منظم دایر میشدند یا تنها وقتی که کدام مسئله پیش میامد؟</v>
          </cell>
          <cell r="EV131" t="b">
            <v>1</v>
          </cell>
          <cell r="EW131" t="b">
            <v>0</v>
          </cell>
          <cell r="EX131" t="b">
            <v>0</v>
          </cell>
        </row>
        <row r="132">
          <cell r="Q132">
            <v>10.210000000000001</v>
          </cell>
          <cell r="R132">
            <v>9.1799999999999962</v>
          </cell>
          <cell r="S132">
            <v>8.2099999999999955</v>
          </cell>
          <cell r="V132" t="str">
            <v/>
          </cell>
          <cell r="W132" t="str">
            <v>How long ago was the last meeting of the village elders?</v>
          </cell>
          <cell r="X132" t="str">
            <v>آخرین جلسه بزرگان قریه کدام وقت بود؟</v>
          </cell>
          <cell r="Y132" t="str">
            <v/>
          </cell>
          <cell r="Z132" t="str">
            <v>ماه</v>
          </cell>
          <cell r="AA132" t="str">
            <v xml:space="preserve">سال </v>
          </cell>
          <cell r="AB132" t="str">
            <v>روز</v>
          </cell>
          <cell r="AC132" t="str">
            <v>هفته</v>
          </cell>
          <cell r="AD132" t="str">
            <v xml:space="preserve">هيچ گاه </v>
          </cell>
          <cell r="AE132" t="e">
            <v>#N/A</v>
          </cell>
          <cell r="AF132" t="e">
            <v>#N/A</v>
          </cell>
          <cell r="AG132" t="e">
            <v>#N/A</v>
          </cell>
          <cell r="AH132" t="e">
            <v>#N/A</v>
          </cell>
          <cell r="AI132" t="e">
            <v>#N/A</v>
          </cell>
          <cell r="AJ132" t="e">
            <v>#N/A</v>
          </cell>
          <cell r="AK132" t="e">
            <v>#N/A</v>
          </cell>
          <cell r="AL132" t="e">
            <v>#N/A</v>
          </cell>
          <cell r="AM132" t="e">
            <v>#N/A</v>
          </cell>
          <cell r="AN132" t="e">
            <v>#N/A</v>
          </cell>
          <cell r="AO132" t="e">
            <v>#N/A</v>
          </cell>
          <cell r="AP132" t="e">
            <v>#N/A</v>
          </cell>
          <cell r="AQ132" t="e">
            <v>#N/A</v>
          </cell>
          <cell r="AR132" t="e">
            <v>#N/A</v>
          </cell>
          <cell r="AS132" t="e">
            <v>#N/A</v>
          </cell>
          <cell r="AT132" t="e">
            <v>#N/A</v>
          </cell>
          <cell r="AU132" t="e">
            <v>#N/A</v>
          </cell>
          <cell r="AV132" t="e">
            <v>#N/A</v>
          </cell>
          <cell r="AW132" t="e">
            <v>#N/A</v>
          </cell>
          <cell r="AX132" t="e">
            <v>#N/A</v>
          </cell>
          <cell r="AY132" t="e">
            <v>#N/A</v>
          </cell>
          <cell r="AZ132" t="e">
            <v>#N/A</v>
          </cell>
          <cell r="BA132" t="e">
            <v>#N/A</v>
          </cell>
          <cell r="BB132" t="e">
            <v>#N/A</v>
          </cell>
          <cell r="BC132" t="e">
            <v>#N/A</v>
          </cell>
          <cell r="BD132" t="e">
            <v>#N/A</v>
          </cell>
          <cell r="BE132" t="e">
            <v>#N/A</v>
          </cell>
          <cell r="BF132" t="e">
            <v>#N/A</v>
          </cell>
          <cell r="BG132" t="e">
            <v>#N/A</v>
          </cell>
          <cell r="BH132" t="e">
            <v>#N/A</v>
          </cell>
          <cell r="BI132" t="e">
            <v>#N/A</v>
          </cell>
          <cell r="BJ132" t="e">
            <v>#N/A</v>
          </cell>
          <cell r="BK132" t="e">
            <v>#N/A</v>
          </cell>
          <cell r="BL132" t="e">
            <v>#N/A</v>
          </cell>
          <cell r="BM132" t="e">
            <v>#N/A</v>
          </cell>
          <cell r="BN132" t="e">
            <v>#N/A</v>
          </cell>
          <cell r="BO132" t="e">
            <v>#N/A</v>
          </cell>
          <cell r="BP132" t="e">
            <v>#N/A</v>
          </cell>
          <cell r="BQ132" t="e">
            <v>#N/A</v>
          </cell>
          <cell r="BR132" t="e">
            <v>#N/A</v>
          </cell>
          <cell r="BS132" t="e">
            <v>#N/A</v>
          </cell>
          <cell r="BT132" t="e">
            <v>#N/A</v>
          </cell>
          <cell r="BU132" t="e">
            <v>#N/A</v>
          </cell>
          <cell r="BV132" t="e">
            <v>#N/A</v>
          </cell>
          <cell r="BW132" t="e">
            <v>#N/A</v>
          </cell>
          <cell r="BX132">
            <v>5</v>
          </cell>
          <cell r="BY132">
            <v>8.1799999999999962</v>
          </cell>
          <cell r="BZ132" t="str">
            <v>Months</v>
          </cell>
          <cell r="CA132" t="str">
            <v>Years</v>
          </cell>
          <cell r="CB132" t="str">
            <v>Days</v>
          </cell>
          <cell r="CC132" t="str">
            <v>Weeks</v>
          </cell>
          <cell r="CD132" t="str">
            <v>Never</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5</v>
          </cell>
          <cell r="DY132">
            <v>1</v>
          </cell>
          <cell r="EK132">
            <v>1</v>
          </cell>
          <cell r="ER132">
            <v>10.209999999999996</v>
          </cell>
          <cell r="ES132">
            <v>10.209999999999996</v>
          </cell>
          <cell r="ET132" t="str">
            <v>How long ago was the last meeting?</v>
          </cell>
          <cell r="EU132" t="str">
            <v>آخرین جلسه چی وقت دایر شد؟</v>
          </cell>
          <cell r="EV132" t="b">
            <v>1</v>
          </cell>
          <cell r="EW132" t="b">
            <v>0</v>
          </cell>
          <cell r="EX132" t="b">
            <v>0</v>
          </cell>
        </row>
        <row r="133">
          <cell r="Q133">
            <v>10.220000000000001</v>
          </cell>
          <cell r="R133">
            <v>9.1899999999999959</v>
          </cell>
          <cell r="W133" t="str">
            <v>How many people attended this meeting?</v>
          </cell>
          <cell r="X133" t="str">
            <v>در اين جلسه چند نفر اشتراک کرده بودند؟</v>
          </cell>
          <cell r="Y133" t="str">
            <v/>
          </cell>
          <cell r="Z133" t="str">
            <v>نفر</v>
          </cell>
          <cell r="AA133" t="e">
            <v>#N/A</v>
          </cell>
          <cell r="AB133" t="e">
            <v>#N/A</v>
          </cell>
          <cell r="AC133" t="e">
            <v>#N/A</v>
          </cell>
          <cell r="AD133" t="e">
            <v>#N/A</v>
          </cell>
          <cell r="AE133" t="e">
            <v>#N/A</v>
          </cell>
          <cell r="AF133" t="e">
            <v>#N/A</v>
          </cell>
          <cell r="AG133" t="e">
            <v>#N/A</v>
          </cell>
          <cell r="AH133" t="e">
            <v>#N/A</v>
          </cell>
          <cell r="AI133" t="e">
            <v>#N/A</v>
          </cell>
          <cell r="AJ133" t="e">
            <v>#N/A</v>
          </cell>
          <cell r="AK133" t="e">
            <v>#N/A</v>
          </cell>
          <cell r="AL133" t="e">
            <v>#N/A</v>
          </cell>
          <cell r="AM133" t="e">
            <v>#N/A</v>
          </cell>
          <cell r="AN133" t="e">
            <v>#N/A</v>
          </cell>
          <cell r="AO133" t="e">
            <v>#N/A</v>
          </cell>
          <cell r="AP133" t="e">
            <v>#N/A</v>
          </cell>
          <cell r="AQ133" t="e">
            <v>#N/A</v>
          </cell>
          <cell r="AR133" t="e">
            <v>#N/A</v>
          </cell>
          <cell r="AS133" t="e">
            <v>#N/A</v>
          </cell>
          <cell r="AT133" t="e">
            <v>#N/A</v>
          </cell>
          <cell r="AU133" t="e">
            <v>#N/A</v>
          </cell>
          <cell r="AV133" t="e">
            <v>#N/A</v>
          </cell>
          <cell r="AW133" t="e">
            <v>#N/A</v>
          </cell>
          <cell r="AX133" t="e">
            <v>#N/A</v>
          </cell>
          <cell r="AY133" t="e">
            <v>#N/A</v>
          </cell>
          <cell r="AZ133" t="e">
            <v>#N/A</v>
          </cell>
          <cell r="BA133" t="e">
            <v>#N/A</v>
          </cell>
          <cell r="BB133" t="e">
            <v>#N/A</v>
          </cell>
          <cell r="BC133" t="e">
            <v>#N/A</v>
          </cell>
          <cell r="BD133" t="e">
            <v>#N/A</v>
          </cell>
          <cell r="BE133" t="e">
            <v>#N/A</v>
          </cell>
          <cell r="BF133" t="e">
            <v>#N/A</v>
          </cell>
          <cell r="BG133" t="e">
            <v>#N/A</v>
          </cell>
          <cell r="BH133" t="e">
            <v>#N/A</v>
          </cell>
          <cell r="BI133" t="e">
            <v>#N/A</v>
          </cell>
          <cell r="BJ133" t="e">
            <v>#N/A</v>
          </cell>
          <cell r="BK133" t="e">
            <v>#N/A</v>
          </cell>
          <cell r="BL133" t="e">
            <v>#N/A</v>
          </cell>
          <cell r="BM133" t="e">
            <v>#N/A</v>
          </cell>
          <cell r="BN133" t="e">
            <v>#N/A</v>
          </cell>
          <cell r="BO133" t="e">
            <v>#N/A</v>
          </cell>
          <cell r="BP133" t="e">
            <v>#N/A</v>
          </cell>
          <cell r="BQ133" t="e">
            <v>#N/A</v>
          </cell>
          <cell r="BR133" t="e">
            <v>#N/A</v>
          </cell>
          <cell r="BS133" t="e">
            <v>#N/A</v>
          </cell>
          <cell r="BT133" t="e">
            <v>#N/A</v>
          </cell>
          <cell r="BU133" t="e">
            <v>#N/A</v>
          </cell>
          <cell r="BV133" t="e">
            <v>#N/A</v>
          </cell>
          <cell r="BW133" t="e">
            <v>#N/A</v>
          </cell>
          <cell r="BX133">
            <v>1</v>
          </cell>
          <cell r="BY133">
            <v>8.1899999999999959</v>
          </cell>
          <cell r="BZ133" t="str">
            <v>People</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1</v>
          </cell>
          <cell r="DY133">
            <v>1</v>
          </cell>
          <cell r="EK133">
            <v>1</v>
          </cell>
          <cell r="ER133">
            <v>10.219999999999995</v>
          </cell>
          <cell r="ES133">
            <v>10.219999999999995</v>
          </cell>
          <cell r="ET133" t="str">
            <v>How many people participated in this meeting?</v>
          </cell>
          <cell r="EU133" t="str">
            <v>در اين جلسه چند نفر اشتراک کرده بودند؟</v>
          </cell>
          <cell r="EV133" t="b">
            <v>1</v>
          </cell>
          <cell r="EW133" t="b">
            <v>0</v>
          </cell>
          <cell r="EX133" t="b">
            <v>1</v>
          </cell>
        </row>
        <row r="134">
          <cell r="Q134">
            <v>10.98</v>
          </cell>
          <cell r="R134">
            <v>9.1999999999999957</v>
          </cell>
          <cell r="T134" t="str">
            <v>[COUNT NUMBER OF RESPONDENTS GIVING EACH ANSWER AND ENTER NUMBER IN BOXES BELOW]</v>
          </cell>
          <cell r="W134" t="str">
            <v>How many of you attended this meeting?</v>
          </cell>
          <cell r="X134" t="str">
            <v>چند نفر از شما در این جلسه شرکت کردید؟</v>
          </cell>
          <cell r="Y134" t="str">
            <v>[ برای هر جواب تعداد جواب دهنده ها را بشمارید و تعداد را در خانه های خالی زیر بنویسید ]</v>
          </cell>
          <cell r="Z134" t="str">
            <v>حاضر بود</v>
          </cell>
          <cell r="AA134" t="str">
            <v>حاضر نبود</v>
          </cell>
          <cell r="AB134" t="e">
            <v>#N/A</v>
          </cell>
          <cell r="AC134" t="e">
            <v>#N/A</v>
          </cell>
          <cell r="AD134" t="e">
            <v>#N/A</v>
          </cell>
          <cell r="AE134" t="e">
            <v>#N/A</v>
          </cell>
          <cell r="AF134" t="e">
            <v>#N/A</v>
          </cell>
          <cell r="AG134" t="e">
            <v>#N/A</v>
          </cell>
          <cell r="AH134" t="e">
            <v>#N/A</v>
          </cell>
          <cell r="AI134" t="e">
            <v>#N/A</v>
          </cell>
          <cell r="AJ134" t="e">
            <v>#N/A</v>
          </cell>
          <cell r="AK134" t="e">
            <v>#N/A</v>
          </cell>
          <cell r="AL134" t="e">
            <v>#N/A</v>
          </cell>
          <cell r="AM134" t="e">
            <v>#N/A</v>
          </cell>
          <cell r="AN134" t="e">
            <v>#N/A</v>
          </cell>
          <cell r="AO134" t="e">
            <v>#N/A</v>
          </cell>
          <cell r="AP134" t="e">
            <v>#N/A</v>
          </cell>
          <cell r="AQ134" t="e">
            <v>#N/A</v>
          </cell>
          <cell r="AR134" t="e">
            <v>#N/A</v>
          </cell>
          <cell r="AS134" t="e">
            <v>#N/A</v>
          </cell>
          <cell r="AT134" t="e">
            <v>#N/A</v>
          </cell>
          <cell r="AU134" t="e">
            <v>#N/A</v>
          </cell>
          <cell r="AV134" t="e">
            <v>#N/A</v>
          </cell>
          <cell r="AW134" t="e">
            <v>#N/A</v>
          </cell>
          <cell r="AX134" t="e">
            <v>#N/A</v>
          </cell>
          <cell r="AY134" t="e">
            <v>#N/A</v>
          </cell>
          <cell r="AZ134" t="e">
            <v>#N/A</v>
          </cell>
          <cell r="BA134" t="e">
            <v>#N/A</v>
          </cell>
          <cell r="BB134" t="e">
            <v>#N/A</v>
          </cell>
          <cell r="BC134" t="e">
            <v>#N/A</v>
          </cell>
          <cell r="BD134" t="e">
            <v>#N/A</v>
          </cell>
          <cell r="BE134" t="e">
            <v>#N/A</v>
          </cell>
          <cell r="BF134" t="e">
            <v>#N/A</v>
          </cell>
          <cell r="BG134" t="e">
            <v>#N/A</v>
          </cell>
          <cell r="BH134" t="e">
            <v>#N/A</v>
          </cell>
          <cell r="BI134" t="e">
            <v>#N/A</v>
          </cell>
          <cell r="BJ134" t="e">
            <v>#N/A</v>
          </cell>
          <cell r="BK134" t="e">
            <v>#N/A</v>
          </cell>
          <cell r="BL134" t="e">
            <v>#N/A</v>
          </cell>
          <cell r="BM134" t="e">
            <v>#N/A</v>
          </cell>
          <cell r="BN134" t="e">
            <v>#N/A</v>
          </cell>
          <cell r="BO134" t="e">
            <v>#N/A</v>
          </cell>
          <cell r="BP134" t="e">
            <v>#N/A</v>
          </cell>
          <cell r="BQ134" t="e">
            <v>#N/A</v>
          </cell>
          <cell r="BR134" t="e">
            <v>#N/A</v>
          </cell>
          <cell r="BS134" t="e">
            <v>#N/A</v>
          </cell>
          <cell r="BT134" t="e">
            <v>#N/A</v>
          </cell>
          <cell r="BU134" t="e">
            <v>#N/A</v>
          </cell>
          <cell r="BV134" t="e">
            <v>#N/A</v>
          </cell>
          <cell r="BW134" t="e">
            <v>#N/A</v>
          </cell>
          <cell r="BX134">
            <v>2</v>
          </cell>
          <cell r="BY134">
            <v>8.139999999999997</v>
          </cell>
          <cell r="BZ134" t="str">
            <v>Attended</v>
          </cell>
          <cell r="CA134" t="str">
            <v>Did Not Attend</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2</v>
          </cell>
          <cell r="DY134">
            <v>1</v>
          </cell>
          <cell r="EK134">
            <v>1</v>
          </cell>
        </row>
        <row r="135">
          <cell r="Q135">
            <v>10.23</v>
          </cell>
          <cell r="R135">
            <v>9.2099999999999955</v>
          </cell>
          <cell r="S135">
            <v>9.01</v>
          </cell>
          <cell r="V135" t="str">
            <v>At the current time, how many men are elders of the village?</v>
          </cell>
          <cell r="W135" t="str">
            <v>At the current time, how many men are elders of the village?</v>
          </cell>
          <cell r="X135" t="str">
            <v>در حال حاضر، چند نفر از مردان ازجمله بزرگان قریه هستند؟</v>
          </cell>
          <cell r="Y135" t="str">
            <v/>
          </cell>
          <cell r="Z135" t="str">
            <v>صفر (0)</v>
          </cell>
          <cell r="AA135" t="str">
            <v>مرد</v>
          </cell>
          <cell r="AB135" t="e">
            <v>#N/A</v>
          </cell>
          <cell r="AC135" t="e">
            <v>#N/A</v>
          </cell>
          <cell r="AD135" t="e">
            <v>#N/A</v>
          </cell>
          <cell r="AE135" t="e">
            <v>#N/A</v>
          </cell>
          <cell r="AF135" t="e">
            <v>#N/A</v>
          </cell>
          <cell r="AG135" t="e">
            <v>#N/A</v>
          </cell>
          <cell r="AH135" t="e">
            <v>#N/A</v>
          </cell>
          <cell r="AI135" t="e">
            <v>#N/A</v>
          </cell>
          <cell r="AJ135" t="e">
            <v>#N/A</v>
          </cell>
          <cell r="AK135" t="e">
            <v>#N/A</v>
          </cell>
          <cell r="AL135" t="e">
            <v>#N/A</v>
          </cell>
          <cell r="AM135" t="e">
            <v>#N/A</v>
          </cell>
          <cell r="AN135" t="e">
            <v>#N/A</v>
          </cell>
          <cell r="AO135" t="e">
            <v>#N/A</v>
          </cell>
          <cell r="AP135" t="e">
            <v>#N/A</v>
          </cell>
          <cell r="AQ135" t="e">
            <v>#N/A</v>
          </cell>
          <cell r="AR135" t="e">
            <v>#N/A</v>
          </cell>
          <cell r="AS135" t="e">
            <v>#N/A</v>
          </cell>
          <cell r="AT135" t="e">
            <v>#N/A</v>
          </cell>
          <cell r="AU135" t="e">
            <v>#N/A</v>
          </cell>
          <cell r="AV135" t="e">
            <v>#N/A</v>
          </cell>
          <cell r="AW135" t="e">
            <v>#N/A</v>
          </cell>
          <cell r="AX135" t="e">
            <v>#N/A</v>
          </cell>
          <cell r="AY135" t="e">
            <v>#N/A</v>
          </cell>
          <cell r="AZ135" t="e">
            <v>#N/A</v>
          </cell>
          <cell r="BA135" t="e">
            <v>#N/A</v>
          </cell>
          <cell r="BB135" t="e">
            <v>#N/A</v>
          </cell>
          <cell r="BC135" t="e">
            <v>#N/A</v>
          </cell>
          <cell r="BD135" t="e">
            <v>#N/A</v>
          </cell>
          <cell r="BE135" t="e">
            <v>#N/A</v>
          </cell>
          <cell r="BF135" t="e">
            <v>#N/A</v>
          </cell>
          <cell r="BG135" t="e">
            <v>#N/A</v>
          </cell>
          <cell r="BH135" t="e">
            <v>#N/A</v>
          </cell>
          <cell r="BI135" t="e">
            <v>#N/A</v>
          </cell>
          <cell r="BJ135" t="e">
            <v>#N/A</v>
          </cell>
          <cell r="BK135" t="e">
            <v>#N/A</v>
          </cell>
          <cell r="BL135" t="e">
            <v>#N/A</v>
          </cell>
          <cell r="BM135" t="e">
            <v>#N/A</v>
          </cell>
          <cell r="BN135" t="e">
            <v>#N/A</v>
          </cell>
          <cell r="BO135" t="e">
            <v>#N/A</v>
          </cell>
          <cell r="BP135" t="e">
            <v>#N/A</v>
          </cell>
          <cell r="BQ135" t="e">
            <v>#N/A</v>
          </cell>
          <cell r="BR135" t="e">
            <v>#N/A</v>
          </cell>
          <cell r="BS135" t="e">
            <v>#N/A</v>
          </cell>
          <cell r="BT135" t="e">
            <v>#N/A</v>
          </cell>
          <cell r="BU135" t="e">
            <v>#N/A</v>
          </cell>
          <cell r="BV135" t="e">
            <v>#N/A</v>
          </cell>
          <cell r="BW135" t="e">
            <v>#N/A</v>
          </cell>
          <cell r="BX135">
            <v>2</v>
          </cell>
          <cell r="BY135">
            <v>8.2099999999999955</v>
          </cell>
          <cell r="BZ135" t="str">
            <v>Zero</v>
          </cell>
          <cell r="CA135" t="str">
            <v>Men</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2</v>
          </cell>
          <cell r="DY135">
            <v>1</v>
          </cell>
          <cell r="EK135">
            <v>1</v>
          </cell>
          <cell r="ER135">
            <v>10.229999999999995</v>
          </cell>
          <cell r="ES135">
            <v>10.229999999999995</v>
          </cell>
          <cell r="ET135" t="str">
            <v>How many men currently serve as village elders?</v>
          </cell>
          <cell r="EU135" t="str">
            <v>جند نفر از مردان در حال حاضراز بزرگان قریه هستند؟</v>
          </cell>
          <cell r="EV135" t="b">
            <v>1</v>
          </cell>
          <cell r="EW135" t="b">
            <v>0</v>
          </cell>
          <cell r="EX135" t="b">
            <v>0</v>
          </cell>
        </row>
        <row r="136">
          <cell r="Q136">
            <v>10.24</v>
          </cell>
          <cell r="R136">
            <v>9.2199999999999953</v>
          </cell>
          <cell r="T136" t="str">
            <v>[COUNT NUMBER OF RESPONDENTS GIVING EACH ANSWER AND ENTER NUMBER IN BOXES BELOW]</v>
          </cell>
          <cell r="V136" t="str">
            <v>Are you or a member of your household serve as elders of the village?</v>
          </cell>
          <cell r="W136" t="str">
            <v>Are you or a member of your household serve as elders of the village?</v>
          </cell>
          <cell r="X136" t="str">
            <v>شما یا عضو خانواده تان، ازجمله بزرگان قریه هستید؟</v>
          </cell>
          <cell r="Y136" t="str">
            <v>[ برای هر جواب تعداد جواب دهنده ها را بشمارید و تعداد را در خانه های خالی زیر بنویسید ]</v>
          </cell>
          <cell r="Z136" t="str">
            <v>نخير، جوابدهنده و اعضای خانواده شان بزرگان قريه نميباشند</v>
          </cell>
          <cell r="AA136" t="str">
            <v>بلی، جوابدهنده بزرگ قريه ميباشد</v>
          </cell>
          <cell r="AB136" t="str">
            <v>بلی، اعضای خانواده شان از بزرگان قريه ميباشند</v>
          </cell>
          <cell r="AC136" t="str">
            <v>بلی، جوابدهنده و اعضای خانواده شان هر دواز بزرگان قريه ميباشد</v>
          </cell>
          <cell r="AD136" t="e">
            <v>#N/A</v>
          </cell>
          <cell r="AE136" t="e">
            <v>#N/A</v>
          </cell>
          <cell r="AF136" t="e">
            <v>#N/A</v>
          </cell>
          <cell r="AG136" t="e">
            <v>#N/A</v>
          </cell>
          <cell r="AH136" t="e">
            <v>#N/A</v>
          </cell>
          <cell r="AI136" t="e">
            <v>#N/A</v>
          </cell>
          <cell r="AJ136" t="e">
            <v>#N/A</v>
          </cell>
          <cell r="AK136" t="e">
            <v>#N/A</v>
          </cell>
          <cell r="AL136" t="e">
            <v>#N/A</v>
          </cell>
          <cell r="AM136" t="e">
            <v>#N/A</v>
          </cell>
          <cell r="AN136" t="e">
            <v>#N/A</v>
          </cell>
          <cell r="AO136" t="e">
            <v>#N/A</v>
          </cell>
          <cell r="AP136" t="e">
            <v>#N/A</v>
          </cell>
          <cell r="AQ136" t="e">
            <v>#N/A</v>
          </cell>
          <cell r="AR136" t="e">
            <v>#N/A</v>
          </cell>
          <cell r="AS136" t="e">
            <v>#N/A</v>
          </cell>
          <cell r="AT136" t="e">
            <v>#N/A</v>
          </cell>
          <cell r="AU136" t="e">
            <v>#N/A</v>
          </cell>
          <cell r="AV136" t="e">
            <v>#N/A</v>
          </cell>
          <cell r="AW136" t="e">
            <v>#N/A</v>
          </cell>
          <cell r="AX136" t="e">
            <v>#N/A</v>
          </cell>
          <cell r="AY136" t="e">
            <v>#N/A</v>
          </cell>
          <cell r="AZ136" t="e">
            <v>#N/A</v>
          </cell>
          <cell r="BA136" t="e">
            <v>#N/A</v>
          </cell>
          <cell r="BB136" t="e">
            <v>#N/A</v>
          </cell>
          <cell r="BC136" t="e">
            <v>#N/A</v>
          </cell>
          <cell r="BD136" t="e">
            <v>#N/A</v>
          </cell>
          <cell r="BE136" t="e">
            <v>#N/A</v>
          </cell>
          <cell r="BF136" t="e">
            <v>#N/A</v>
          </cell>
          <cell r="BG136" t="e">
            <v>#N/A</v>
          </cell>
          <cell r="BH136" t="e">
            <v>#N/A</v>
          </cell>
          <cell r="BI136" t="e">
            <v>#N/A</v>
          </cell>
          <cell r="BJ136" t="e">
            <v>#N/A</v>
          </cell>
          <cell r="BK136" t="e">
            <v>#N/A</v>
          </cell>
          <cell r="BL136" t="e">
            <v>#N/A</v>
          </cell>
          <cell r="BM136" t="e">
            <v>#N/A</v>
          </cell>
          <cell r="BN136" t="e">
            <v>#N/A</v>
          </cell>
          <cell r="BO136" t="e">
            <v>#N/A</v>
          </cell>
          <cell r="BP136" t="e">
            <v>#N/A</v>
          </cell>
          <cell r="BQ136" t="e">
            <v>#N/A</v>
          </cell>
          <cell r="BR136" t="e">
            <v>#N/A</v>
          </cell>
          <cell r="BS136" t="e">
            <v>#N/A</v>
          </cell>
          <cell r="BT136" t="e">
            <v>#N/A</v>
          </cell>
          <cell r="BU136" t="e">
            <v>#N/A</v>
          </cell>
          <cell r="BV136" t="e">
            <v>#N/A</v>
          </cell>
          <cell r="BW136" t="e">
            <v>#N/A</v>
          </cell>
          <cell r="BX136">
            <v>4</v>
          </cell>
          <cell r="BY136">
            <v>8.2199999999999953</v>
          </cell>
          <cell r="BZ136" t="str">
            <v>No, neither respondent nor his household members are village elders</v>
          </cell>
          <cell r="CA136" t="str">
            <v>Yes, respondent is village elder</v>
          </cell>
          <cell r="CB136" t="str">
            <v>Yes, household member is village elder</v>
          </cell>
          <cell r="CC136" t="str">
            <v>Yes, both respondent and household members are village elders</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4</v>
          </cell>
          <cell r="DY136">
            <v>1</v>
          </cell>
          <cell r="EK136">
            <v>1</v>
          </cell>
          <cell r="ER136">
            <v>10.239999999999995</v>
          </cell>
          <cell r="ES136">
            <v>10.239999999999995</v>
          </cell>
          <cell r="ET136" t="str">
            <v>Do you or any member of your family serve as village elders?</v>
          </cell>
          <cell r="EU136" t="str">
            <v>آیا شما و یا کدام عضو خانواده تان ازجمله بزرگان قریه هستید؟</v>
          </cell>
          <cell r="EV136" t="b">
            <v>1</v>
          </cell>
          <cell r="EW136" t="b">
            <v>0</v>
          </cell>
          <cell r="EX136" t="b">
            <v>0</v>
          </cell>
        </row>
        <row r="137">
          <cell r="Q137">
            <v>11.01</v>
          </cell>
          <cell r="R137">
            <v>10.01</v>
          </cell>
          <cell r="V137" t="str">
            <v>Is there someone with {title} living in this village? [IF NO] Is there such a {title} living somewhere else who assists or makes decisions for this village?</v>
          </cell>
          <cell r="W137" t="str">
            <v>Is there someone with {title} living in this village? [IF NO] Is there such a {title} living somewhere else who assists or makes decisions for this village?</v>
          </cell>
          <cell r="X137" t="str">
            <v>کدام کسی با این {موقف} در این قریه زنده گی میکند؟ [اگر نخیر] پس چنین {موقف} است که در قریه زنده گی نمیکنند ولی در مورد این قریه تصمیم میگیرد و یا با مردم قریه همکاری میکند؟</v>
          </cell>
          <cell r="Y137" t="str">
            <v/>
          </cell>
          <cell r="Z137" t="str">
            <v>نه در قریه زندگی می کند و نه در باره قریه فیصله میکند</v>
          </cell>
          <cell r="AA137" t="str">
            <v>در قریه زندگی می کند</v>
          </cell>
          <cell r="AB137" t="str">
            <v>در قریه زندگی نمی کند ولی در باره قریه فیصله میکند</v>
          </cell>
          <cell r="AC137" t="e">
            <v>#N/A</v>
          </cell>
          <cell r="AD137" t="e">
            <v>#N/A</v>
          </cell>
          <cell r="AE137" t="e">
            <v>#N/A</v>
          </cell>
          <cell r="AF137" t="e">
            <v>#N/A</v>
          </cell>
          <cell r="AG137" t="e">
            <v>#N/A</v>
          </cell>
          <cell r="AH137" t="e">
            <v>#N/A</v>
          </cell>
          <cell r="AI137" t="e">
            <v>#N/A</v>
          </cell>
          <cell r="AJ137" t="e">
            <v>#N/A</v>
          </cell>
          <cell r="AK137" t="e">
            <v>#N/A</v>
          </cell>
          <cell r="AL137" t="e">
            <v>#N/A</v>
          </cell>
          <cell r="AM137" t="e">
            <v>#N/A</v>
          </cell>
          <cell r="AN137" t="e">
            <v>#N/A</v>
          </cell>
          <cell r="AO137" t="e">
            <v>#N/A</v>
          </cell>
          <cell r="AP137" t="e">
            <v>#N/A</v>
          </cell>
          <cell r="AQ137" t="e">
            <v>#N/A</v>
          </cell>
          <cell r="AR137" t="e">
            <v>#N/A</v>
          </cell>
          <cell r="AS137" t="e">
            <v>#N/A</v>
          </cell>
          <cell r="AT137" t="e">
            <v>#N/A</v>
          </cell>
          <cell r="AU137" t="e">
            <v>#N/A</v>
          </cell>
          <cell r="AV137" t="e">
            <v>#N/A</v>
          </cell>
          <cell r="AW137" t="e">
            <v>#N/A</v>
          </cell>
          <cell r="AX137" t="e">
            <v>#N/A</v>
          </cell>
          <cell r="AY137" t="e">
            <v>#N/A</v>
          </cell>
          <cell r="AZ137" t="e">
            <v>#N/A</v>
          </cell>
          <cell r="BA137" t="e">
            <v>#N/A</v>
          </cell>
          <cell r="BB137" t="e">
            <v>#N/A</v>
          </cell>
          <cell r="BC137" t="e">
            <v>#N/A</v>
          </cell>
          <cell r="BD137" t="e">
            <v>#N/A</v>
          </cell>
          <cell r="BE137" t="e">
            <v>#N/A</v>
          </cell>
          <cell r="BF137" t="e">
            <v>#N/A</v>
          </cell>
          <cell r="BG137" t="e">
            <v>#N/A</v>
          </cell>
          <cell r="BH137" t="e">
            <v>#N/A</v>
          </cell>
          <cell r="BI137" t="e">
            <v>#N/A</v>
          </cell>
          <cell r="BJ137" t="e">
            <v>#N/A</v>
          </cell>
          <cell r="BK137" t="e">
            <v>#N/A</v>
          </cell>
          <cell r="BL137" t="e">
            <v>#N/A</v>
          </cell>
          <cell r="BM137" t="e">
            <v>#N/A</v>
          </cell>
          <cell r="BN137" t="e">
            <v>#N/A</v>
          </cell>
          <cell r="BO137" t="e">
            <v>#N/A</v>
          </cell>
          <cell r="BP137" t="e">
            <v>#N/A</v>
          </cell>
          <cell r="BQ137" t="e">
            <v>#N/A</v>
          </cell>
          <cell r="BR137" t="e">
            <v>#N/A</v>
          </cell>
          <cell r="BS137" t="e">
            <v>#N/A</v>
          </cell>
          <cell r="BT137" t="e">
            <v>#N/A</v>
          </cell>
          <cell r="BU137" t="e">
            <v>#N/A</v>
          </cell>
          <cell r="BV137" t="e">
            <v>#N/A</v>
          </cell>
          <cell r="BW137" t="e">
            <v>#N/A</v>
          </cell>
          <cell r="BX137">
            <v>3</v>
          </cell>
          <cell r="BY137">
            <v>9.01</v>
          </cell>
          <cell r="BZ137" t="str">
            <v>Neither Lives in Village Nor Makes Decisions for Village</v>
          </cell>
          <cell r="CA137" t="str">
            <v>Lives in Village</v>
          </cell>
          <cell r="CB137" t="str">
            <v>Does Not Live in Village, But Makes Decisions for Village</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3</v>
          </cell>
          <cell r="DY137">
            <v>1</v>
          </cell>
          <cell r="EK137">
            <v>1</v>
          </cell>
          <cell r="ER137">
            <v>11.01</v>
          </cell>
          <cell r="ES137">
            <v>11.01</v>
          </cell>
          <cell r="ET137" t="str">
            <v>I am going to read a list of titles and positions and then ask you a number of questions about each. Is there a person who takes the title of [TITLE] living in the village or, if not living in the village, assisting the people of this village in their affairs:</v>
          </cell>
          <cell r="EU137" t="str">
            <v xml:space="preserve">من برای شما يک لست مواقف و وظایف را میخوانم. برای هرکدام، از شما تقاضا دارم تا به من بگوئید که آيا شخصی با چنین موقف و یا وظیفه در قریه زنده گی میکند. اگر در این قریه زنده گی نمیکند، مردم این قریه را در کارهای شان کمک وهمکاری میکند: { موقف } </v>
          </cell>
          <cell r="EV137" t="b">
            <v>1</v>
          </cell>
          <cell r="EW137" t="b">
            <v>0</v>
          </cell>
          <cell r="EX137" t="b">
            <v>0</v>
          </cell>
        </row>
        <row r="138">
          <cell r="Q138">
            <v>11.02</v>
          </cell>
          <cell r="R138">
            <v>10.02</v>
          </cell>
          <cell r="V138" t="str">
            <v>What is the name of the {title}?</v>
          </cell>
          <cell r="W138" t="str">
            <v>What is the name of the {title}?</v>
          </cell>
          <cell r="X138" t="str">
            <v>نام این {موقف} چی است؟</v>
          </cell>
          <cell r="Y138" t="str">
            <v/>
          </cell>
          <cell r="Z138" t="e">
            <v>#N/A</v>
          </cell>
          <cell r="AA138" t="e">
            <v>#N/A</v>
          </cell>
          <cell r="AB138" t="e">
            <v>#N/A</v>
          </cell>
          <cell r="AC138" t="e">
            <v>#N/A</v>
          </cell>
          <cell r="AD138" t="e">
            <v>#N/A</v>
          </cell>
          <cell r="AE138" t="e">
            <v>#N/A</v>
          </cell>
          <cell r="AF138" t="e">
            <v>#N/A</v>
          </cell>
          <cell r="AG138" t="e">
            <v>#N/A</v>
          </cell>
          <cell r="AH138" t="e">
            <v>#N/A</v>
          </cell>
          <cell r="AI138" t="e">
            <v>#N/A</v>
          </cell>
          <cell r="AJ138" t="e">
            <v>#N/A</v>
          </cell>
          <cell r="AK138" t="e">
            <v>#N/A</v>
          </cell>
          <cell r="AL138" t="e">
            <v>#N/A</v>
          </cell>
          <cell r="AM138" t="e">
            <v>#N/A</v>
          </cell>
          <cell r="AN138" t="e">
            <v>#N/A</v>
          </cell>
          <cell r="AO138" t="e">
            <v>#N/A</v>
          </cell>
          <cell r="AP138" t="e">
            <v>#N/A</v>
          </cell>
          <cell r="AQ138" t="e">
            <v>#N/A</v>
          </cell>
          <cell r="AR138" t="e">
            <v>#N/A</v>
          </cell>
          <cell r="AS138" t="e">
            <v>#N/A</v>
          </cell>
          <cell r="AT138" t="e">
            <v>#N/A</v>
          </cell>
          <cell r="AU138" t="e">
            <v>#N/A</v>
          </cell>
          <cell r="AV138" t="e">
            <v>#N/A</v>
          </cell>
          <cell r="AW138" t="e">
            <v>#N/A</v>
          </cell>
          <cell r="AX138" t="e">
            <v>#N/A</v>
          </cell>
          <cell r="AY138" t="e">
            <v>#N/A</v>
          </cell>
          <cell r="AZ138" t="e">
            <v>#N/A</v>
          </cell>
          <cell r="BA138" t="e">
            <v>#N/A</v>
          </cell>
          <cell r="BB138" t="e">
            <v>#N/A</v>
          </cell>
          <cell r="BC138" t="e">
            <v>#N/A</v>
          </cell>
          <cell r="BD138" t="e">
            <v>#N/A</v>
          </cell>
          <cell r="BE138" t="e">
            <v>#N/A</v>
          </cell>
          <cell r="BF138" t="e">
            <v>#N/A</v>
          </cell>
          <cell r="BG138" t="e">
            <v>#N/A</v>
          </cell>
          <cell r="BH138" t="e">
            <v>#N/A</v>
          </cell>
          <cell r="BI138" t="e">
            <v>#N/A</v>
          </cell>
          <cell r="BJ138" t="e">
            <v>#N/A</v>
          </cell>
          <cell r="BK138" t="e">
            <v>#N/A</v>
          </cell>
          <cell r="BL138" t="e">
            <v>#N/A</v>
          </cell>
          <cell r="BM138" t="e">
            <v>#N/A</v>
          </cell>
          <cell r="BN138" t="e">
            <v>#N/A</v>
          </cell>
          <cell r="BO138" t="e">
            <v>#N/A</v>
          </cell>
          <cell r="BP138" t="e">
            <v>#N/A</v>
          </cell>
          <cell r="BQ138" t="e">
            <v>#N/A</v>
          </cell>
          <cell r="BR138" t="e">
            <v>#N/A</v>
          </cell>
          <cell r="BS138" t="e">
            <v>#N/A</v>
          </cell>
          <cell r="BT138" t="e">
            <v>#N/A</v>
          </cell>
          <cell r="BU138" t="e">
            <v>#N/A</v>
          </cell>
          <cell r="BV138" t="e">
            <v>#N/A</v>
          </cell>
          <cell r="BW138" t="e">
            <v>#N/A</v>
          </cell>
          <cell r="BX138">
            <v>0</v>
          </cell>
          <cell r="BY138">
            <v>9.02</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1</v>
          </cell>
          <cell r="EK138">
            <v>1</v>
          </cell>
          <cell r="ER138">
            <v>11.02</v>
          </cell>
          <cell r="ES138">
            <v>11.02</v>
          </cell>
          <cell r="ET138" t="str">
            <v>What is the name of the person or persons who hold this position?</v>
          </cell>
          <cell r="EU138" t="str">
            <v>نام شخص و یا اشخاصی که چینین موقف را دارند چی میباشد؟</v>
          </cell>
          <cell r="EV138" t="b">
            <v>1</v>
          </cell>
          <cell r="EW138" t="b">
            <v>0</v>
          </cell>
          <cell r="EX138" t="b">
            <v>0</v>
          </cell>
        </row>
        <row r="139">
          <cell r="Q139">
            <v>11.03</v>
          </cell>
          <cell r="R139">
            <v>10.029999999999999</v>
          </cell>
          <cell r="V139" t="str">
            <v>What is the age of {name of person with the title}?</v>
          </cell>
          <cell r="W139" t="str">
            <v>What is the age of {name of person with the title}?</v>
          </cell>
          <cell r="X139" t="str">
            <v>{نام نفر که این موقف را دارد} چند ساله است؟</v>
          </cell>
          <cell r="Y139" t="str">
            <v/>
          </cell>
          <cell r="Z139" t="str">
            <v xml:space="preserve">سال </v>
          </cell>
          <cell r="AA139" t="e">
            <v>#N/A</v>
          </cell>
          <cell r="AB139" t="e">
            <v>#N/A</v>
          </cell>
          <cell r="AC139" t="e">
            <v>#N/A</v>
          </cell>
          <cell r="AD139" t="e">
            <v>#N/A</v>
          </cell>
          <cell r="AE139" t="e">
            <v>#N/A</v>
          </cell>
          <cell r="AF139" t="e">
            <v>#N/A</v>
          </cell>
          <cell r="AG139" t="e">
            <v>#N/A</v>
          </cell>
          <cell r="AH139" t="e">
            <v>#N/A</v>
          </cell>
          <cell r="AI139" t="e">
            <v>#N/A</v>
          </cell>
          <cell r="AJ139" t="e">
            <v>#N/A</v>
          </cell>
          <cell r="AK139" t="e">
            <v>#N/A</v>
          </cell>
          <cell r="AL139" t="e">
            <v>#N/A</v>
          </cell>
          <cell r="AM139" t="e">
            <v>#N/A</v>
          </cell>
          <cell r="AN139" t="e">
            <v>#N/A</v>
          </cell>
          <cell r="AO139" t="e">
            <v>#N/A</v>
          </cell>
          <cell r="AP139" t="e">
            <v>#N/A</v>
          </cell>
          <cell r="AQ139" t="e">
            <v>#N/A</v>
          </cell>
          <cell r="AR139" t="e">
            <v>#N/A</v>
          </cell>
          <cell r="AS139" t="e">
            <v>#N/A</v>
          </cell>
          <cell r="AT139" t="e">
            <v>#N/A</v>
          </cell>
          <cell r="AU139" t="e">
            <v>#N/A</v>
          </cell>
          <cell r="AV139" t="e">
            <v>#N/A</v>
          </cell>
          <cell r="AW139" t="e">
            <v>#N/A</v>
          </cell>
          <cell r="AX139" t="e">
            <v>#N/A</v>
          </cell>
          <cell r="AY139" t="e">
            <v>#N/A</v>
          </cell>
          <cell r="AZ139" t="e">
            <v>#N/A</v>
          </cell>
          <cell r="BA139" t="e">
            <v>#N/A</v>
          </cell>
          <cell r="BB139" t="e">
            <v>#N/A</v>
          </cell>
          <cell r="BC139" t="e">
            <v>#N/A</v>
          </cell>
          <cell r="BD139" t="e">
            <v>#N/A</v>
          </cell>
          <cell r="BE139" t="e">
            <v>#N/A</v>
          </cell>
          <cell r="BF139" t="e">
            <v>#N/A</v>
          </cell>
          <cell r="BG139" t="e">
            <v>#N/A</v>
          </cell>
          <cell r="BH139" t="e">
            <v>#N/A</v>
          </cell>
          <cell r="BI139" t="e">
            <v>#N/A</v>
          </cell>
          <cell r="BJ139" t="e">
            <v>#N/A</v>
          </cell>
          <cell r="BK139" t="e">
            <v>#N/A</v>
          </cell>
          <cell r="BL139" t="e">
            <v>#N/A</v>
          </cell>
          <cell r="BM139" t="e">
            <v>#N/A</v>
          </cell>
          <cell r="BN139" t="e">
            <v>#N/A</v>
          </cell>
          <cell r="BO139" t="e">
            <v>#N/A</v>
          </cell>
          <cell r="BP139" t="e">
            <v>#N/A</v>
          </cell>
          <cell r="BQ139" t="e">
            <v>#N/A</v>
          </cell>
          <cell r="BR139" t="e">
            <v>#N/A</v>
          </cell>
          <cell r="BS139" t="e">
            <v>#N/A</v>
          </cell>
          <cell r="BT139" t="e">
            <v>#N/A</v>
          </cell>
          <cell r="BU139" t="e">
            <v>#N/A</v>
          </cell>
          <cell r="BV139" t="e">
            <v>#N/A</v>
          </cell>
          <cell r="BW139" t="e">
            <v>#N/A</v>
          </cell>
          <cell r="BX139">
            <v>1</v>
          </cell>
          <cell r="BY139">
            <v>9.0299999999999994</v>
          </cell>
          <cell r="BZ139" t="str">
            <v>Years</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1</v>
          </cell>
          <cell r="DY139">
            <v>1</v>
          </cell>
          <cell r="EK139">
            <v>1</v>
          </cell>
          <cell r="ER139">
            <v>11.03</v>
          </cell>
          <cell r="ES139">
            <v>11.03</v>
          </cell>
          <cell r="ET139" t="str">
            <v>What is the age of the person or persons who hold this position?</v>
          </cell>
          <cell r="EU139" t="str">
            <v>شخص و یا اشخاصی که این موقف را دارند، چند ساله میباشند؟</v>
          </cell>
          <cell r="EV139" t="b">
            <v>1</v>
          </cell>
          <cell r="EW139" t="b">
            <v>0</v>
          </cell>
          <cell r="EX139" t="b">
            <v>0</v>
          </cell>
        </row>
        <row r="140">
          <cell r="Q140">
            <v>11.04</v>
          </cell>
          <cell r="R140">
            <v>10.039999999999999</v>
          </cell>
          <cell r="T140" t="str">
            <v>[MARK ALL MENTIONED]</v>
          </cell>
          <cell r="V140" t="str">
            <v>What is the responsibility of {title} in this village?</v>
          </cell>
          <cell r="W140" t="str">
            <v>What is the responsibility of {title} in this village?</v>
          </cell>
          <cell r="X140" t="str">
            <v>{موقف} در این قریه چی مسئولیت دارد؟</v>
          </cell>
          <cell r="Y140" t="str">
            <v>[ تمام جوابات داده شده را حلقه کنید ]</v>
          </cell>
          <cell r="Z140" t="str">
            <v>هیچ چیز</v>
          </cell>
          <cell r="AA140" t="str">
            <v>حل و فصل دعوا</v>
          </cell>
          <cell r="AB140" t="str">
            <v>حفاظت  قریه ازحملات</v>
          </cell>
          <cell r="AC140" t="str">
            <v>ایجاد قواعد برای مردم قریه</v>
          </cell>
          <cell r="AD140" t="str">
            <v>ترویج سلوک خوب</v>
          </cell>
          <cell r="AE140" t="str">
            <v>گفتگو / ارتباط با انجو ها / موسسات</v>
          </cell>
          <cell r="AF140" t="str">
            <v>گفتگو / ارتباط با حکومت ولسوالی / ولایتی</v>
          </cell>
          <cell r="AG140" t="str">
            <v>گفتگو / ارتباط با دولت مرکزی</v>
          </cell>
          <cell r="AH140" t="str">
            <v xml:space="preserve">تصدیق اسناد </v>
          </cell>
          <cell r="AI140" t="str">
            <v xml:space="preserve">ارایه خدمات مذهبی </v>
          </cell>
          <cell r="AJ140" t="str">
            <v xml:space="preserve">اداره پروژه های انکشافی </v>
          </cell>
          <cell r="AK140" t="str">
            <v>سایر:</v>
          </cell>
          <cell r="AL140" t="e">
            <v>#N/A</v>
          </cell>
          <cell r="AM140" t="e">
            <v>#N/A</v>
          </cell>
          <cell r="AN140" t="e">
            <v>#N/A</v>
          </cell>
          <cell r="AO140" t="e">
            <v>#N/A</v>
          </cell>
          <cell r="AP140" t="e">
            <v>#N/A</v>
          </cell>
          <cell r="AQ140" t="e">
            <v>#N/A</v>
          </cell>
          <cell r="AR140" t="e">
            <v>#N/A</v>
          </cell>
          <cell r="AS140" t="e">
            <v>#N/A</v>
          </cell>
          <cell r="AT140" t="e">
            <v>#N/A</v>
          </cell>
          <cell r="AU140" t="e">
            <v>#N/A</v>
          </cell>
          <cell r="AV140" t="e">
            <v>#N/A</v>
          </cell>
          <cell r="AW140" t="e">
            <v>#N/A</v>
          </cell>
          <cell r="AX140" t="e">
            <v>#N/A</v>
          </cell>
          <cell r="AY140" t="e">
            <v>#N/A</v>
          </cell>
          <cell r="AZ140" t="e">
            <v>#N/A</v>
          </cell>
          <cell r="BA140" t="e">
            <v>#N/A</v>
          </cell>
          <cell r="BB140" t="e">
            <v>#N/A</v>
          </cell>
          <cell r="BC140" t="e">
            <v>#N/A</v>
          </cell>
          <cell r="BD140" t="e">
            <v>#N/A</v>
          </cell>
          <cell r="BE140" t="e">
            <v>#N/A</v>
          </cell>
          <cell r="BF140" t="e">
            <v>#N/A</v>
          </cell>
          <cell r="BG140" t="e">
            <v>#N/A</v>
          </cell>
          <cell r="BH140" t="e">
            <v>#N/A</v>
          </cell>
          <cell r="BI140" t="e">
            <v>#N/A</v>
          </cell>
          <cell r="BJ140" t="e">
            <v>#N/A</v>
          </cell>
          <cell r="BK140" t="e">
            <v>#N/A</v>
          </cell>
          <cell r="BL140" t="e">
            <v>#N/A</v>
          </cell>
          <cell r="BM140" t="e">
            <v>#N/A</v>
          </cell>
          <cell r="BN140" t="e">
            <v>#N/A</v>
          </cell>
          <cell r="BO140" t="e">
            <v>#N/A</v>
          </cell>
          <cell r="BP140" t="e">
            <v>#N/A</v>
          </cell>
          <cell r="BQ140" t="e">
            <v>#N/A</v>
          </cell>
          <cell r="BR140" t="e">
            <v>#N/A</v>
          </cell>
          <cell r="BS140" t="e">
            <v>#N/A</v>
          </cell>
          <cell r="BT140" t="e">
            <v>#N/A</v>
          </cell>
          <cell r="BU140" t="e">
            <v>#N/A</v>
          </cell>
          <cell r="BV140" t="e">
            <v>#N/A</v>
          </cell>
          <cell r="BW140" t="e">
            <v>#N/A</v>
          </cell>
          <cell r="BX140">
            <v>12</v>
          </cell>
          <cell r="BY140">
            <v>9.0399999999999991</v>
          </cell>
          <cell r="BZ140" t="str">
            <v>Nothing</v>
          </cell>
          <cell r="CA140" t="str">
            <v>Resolve Disputes</v>
          </cell>
          <cell r="CB140" t="str">
            <v>Protect Village from Attack</v>
          </cell>
          <cell r="CC140" t="str">
            <v>Make Rules for Villagers</v>
          </cell>
          <cell r="CD140" t="str">
            <v>Promote Good Behavior</v>
          </cell>
          <cell r="CE140" t="str">
            <v>Communicate with NGOs</v>
          </cell>
          <cell r="CF140" t="str">
            <v>Negotiate / Liase with District or Provincial Government</v>
          </cell>
          <cell r="CG140" t="str">
            <v>Negotiate / Liase with Central Government</v>
          </cell>
          <cell r="CH140" t="str">
            <v>Certify Documents</v>
          </cell>
          <cell r="CI140" t="str">
            <v>Deliver Religious Services</v>
          </cell>
          <cell r="CJ140" t="str">
            <v>Manage Development Projects</v>
          </cell>
          <cell r="CK140" t="str">
            <v>Other:</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v>0</v>
          </cell>
          <cell r="DT140">
            <v>0</v>
          </cell>
          <cell r="DU140">
            <v>0</v>
          </cell>
          <cell r="DV140">
            <v>0</v>
          </cell>
          <cell r="DW140">
            <v>0</v>
          </cell>
          <cell r="DX140">
            <v>12</v>
          </cell>
          <cell r="DY140">
            <v>1</v>
          </cell>
          <cell r="DZ140" t="str">
            <v>Categorical</v>
          </cell>
          <cell r="EA140">
            <v>1</v>
          </cell>
          <cell r="EB140" t="str">
            <v>Fill-In</v>
          </cell>
          <cell r="EC140" t="str">
            <v>Through election;  God assigns him;  Hereditary;  Having good manners and behavior who have served people in the village;  Someone who campaigned during the war and insecurity and protected people of the village against dangers and threats;  A religious scholar/having good knowledge of the religion;  Selected by scholars;  Be a commander, mujahed, warlord;  Selected a commander, mujahed, warlord;  Be an intelligent person/be an elderly;  Selected by older men;  Be the head of the village;  Selected by the head of the village; ;  Selected by other members of the council;  Selected by the head of district;  Selected by the governor;  Selected by the central government;  Selected by NGOs;  Other;  Other</v>
          </cell>
          <cell r="ED140">
            <v>21</v>
          </cell>
          <cell r="EE140">
            <v>3.26</v>
          </cell>
          <cell r="EF140" t="str">
            <v>.</v>
          </cell>
          <cell r="EG140" t="str">
            <v>-</v>
          </cell>
          <cell r="EI140">
            <v>1.27</v>
          </cell>
          <cell r="EJ140" t="str">
            <v>X</v>
          </cell>
          <cell r="EK140">
            <v>1</v>
          </cell>
          <cell r="EN140" t="str">
            <v>N/A</v>
          </cell>
          <cell r="EO140" t="str">
            <v>Hypothesis Test</v>
          </cell>
          <cell r="EP140" t="str">
            <v>Local Governance</v>
          </cell>
          <cell r="EQ140" t="str">
            <v>Selection Method</v>
          </cell>
          <cell r="ER140">
            <v>11.04</v>
          </cell>
          <cell r="ES140">
            <v>11.04</v>
          </cell>
          <cell r="ET140" t="str">
            <v>What is this main responsibility of this person?</v>
          </cell>
          <cell r="EU140" t="str">
            <v>این شخص چی مسئولیت دارد؟</v>
          </cell>
          <cell r="EV140" t="b">
            <v>1</v>
          </cell>
          <cell r="EW140" t="b">
            <v>0</v>
          </cell>
          <cell r="EX140" t="b">
            <v>0</v>
          </cell>
        </row>
        <row r="141">
          <cell r="Q141">
            <v>11.049999999999999</v>
          </cell>
          <cell r="R141">
            <v>10.049999999999999</v>
          </cell>
          <cell r="V141" t="str">
            <v>How long has the person with the {title} held his position?</v>
          </cell>
          <cell r="W141" t="str">
            <v>How long has {name of person with the title} held {title}?</v>
          </cell>
          <cell r="X141" t="str">
            <v>چقدر وقت میشود که {نام نفر} این {موقف} است؟</v>
          </cell>
          <cell r="Y141" t="str">
            <v/>
          </cell>
          <cell r="Z141" t="str">
            <v>هفته</v>
          </cell>
          <cell r="AA141" t="str">
            <v>ماه</v>
          </cell>
          <cell r="AB141" t="str">
            <v xml:space="preserve">سال </v>
          </cell>
          <cell r="AC141" t="e">
            <v>#N/A</v>
          </cell>
          <cell r="AD141" t="e">
            <v>#N/A</v>
          </cell>
          <cell r="AE141" t="e">
            <v>#N/A</v>
          </cell>
          <cell r="AF141" t="e">
            <v>#N/A</v>
          </cell>
          <cell r="AG141" t="e">
            <v>#N/A</v>
          </cell>
          <cell r="AH141" t="e">
            <v>#N/A</v>
          </cell>
          <cell r="AI141" t="e">
            <v>#N/A</v>
          </cell>
          <cell r="AJ141" t="e">
            <v>#N/A</v>
          </cell>
          <cell r="AK141" t="e">
            <v>#N/A</v>
          </cell>
          <cell r="AL141" t="e">
            <v>#N/A</v>
          </cell>
          <cell r="AM141" t="e">
            <v>#N/A</v>
          </cell>
          <cell r="AN141" t="e">
            <v>#N/A</v>
          </cell>
          <cell r="AO141" t="e">
            <v>#N/A</v>
          </cell>
          <cell r="AP141" t="e">
            <v>#N/A</v>
          </cell>
          <cell r="AQ141" t="e">
            <v>#N/A</v>
          </cell>
          <cell r="AR141" t="e">
            <v>#N/A</v>
          </cell>
          <cell r="AS141" t="e">
            <v>#N/A</v>
          </cell>
          <cell r="AT141" t="e">
            <v>#N/A</v>
          </cell>
          <cell r="AU141" t="e">
            <v>#N/A</v>
          </cell>
          <cell r="AV141" t="e">
            <v>#N/A</v>
          </cell>
          <cell r="AW141" t="e">
            <v>#N/A</v>
          </cell>
          <cell r="AX141" t="e">
            <v>#N/A</v>
          </cell>
          <cell r="AY141" t="e">
            <v>#N/A</v>
          </cell>
          <cell r="AZ141" t="e">
            <v>#N/A</v>
          </cell>
          <cell r="BA141" t="e">
            <v>#N/A</v>
          </cell>
          <cell r="BB141" t="e">
            <v>#N/A</v>
          </cell>
          <cell r="BC141" t="e">
            <v>#N/A</v>
          </cell>
          <cell r="BD141" t="e">
            <v>#N/A</v>
          </cell>
          <cell r="BE141" t="e">
            <v>#N/A</v>
          </cell>
          <cell r="BF141" t="e">
            <v>#N/A</v>
          </cell>
          <cell r="BG141" t="e">
            <v>#N/A</v>
          </cell>
          <cell r="BH141" t="e">
            <v>#N/A</v>
          </cell>
          <cell r="BI141" t="e">
            <v>#N/A</v>
          </cell>
          <cell r="BJ141" t="e">
            <v>#N/A</v>
          </cell>
          <cell r="BK141" t="e">
            <v>#N/A</v>
          </cell>
          <cell r="BL141" t="e">
            <v>#N/A</v>
          </cell>
          <cell r="BM141" t="e">
            <v>#N/A</v>
          </cell>
          <cell r="BN141" t="e">
            <v>#N/A</v>
          </cell>
          <cell r="BO141" t="e">
            <v>#N/A</v>
          </cell>
          <cell r="BP141" t="e">
            <v>#N/A</v>
          </cell>
          <cell r="BQ141" t="e">
            <v>#N/A</v>
          </cell>
          <cell r="BR141" t="e">
            <v>#N/A</v>
          </cell>
          <cell r="BS141" t="e">
            <v>#N/A</v>
          </cell>
          <cell r="BT141" t="e">
            <v>#N/A</v>
          </cell>
          <cell r="BU141" t="e">
            <v>#N/A</v>
          </cell>
          <cell r="BV141" t="e">
            <v>#N/A</v>
          </cell>
          <cell r="BW141" t="e">
            <v>#N/A</v>
          </cell>
          <cell r="BX141">
            <v>3</v>
          </cell>
          <cell r="BY141">
            <v>9.0499999999999989</v>
          </cell>
          <cell r="BZ141" t="str">
            <v>Weeks</v>
          </cell>
          <cell r="CA141" t="str">
            <v>Months</v>
          </cell>
          <cell r="CB141" t="str">
            <v>Years</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3</v>
          </cell>
          <cell r="DY141">
            <v>1</v>
          </cell>
          <cell r="EK141">
            <v>1</v>
          </cell>
          <cell r="ER141">
            <v>11.049999999999999</v>
          </cell>
          <cell r="ES141">
            <v>11.049999999999999</v>
          </cell>
          <cell r="ET141" t="str">
            <v>How long has the current {TITLE} held his position?</v>
          </cell>
          <cell r="EU141" t="str">
            <v>{ موقف } از چی وقت این موقف را دارد؟</v>
          </cell>
          <cell r="EV141" t="b">
            <v>1</v>
          </cell>
          <cell r="EW141" t="b">
            <v>0</v>
          </cell>
          <cell r="EX141" t="b">
            <v>0</v>
          </cell>
        </row>
        <row r="142">
          <cell r="Q142">
            <v>11.059999999999999</v>
          </cell>
          <cell r="R142">
            <v>10.059999999999999</v>
          </cell>
          <cell r="V142" t="str">
            <v>How did this person become {title}?</v>
          </cell>
          <cell r="W142" t="str">
            <v>How did this person become {title}?</v>
          </cell>
          <cell r="X142" t="str">
            <v>این نفر چطور {موقف} شد؟</v>
          </cell>
          <cell r="Y142" t="str">
            <v/>
          </cell>
          <cell r="Z142" t="str">
            <v>موقف از پدر یا فامیل به میراث گرفته میشود</v>
          </cell>
          <cell r="AA142" t="str">
            <v>انتخاب شده توسط:</v>
          </cell>
          <cell r="AB142" t="str">
            <v>ملک / ارباب / قریه دار</v>
          </cell>
          <cell r="AC142" t="str">
            <v>ریش سفیدان قریه</v>
          </cell>
          <cell r="AD142" t="str">
            <v>علما  / روحانیون</v>
          </cell>
          <cell r="AE142" t="str">
            <v>انتخابات سری</v>
          </cell>
          <cell r="AF142" t="str">
            <v xml:space="preserve">جلسه تمام مردم قریه </v>
          </cell>
          <cell r="AG142" t="str">
            <v>ولسوال</v>
          </cell>
          <cell r="AH142" t="str">
            <v>دولت / حکومت</v>
          </cell>
          <cell r="AI142" t="str">
            <v xml:space="preserve">جلسه مردان قریه </v>
          </cell>
          <cell r="AJ142" t="str">
            <v>سایر:</v>
          </cell>
          <cell r="AK142" t="e">
            <v>#N/A</v>
          </cell>
          <cell r="AL142" t="e">
            <v>#N/A</v>
          </cell>
          <cell r="AM142" t="e">
            <v>#N/A</v>
          </cell>
          <cell r="AN142" t="e">
            <v>#N/A</v>
          </cell>
          <cell r="AO142" t="e">
            <v>#N/A</v>
          </cell>
          <cell r="AP142" t="e">
            <v>#N/A</v>
          </cell>
          <cell r="AQ142" t="e">
            <v>#N/A</v>
          </cell>
          <cell r="AR142" t="e">
            <v>#N/A</v>
          </cell>
          <cell r="AS142" t="e">
            <v>#N/A</v>
          </cell>
          <cell r="AT142" t="e">
            <v>#N/A</v>
          </cell>
          <cell r="AU142" t="e">
            <v>#N/A</v>
          </cell>
          <cell r="AV142" t="e">
            <v>#N/A</v>
          </cell>
          <cell r="AW142" t="e">
            <v>#N/A</v>
          </cell>
          <cell r="AX142" t="e">
            <v>#N/A</v>
          </cell>
          <cell r="AY142" t="e">
            <v>#N/A</v>
          </cell>
          <cell r="AZ142" t="e">
            <v>#N/A</v>
          </cell>
          <cell r="BA142" t="e">
            <v>#N/A</v>
          </cell>
          <cell r="BB142" t="e">
            <v>#N/A</v>
          </cell>
          <cell r="BC142" t="e">
            <v>#N/A</v>
          </cell>
          <cell r="BD142" t="e">
            <v>#N/A</v>
          </cell>
          <cell r="BE142" t="e">
            <v>#N/A</v>
          </cell>
          <cell r="BF142" t="e">
            <v>#N/A</v>
          </cell>
          <cell r="BG142" t="e">
            <v>#N/A</v>
          </cell>
          <cell r="BH142" t="e">
            <v>#N/A</v>
          </cell>
          <cell r="BI142" t="e">
            <v>#N/A</v>
          </cell>
          <cell r="BJ142" t="e">
            <v>#N/A</v>
          </cell>
          <cell r="BK142" t="e">
            <v>#N/A</v>
          </cell>
          <cell r="BL142" t="e">
            <v>#N/A</v>
          </cell>
          <cell r="BM142" t="e">
            <v>#N/A</v>
          </cell>
          <cell r="BN142" t="e">
            <v>#N/A</v>
          </cell>
          <cell r="BO142" t="e">
            <v>#N/A</v>
          </cell>
          <cell r="BP142" t="e">
            <v>#N/A</v>
          </cell>
          <cell r="BQ142" t="e">
            <v>#N/A</v>
          </cell>
          <cell r="BR142" t="e">
            <v>#N/A</v>
          </cell>
          <cell r="BS142" t="e">
            <v>#N/A</v>
          </cell>
          <cell r="BT142" t="e">
            <v>#N/A</v>
          </cell>
          <cell r="BU142" t="e">
            <v>#N/A</v>
          </cell>
          <cell r="BV142" t="e">
            <v>#N/A</v>
          </cell>
          <cell r="BW142" t="e">
            <v>#N/A</v>
          </cell>
          <cell r="BX142">
            <v>11</v>
          </cell>
          <cell r="BY142">
            <v>9.0599999999999987</v>
          </cell>
          <cell r="BZ142" t="str">
            <v>Position is Inherited From Father or Family</v>
          </cell>
          <cell r="CA142" t="str">
            <v>Selected by . . .</v>
          </cell>
          <cell r="CB142" t="str">
            <v>Malik / Arbab / Qariyadar</v>
          </cell>
          <cell r="CC142" t="str">
            <v>White Beards</v>
          </cell>
          <cell r="CD142" t="str">
            <v>Clergy</v>
          </cell>
          <cell r="CE142" t="str">
            <v>Secret Ballot Election</v>
          </cell>
          <cell r="CF142" t="str">
            <v>Meeting of All Villagers</v>
          </cell>
          <cell r="CG142" t="str">
            <v>District Administrator</v>
          </cell>
          <cell r="CH142" t="str">
            <v>Government</v>
          </cell>
          <cell r="CI142" t="str">
            <v>Meeting of Village Men</v>
          </cell>
          <cell r="CJ142" t="str">
            <v>Other:</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11</v>
          </cell>
          <cell r="DY142">
            <v>1</v>
          </cell>
          <cell r="EK142">
            <v>1</v>
          </cell>
          <cell r="ER142">
            <v>11.059999999999999</v>
          </cell>
          <cell r="ES142">
            <v>11.059999999999999</v>
          </cell>
          <cell r="ET142" t="str">
            <v>How was the current {TITLE} selected?</v>
          </cell>
          <cell r="EU142" t="str">
            <v>{ موقف } فعلی چگونه انتخاب شد؟</v>
          </cell>
          <cell r="EV142" t="b">
            <v>1</v>
          </cell>
          <cell r="EW142" t="b">
            <v>0</v>
          </cell>
          <cell r="EX142" t="b">
            <v>0</v>
          </cell>
        </row>
        <row r="143">
          <cell r="Q143">
            <v>11.07</v>
          </cell>
          <cell r="R143">
            <v>10.069999999999999</v>
          </cell>
          <cell r="T143" t="str">
            <v>[IF VILLAGE HAS AT LEAST ONE COUNCIL]</v>
          </cell>
          <cell r="V143" t="str">
            <v>Is {title} a regular member of {name of council 1 / 2 / 3}?</v>
          </cell>
          <cell r="W143" t="str">
            <v>Is {title} a regular member of {name of council 1 / 2 / 3}?</v>
          </cell>
          <cell r="X143" t="str">
            <v>{موقف} عضو منظم {نام شورای 1 / 2 / 3} است؟</v>
          </cell>
          <cell r="Y143" t="str">
            <v>[ درصورتی که قریه حداقل یک شورا دارد ]</v>
          </cell>
          <cell r="Z143" t="str">
            <v>{شورای 1}</v>
          </cell>
          <cell r="AA143" t="str">
            <v>نخیر</v>
          </cell>
          <cell r="AB143" t="str">
            <v>بلی</v>
          </cell>
          <cell r="AC143" t="str">
            <v>{شورای 2}</v>
          </cell>
          <cell r="AD143" t="str">
            <v>نخیر</v>
          </cell>
          <cell r="AE143" t="str">
            <v>بلی</v>
          </cell>
          <cell r="AF143" t="str">
            <v>{شورای 3}</v>
          </cell>
          <cell r="AG143" t="str">
            <v>نخیر</v>
          </cell>
          <cell r="AH143" t="str">
            <v>بلی</v>
          </cell>
          <cell r="AI143" t="e">
            <v>#N/A</v>
          </cell>
          <cell r="AJ143" t="e">
            <v>#N/A</v>
          </cell>
          <cell r="AK143" t="e">
            <v>#N/A</v>
          </cell>
          <cell r="AL143" t="e">
            <v>#N/A</v>
          </cell>
          <cell r="AM143" t="e">
            <v>#N/A</v>
          </cell>
          <cell r="AN143" t="e">
            <v>#N/A</v>
          </cell>
          <cell r="AO143" t="e">
            <v>#N/A</v>
          </cell>
          <cell r="AP143" t="e">
            <v>#N/A</v>
          </cell>
          <cell r="AQ143" t="e">
            <v>#N/A</v>
          </cell>
          <cell r="AR143" t="e">
            <v>#N/A</v>
          </cell>
          <cell r="AS143" t="e">
            <v>#N/A</v>
          </cell>
          <cell r="AT143" t="e">
            <v>#N/A</v>
          </cell>
          <cell r="AU143" t="e">
            <v>#N/A</v>
          </cell>
          <cell r="AV143" t="e">
            <v>#N/A</v>
          </cell>
          <cell r="AW143" t="e">
            <v>#N/A</v>
          </cell>
          <cell r="AX143" t="e">
            <v>#N/A</v>
          </cell>
          <cell r="AY143" t="e">
            <v>#N/A</v>
          </cell>
          <cell r="AZ143" t="e">
            <v>#N/A</v>
          </cell>
          <cell r="BA143" t="e">
            <v>#N/A</v>
          </cell>
          <cell r="BB143" t="e">
            <v>#N/A</v>
          </cell>
          <cell r="BC143" t="e">
            <v>#N/A</v>
          </cell>
          <cell r="BD143" t="e">
            <v>#N/A</v>
          </cell>
          <cell r="BE143" t="e">
            <v>#N/A</v>
          </cell>
          <cell r="BF143" t="e">
            <v>#N/A</v>
          </cell>
          <cell r="BG143" t="e">
            <v>#N/A</v>
          </cell>
          <cell r="BH143" t="e">
            <v>#N/A</v>
          </cell>
          <cell r="BI143" t="e">
            <v>#N/A</v>
          </cell>
          <cell r="BJ143" t="e">
            <v>#N/A</v>
          </cell>
          <cell r="BK143" t="e">
            <v>#N/A</v>
          </cell>
          <cell r="BL143" t="e">
            <v>#N/A</v>
          </cell>
          <cell r="BM143" t="e">
            <v>#N/A</v>
          </cell>
          <cell r="BN143" t="e">
            <v>#N/A</v>
          </cell>
          <cell r="BO143" t="e">
            <v>#N/A</v>
          </cell>
          <cell r="BP143" t="e">
            <v>#N/A</v>
          </cell>
          <cell r="BQ143" t="e">
            <v>#N/A</v>
          </cell>
          <cell r="BR143" t="e">
            <v>#N/A</v>
          </cell>
          <cell r="BS143" t="e">
            <v>#N/A</v>
          </cell>
          <cell r="BT143" t="e">
            <v>#N/A</v>
          </cell>
          <cell r="BU143" t="e">
            <v>#N/A</v>
          </cell>
          <cell r="BV143" t="e">
            <v>#N/A</v>
          </cell>
          <cell r="BW143" t="e">
            <v>#N/A</v>
          </cell>
          <cell r="BX143">
            <v>9</v>
          </cell>
          <cell r="BY143">
            <v>9.0699999999999985</v>
          </cell>
          <cell r="BZ143" t="str">
            <v>{Council 1}</v>
          </cell>
          <cell r="CA143" t="str">
            <v>No</v>
          </cell>
          <cell r="CB143" t="str">
            <v>Yes</v>
          </cell>
          <cell r="CC143" t="str">
            <v>{Council 2}</v>
          </cell>
          <cell r="CD143" t="str">
            <v>No</v>
          </cell>
          <cell r="CE143" t="str">
            <v>Yes</v>
          </cell>
          <cell r="CF143" t="str">
            <v>{Council 3}</v>
          </cell>
          <cell r="CG143" t="str">
            <v>No</v>
          </cell>
          <cell r="CH143" t="str">
            <v>Yes</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9</v>
          </cell>
          <cell r="DY143">
            <v>1</v>
          </cell>
          <cell r="EK143">
            <v>1</v>
          </cell>
          <cell r="ER143">
            <v>11.069999999999999</v>
          </cell>
          <cell r="ES143">
            <v>11.069999999999999</v>
          </cell>
          <cell r="ET143" t="str">
            <v>Is the current [TITLE] a regular member of [COUNCIL 1]?</v>
          </cell>
          <cell r="EU143" t="str">
            <v>آیا موقف فعلی عضو منظم { شورای #1 } است؟</v>
          </cell>
          <cell r="EV143" t="b">
            <v>1</v>
          </cell>
          <cell r="EW143" t="b">
            <v>0</v>
          </cell>
          <cell r="EX143" t="b">
            <v>0</v>
          </cell>
        </row>
        <row r="144">
          <cell r="Q144">
            <v>12.15</v>
          </cell>
          <cell r="R144">
            <v>10.079999999999998</v>
          </cell>
          <cell r="T144" t="str">
            <v>[COUNT NUMBER OF RESPONDENTS GIVING EACH ANSWER AND ENTER NUMBER IN BOXES BELOW]</v>
          </cell>
          <cell r="U144" t="str">
            <v>On which basis do you think a person should become member of the village council or chamber of village elders?</v>
          </cell>
          <cell r="V144" t="str">
            <v>In your opinion, how should the {malik / arbab / qariyadar} be selected? Should they inherit their position, be selected by tribal elders, selected by  central government, be selected by villagers through a secret ballot election or a meeting, or by another method?</v>
          </cell>
          <cell r="W144" t="str">
            <v>In your opinion, how should the {malik / arbab / qariyadar} be selected? Should they inherit their position, be selected by tribal elders, selected by  central government, be selected by villagers through a secret ballot election or a meeting, or by another method?</v>
          </cell>
          <cell r="X144" t="str">
            <v>به نظر شما، {ملک / ارباب / قريه دار} باید چطور انتخاب شود؟: به شکل میراثی، توسط بزرگان قوم، توسط دولت مرکزی، توسط مردم قریه به شکل رای گیری سری در انتخابات یا در یک مجلس ویا کدام شيوهء دیگر؟</v>
          </cell>
          <cell r="Y144" t="str">
            <v>[ برای هر جواب تعداد جواب دهنده ها را بشمارید و تعداد را در خانه های خالی زیر بنویسید ]</v>
          </cell>
          <cell r="Z144" t="str">
            <v>موقف بایداز پدر یا فامیل به میراث گرفته شود</v>
          </cell>
          <cell r="AA144" t="str">
            <v>انتخاب توسط:</v>
          </cell>
          <cell r="AB144" t="str">
            <v>افراد با نفوذ در قریه</v>
          </cell>
          <cell r="AC144" t="str">
            <v>ریش سفیدان قریه یا بزرگان قوم</v>
          </cell>
          <cell r="AD144" t="str">
            <v>شورای محلی قریه</v>
          </cell>
          <cell r="AE144" t="str">
            <v>ولسوال</v>
          </cell>
          <cell r="AF144" t="str">
            <v>والی</v>
          </cell>
          <cell r="AG144" t="str">
            <v>دولت مرکزی</v>
          </cell>
          <cell r="AH144" t="str">
            <v>انجو / موسسه</v>
          </cell>
          <cell r="AI144" t="str">
            <v>ديگر افراد با نفوذ</v>
          </cell>
          <cell r="AJ144" t="str">
            <v>انتخابات سری و آزاد برای تمام مردم قریه</v>
          </cell>
          <cell r="AK144" t="str">
            <v>انتخابات سری و آزاد برای مردهای قریه</v>
          </cell>
          <cell r="AL144" t="str">
            <v>انتخابات سری و آزاد برای زنان قریه</v>
          </cell>
          <cell r="AM144" t="str">
            <v xml:space="preserve">جلسه تمام مردم قریه </v>
          </cell>
          <cell r="AN144" t="str">
            <v xml:space="preserve">جلسه مردان قریه </v>
          </cell>
          <cell r="AO144" t="str">
            <v>جلسه زنان قریه</v>
          </cell>
          <cell r="AP144" t="str">
            <v>سایر:</v>
          </cell>
          <cell r="AQ144" t="e">
            <v>#N/A</v>
          </cell>
          <cell r="AR144" t="e">
            <v>#N/A</v>
          </cell>
          <cell r="AS144" t="e">
            <v>#N/A</v>
          </cell>
          <cell r="AT144" t="e">
            <v>#N/A</v>
          </cell>
          <cell r="AU144" t="e">
            <v>#N/A</v>
          </cell>
          <cell r="AV144" t="e">
            <v>#N/A</v>
          </cell>
          <cell r="AW144" t="e">
            <v>#N/A</v>
          </cell>
          <cell r="AX144" t="e">
            <v>#N/A</v>
          </cell>
          <cell r="AY144" t="e">
            <v>#N/A</v>
          </cell>
          <cell r="AZ144" t="e">
            <v>#N/A</v>
          </cell>
          <cell r="BA144" t="e">
            <v>#N/A</v>
          </cell>
          <cell r="BB144" t="e">
            <v>#N/A</v>
          </cell>
          <cell r="BC144" t="e">
            <v>#N/A</v>
          </cell>
          <cell r="BD144" t="e">
            <v>#N/A</v>
          </cell>
          <cell r="BE144" t="e">
            <v>#N/A</v>
          </cell>
          <cell r="BF144" t="e">
            <v>#N/A</v>
          </cell>
          <cell r="BG144" t="e">
            <v>#N/A</v>
          </cell>
          <cell r="BH144" t="e">
            <v>#N/A</v>
          </cell>
          <cell r="BI144" t="e">
            <v>#N/A</v>
          </cell>
          <cell r="BJ144" t="e">
            <v>#N/A</v>
          </cell>
          <cell r="BK144" t="e">
            <v>#N/A</v>
          </cell>
          <cell r="BL144" t="e">
            <v>#N/A</v>
          </cell>
          <cell r="BM144" t="e">
            <v>#N/A</v>
          </cell>
          <cell r="BN144" t="e">
            <v>#N/A</v>
          </cell>
          <cell r="BO144" t="e">
            <v>#N/A</v>
          </cell>
          <cell r="BP144" t="e">
            <v>#N/A</v>
          </cell>
          <cell r="BQ144" t="e">
            <v>#N/A</v>
          </cell>
          <cell r="BR144" t="e">
            <v>#N/A</v>
          </cell>
          <cell r="BS144" t="e">
            <v>#N/A</v>
          </cell>
          <cell r="BT144" t="e">
            <v>#N/A</v>
          </cell>
          <cell r="BU144" t="e">
            <v>#N/A</v>
          </cell>
          <cell r="BV144" t="e">
            <v>#N/A</v>
          </cell>
          <cell r="BW144" t="e">
            <v>#N/A</v>
          </cell>
          <cell r="BX144">
            <v>17</v>
          </cell>
          <cell r="BY144">
            <v>9.0799999999999983</v>
          </cell>
          <cell r="BZ144" t="str">
            <v>Position Should be Inherited from Father or Family</v>
          </cell>
          <cell r="CA144" t="str">
            <v>Select by:</v>
          </cell>
          <cell r="CB144" t="str">
            <v>Powerful People in Village</v>
          </cell>
          <cell r="CC144" t="str">
            <v>White Beards / Tribal Elders</v>
          </cell>
          <cell r="CD144" t="str">
            <v>Village Council</v>
          </cell>
          <cell r="CE144" t="str">
            <v>District Administrator</v>
          </cell>
          <cell r="CF144" t="str">
            <v>Provincial Governor</v>
          </cell>
          <cell r="CG144" t="str">
            <v>Central Government</v>
          </cell>
          <cell r="CH144" t="str">
            <v>NGO</v>
          </cell>
          <cell r="CI144" t="str">
            <v>Other Powerful People</v>
          </cell>
          <cell r="CJ144" t="str">
            <v>Secret Ballot Election Open to All Villagers</v>
          </cell>
          <cell r="CK144" t="str">
            <v>Secret Ballot Election Open to Village Men</v>
          </cell>
          <cell r="CL144" t="str">
            <v>Secret Ballot Election Open to Village Women</v>
          </cell>
          <cell r="CM144" t="str">
            <v>Meeting of All Villagers</v>
          </cell>
          <cell r="CN144" t="str">
            <v>Meeting of Village Men</v>
          </cell>
          <cell r="CO144" t="str">
            <v>Meeting of Village Women</v>
          </cell>
          <cell r="CP144" t="str">
            <v>Other:</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17</v>
          </cell>
          <cell r="DY144">
            <v>1</v>
          </cell>
          <cell r="DZ144" t="str">
            <v>Categorical</v>
          </cell>
          <cell r="EA144">
            <v>1</v>
          </cell>
          <cell r="EB144" t="str">
            <v>Fill-In</v>
          </cell>
          <cell r="EC144" t="str">
            <v>Through election;  God assigns him;  Hereditary;  Having good manners and behavior who have served people in the village;  Someone who campaigned during the war and insecurity and protected people of the village against dangers and threats;  A religious scholar/having good knowledge of the religion;  Selected by scholars;  Be a commander, mujahed, warlord;  Selected a commander, mujahed, warlord;  Be an intelligent person/be an elderly;  Selected by older men;  Be the head of the village;  Selected by the head of the village; ;  Selected by other members of the council;  Selected by the head of district;  Selected by the governor;  Selected by the central government;  Selected by NGOs;  Other;  Other</v>
          </cell>
          <cell r="ED144">
            <v>21</v>
          </cell>
          <cell r="EE144">
            <v>3.27</v>
          </cell>
          <cell r="EF144" t="str">
            <v>.</v>
          </cell>
          <cell r="EG144" t="str">
            <v>-</v>
          </cell>
          <cell r="EI144">
            <v>1.28</v>
          </cell>
          <cell r="EJ144" t="str">
            <v>X</v>
          </cell>
          <cell r="EK144">
            <v>1</v>
          </cell>
          <cell r="EN144">
            <v>4.33</v>
          </cell>
          <cell r="EO144" t="str">
            <v>Hypothesis Test</v>
          </cell>
          <cell r="EP144" t="str">
            <v>Local Governance</v>
          </cell>
          <cell r="EQ144" t="str">
            <v>Selection Method</v>
          </cell>
          <cell r="ER144">
            <v>12.149999999999997</v>
          </cell>
          <cell r="ES144">
            <v>12.149999999999997</v>
          </cell>
          <cell r="ET144" t="str">
            <v>If you were to decide how the village leaders are to be chosen, what system would be the best one? For example, should leaders inherit their position, be selected by tribal elders, selected by sub-national or central government, be selected by powerful people, be chosen by a secret ballot election open to all the villagers, be selected in a meeting of all the villagers, or something else?</v>
          </cell>
          <cell r="EU144" t="str">
            <v>به نظر شما، کدام شیوه برای انتخاب رهبران قريه بهتر است؟ به طور مثال، آيا رهبران قریه باید به شکل میراثی درموقف خود برسند، توسط قوم  و بزرگان انتخاب شوند، توسط حکومت یا دولت، توسط اشخاص قدرتمند انتخاب شوند، توسط رای گیری سری در انتخابات از طرف مردم قریه انتخاب شوند، در یک مجلس توسط تمام مردم قریه انتخاب شوند ویا کدام شيوهء دیگر؟</v>
          </cell>
          <cell r="EV144" t="b">
            <v>1</v>
          </cell>
          <cell r="EW144" t="b">
            <v>0</v>
          </cell>
          <cell r="EX144" t="b">
            <v>0</v>
          </cell>
        </row>
        <row r="145">
          <cell r="Q145">
            <v>12.16</v>
          </cell>
          <cell r="R145">
            <v>10.089999999999998</v>
          </cell>
          <cell r="T145" t="str">
            <v>[COUNT NUMBER OF RESPONDENTS GIVING EACH ANSWER AND ENTER NUMBER IN BOXES BELOW]</v>
          </cell>
          <cell r="V145" t="str">
            <v>In your opinion, how should the provincial governor be selected?</v>
          </cell>
          <cell r="W145" t="str">
            <v>In your opinion, how should the provincial governor be selected?</v>
          </cell>
          <cell r="X145" t="str">
            <v>به نظر شما، والی باید چگونه انتخاب شود؟</v>
          </cell>
          <cell r="Y145" t="str">
            <v>[ برای هر جواب تعداد جواب دهنده ها را بشمارید و تعداد را در خانه های خالی زیر بنویسید ]</v>
          </cell>
          <cell r="Z145" t="str">
            <v>موقف بایداز پدر یا فامیل به میراث گرفته شود</v>
          </cell>
          <cell r="AA145" t="str">
            <v>انتخاب توسط:</v>
          </cell>
          <cell r="AB145" t="str">
            <v>رئیس جمهور افغانستان</v>
          </cell>
          <cell r="AC145" t="str">
            <v>پارلمان</v>
          </cell>
          <cell r="AD145" t="str">
            <v>دولت مرکزی</v>
          </cell>
          <cell r="AE145" t="str">
            <v>ولسوالها</v>
          </cell>
          <cell r="AF145" t="str">
            <v xml:space="preserve">شورای ولایتی </v>
          </cell>
          <cell r="AG145" t="str">
            <v>قوماندان محلی</v>
          </cell>
          <cell r="AH145" t="str">
            <v>انجو / موسسه</v>
          </cell>
          <cell r="AI145" t="str">
            <v xml:space="preserve">اشخاص بانفوذ در ولایت </v>
          </cell>
          <cell r="AJ145" t="str">
            <v>رهبران تمام قریه جات ولایت</v>
          </cell>
          <cell r="AK145" t="str">
            <v xml:space="preserve">شورا های قریه جات ولایت </v>
          </cell>
          <cell r="AL145" t="str">
            <v xml:space="preserve">احزاب سیاسی </v>
          </cell>
          <cell r="AM145" t="str">
            <v>شوراهای انکشافی قریه جات ولایت</v>
          </cell>
          <cell r="AN145" t="str">
            <v xml:space="preserve">انتخابات سری و آزاد برای تمام مردان در ولایت </v>
          </cell>
          <cell r="AO145" t="str">
            <v>سایر:</v>
          </cell>
          <cell r="AP145" t="e">
            <v>#N/A</v>
          </cell>
          <cell r="AQ145" t="e">
            <v>#N/A</v>
          </cell>
          <cell r="AR145" t="e">
            <v>#N/A</v>
          </cell>
          <cell r="AS145" t="e">
            <v>#N/A</v>
          </cell>
          <cell r="AT145" t="e">
            <v>#N/A</v>
          </cell>
          <cell r="AU145" t="e">
            <v>#N/A</v>
          </cell>
          <cell r="AV145" t="e">
            <v>#N/A</v>
          </cell>
          <cell r="AW145" t="e">
            <v>#N/A</v>
          </cell>
          <cell r="AX145" t="e">
            <v>#N/A</v>
          </cell>
          <cell r="AY145" t="e">
            <v>#N/A</v>
          </cell>
          <cell r="AZ145" t="e">
            <v>#N/A</v>
          </cell>
          <cell r="BA145" t="e">
            <v>#N/A</v>
          </cell>
          <cell r="BB145" t="e">
            <v>#N/A</v>
          </cell>
          <cell r="BC145" t="e">
            <v>#N/A</v>
          </cell>
          <cell r="BD145" t="e">
            <v>#N/A</v>
          </cell>
          <cell r="BE145" t="e">
            <v>#N/A</v>
          </cell>
          <cell r="BF145" t="e">
            <v>#N/A</v>
          </cell>
          <cell r="BG145" t="e">
            <v>#N/A</v>
          </cell>
          <cell r="BH145" t="e">
            <v>#N/A</v>
          </cell>
          <cell r="BI145" t="e">
            <v>#N/A</v>
          </cell>
          <cell r="BJ145" t="e">
            <v>#N/A</v>
          </cell>
          <cell r="BK145" t="e">
            <v>#N/A</v>
          </cell>
          <cell r="BL145" t="e">
            <v>#N/A</v>
          </cell>
          <cell r="BM145" t="e">
            <v>#N/A</v>
          </cell>
          <cell r="BN145" t="e">
            <v>#N/A</v>
          </cell>
          <cell r="BO145" t="e">
            <v>#N/A</v>
          </cell>
          <cell r="BP145" t="e">
            <v>#N/A</v>
          </cell>
          <cell r="BQ145" t="e">
            <v>#N/A</v>
          </cell>
          <cell r="BR145" t="e">
            <v>#N/A</v>
          </cell>
          <cell r="BS145" t="e">
            <v>#N/A</v>
          </cell>
          <cell r="BT145" t="e">
            <v>#N/A</v>
          </cell>
          <cell r="BU145" t="e">
            <v>#N/A</v>
          </cell>
          <cell r="BV145" t="e">
            <v>#N/A</v>
          </cell>
          <cell r="BW145" t="e">
            <v>#N/A</v>
          </cell>
          <cell r="BX145">
            <v>16</v>
          </cell>
          <cell r="BY145">
            <v>9.0899999999999981</v>
          </cell>
          <cell r="BZ145" t="str">
            <v>Position Should be Inherited from Father or Family</v>
          </cell>
          <cell r="CA145" t="str">
            <v>Select by:</v>
          </cell>
          <cell r="CB145" t="str">
            <v>President of Afghanistan</v>
          </cell>
          <cell r="CC145" t="str">
            <v>Parliament</v>
          </cell>
          <cell r="CD145" t="str">
            <v>Central Government</v>
          </cell>
          <cell r="CE145" t="str">
            <v>District Administrators</v>
          </cell>
          <cell r="CF145" t="str">
            <v>Province Council</v>
          </cell>
          <cell r="CG145" t="str">
            <v>Local Commander</v>
          </cell>
          <cell r="CH145" t="str">
            <v>NGO</v>
          </cell>
          <cell r="CI145" t="str">
            <v>Influential People in Province</v>
          </cell>
          <cell r="CJ145" t="str">
            <v>Leaders from Villages in Province</v>
          </cell>
          <cell r="CK145" t="str">
            <v>Village Councils of the Province</v>
          </cell>
          <cell r="CL145" t="str">
            <v>Political Parties</v>
          </cell>
          <cell r="CM145" t="str">
            <v>CDCs in Province</v>
          </cell>
          <cell r="CN145" t="str">
            <v>Secret Ballot Election Open to Men in Province</v>
          </cell>
          <cell r="CO145" t="str">
            <v>Other:</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16</v>
          </cell>
          <cell r="DY145">
            <v>1</v>
          </cell>
          <cell r="EK145">
            <v>1</v>
          </cell>
          <cell r="ER145">
            <v>12.159999999999997</v>
          </cell>
          <cell r="ES145">
            <v>12.169999999999996</v>
          </cell>
          <cell r="ET145" t="str">
            <v>In your opinion, how should the district administrator be selected?</v>
          </cell>
          <cell r="EU145" t="str">
            <v>به نظر شما، ولسوال باید چگونه انتخاب شوند؟</v>
          </cell>
          <cell r="EV145" t="b">
            <v>1</v>
          </cell>
          <cell r="EW145" t="b">
            <v>0</v>
          </cell>
          <cell r="EX145" t="b">
            <v>0</v>
          </cell>
        </row>
        <row r="146">
          <cell r="Q146">
            <v>17</v>
          </cell>
          <cell r="R146" t="str">
            <v>-</v>
          </cell>
          <cell r="W146" t="str">
            <v>During the past 12 months, how many times was this village visited by the following authorities?: {NAME OF AUTHORITY}</v>
          </cell>
          <cell r="X146" t="str">
            <v>در همین 12 ماه گذشته، چند بار مسئولین ذیل در قریه برای ملاقات آمدند؟ {نام مسئولین}</v>
          </cell>
          <cell r="Y146" t="str">
            <v/>
          </cell>
        </row>
        <row r="147">
          <cell r="Q147">
            <v>17.010000000000002</v>
          </cell>
          <cell r="R147">
            <v>13.01</v>
          </cell>
          <cell r="V147" t="str">
            <v>During the past 12 months, how many times was this village visited by the uloswol or a representative of the district government?</v>
          </cell>
          <cell r="W147" t="str">
            <v>Uloswol or a representative of the district government?</v>
          </cell>
          <cell r="X147" t="str">
            <v>ولسوال یا نماینده ولسوالی؟</v>
          </cell>
          <cell r="Y147" t="str">
            <v/>
          </cell>
          <cell r="Z147" t="str">
            <v>صفر (0) بار / مرتبه</v>
          </cell>
          <cell r="AA147" t="str">
            <v>یک (1) بار / مرتبه</v>
          </cell>
          <cell r="AB147" t="str">
            <v>دو (2) بار / مرتبه</v>
          </cell>
          <cell r="AC147" t="str">
            <v>سه (3) بار / مرتبه</v>
          </cell>
          <cell r="AD147" t="str">
            <v>چهار (4) بار / مرتبه</v>
          </cell>
          <cell r="AE147" t="str">
            <v>پنج (5) بار / مرتبه</v>
          </cell>
          <cell r="AF147" t="str">
            <v>شش (6) بار / مرتبه</v>
          </cell>
          <cell r="AG147" t="str">
            <v>هفت (7) بار / مرتبه</v>
          </cell>
          <cell r="AH147" t="str">
            <v>هشت (8) بار / مرتبه</v>
          </cell>
          <cell r="AI147" t="str">
            <v>نه (9) بار / مرتبه</v>
          </cell>
          <cell r="AJ147" t="str">
            <v>ده (10) بار / مرتبه</v>
          </cell>
          <cell r="AK147" t="str">
            <v>بيست (20) بار / مرتبه</v>
          </cell>
          <cell r="AL147" t="str">
            <v>سی (30) بار / مرتبه</v>
          </cell>
          <cell r="AM147" t="str">
            <v>چهل (40) بار / مرتبه</v>
          </cell>
          <cell r="AN147" t="str">
            <v>پنجاه (50) بار / مرتبه</v>
          </cell>
          <cell r="AO147" t="str">
            <v>صد (100) بار / مرتبه</v>
          </cell>
          <cell r="AP147" t="str">
            <v>سایر:</v>
          </cell>
          <cell r="AQ147" t="str">
            <v>بار / دفعه</v>
          </cell>
          <cell r="AR147" t="str">
            <v xml:space="preserve">غیر قابل حساب است </v>
          </cell>
          <cell r="AS147" t="e">
            <v>#N/A</v>
          </cell>
          <cell r="AT147" t="e">
            <v>#N/A</v>
          </cell>
          <cell r="AU147" t="e">
            <v>#N/A</v>
          </cell>
          <cell r="AV147" t="e">
            <v>#N/A</v>
          </cell>
          <cell r="AW147" t="e">
            <v>#N/A</v>
          </cell>
          <cell r="AX147" t="e">
            <v>#N/A</v>
          </cell>
          <cell r="AY147" t="e">
            <v>#N/A</v>
          </cell>
          <cell r="AZ147" t="e">
            <v>#N/A</v>
          </cell>
          <cell r="BA147" t="e">
            <v>#N/A</v>
          </cell>
          <cell r="BB147" t="e">
            <v>#N/A</v>
          </cell>
          <cell r="BC147" t="e">
            <v>#N/A</v>
          </cell>
          <cell r="BD147" t="e">
            <v>#N/A</v>
          </cell>
          <cell r="BE147" t="e">
            <v>#N/A</v>
          </cell>
          <cell r="BF147" t="e">
            <v>#N/A</v>
          </cell>
          <cell r="BG147" t="e">
            <v>#N/A</v>
          </cell>
          <cell r="BH147" t="e">
            <v>#N/A</v>
          </cell>
          <cell r="BI147" t="e">
            <v>#N/A</v>
          </cell>
          <cell r="BJ147" t="e">
            <v>#N/A</v>
          </cell>
          <cell r="BK147" t="e">
            <v>#N/A</v>
          </cell>
          <cell r="BL147" t="e">
            <v>#N/A</v>
          </cell>
          <cell r="BM147" t="e">
            <v>#N/A</v>
          </cell>
          <cell r="BN147" t="e">
            <v>#N/A</v>
          </cell>
          <cell r="BO147" t="e">
            <v>#N/A</v>
          </cell>
          <cell r="BP147" t="e">
            <v>#N/A</v>
          </cell>
          <cell r="BQ147" t="e">
            <v>#N/A</v>
          </cell>
          <cell r="BR147" t="e">
            <v>#N/A</v>
          </cell>
          <cell r="BS147" t="e">
            <v>#N/A</v>
          </cell>
          <cell r="BT147" t="e">
            <v>#N/A</v>
          </cell>
          <cell r="BU147" t="e">
            <v>#N/A</v>
          </cell>
          <cell r="BV147" t="e">
            <v>#N/A</v>
          </cell>
          <cell r="BW147" t="e">
            <v>#N/A</v>
          </cell>
          <cell r="BX147">
            <v>19</v>
          </cell>
          <cell r="BY147">
            <v>10.01</v>
          </cell>
          <cell r="BZ147" t="str">
            <v>Zero Times</v>
          </cell>
          <cell r="CA147" t="str">
            <v>One Time</v>
          </cell>
          <cell r="CB147" t="str">
            <v>Two Times</v>
          </cell>
          <cell r="CC147" t="str">
            <v>Three Times</v>
          </cell>
          <cell r="CD147" t="str">
            <v>Four Times</v>
          </cell>
          <cell r="CE147" t="str">
            <v>Five Times</v>
          </cell>
          <cell r="CF147" t="str">
            <v>Six Times</v>
          </cell>
          <cell r="CG147" t="str">
            <v>Seven Times</v>
          </cell>
          <cell r="CH147" t="str">
            <v>Eight Times</v>
          </cell>
          <cell r="CI147" t="str">
            <v>Nine Times</v>
          </cell>
          <cell r="CJ147" t="str">
            <v>Ten Times</v>
          </cell>
          <cell r="CK147" t="str">
            <v>Twenty Times</v>
          </cell>
          <cell r="CL147" t="str">
            <v>Thirty Times</v>
          </cell>
          <cell r="CM147" t="str">
            <v>Forty Times</v>
          </cell>
          <cell r="CN147" t="str">
            <v>Fifty Times</v>
          </cell>
          <cell r="CO147" t="str">
            <v>Hundred Times</v>
          </cell>
          <cell r="CP147" t="str">
            <v>Other:</v>
          </cell>
          <cell r="CQ147" t="str">
            <v>Times</v>
          </cell>
          <cell r="CR147" t="str">
            <v>Too Many to Count</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19</v>
          </cell>
          <cell r="DY147">
            <v>1</v>
          </cell>
          <cell r="EK147">
            <v>1</v>
          </cell>
          <cell r="ER147">
            <v>17.010000000000002</v>
          </cell>
          <cell r="ES147">
            <v>17.010000000000002</v>
          </cell>
          <cell r="ET147" t="str">
            <v>During the past 12 months, how many times was this village visited by the uloswol or a representative of the district government?</v>
          </cell>
          <cell r="EU147" t="str">
            <v>درجریان 12 ماه گذشته، چند بار ولسوال یا نماینده ولسوالی از این قریه بازدید نمودنده اند؟</v>
          </cell>
          <cell r="EV147" t="b">
            <v>1</v>
          </cell>
          <cell r="EW147" t="b">
            <v>0</v>
          </cell>
          <cell r="EX147" t="b">
            <v>0</v>
          </cell>
        </row>
        <row r="148">
          <cell r="Q148">
            <v>17.02</v>
          </cell>
          <cell r="R148">
            <v>13.02</v>
          </cell>
          <cell r="W148" t="str">
            <v>Representatives of the central government or ministries?</v>
          </cell>
          <cell r="X148" t="str">
            <v>نماینده گان حکومت مرکزی و وزارتخانه ها؟</v>
          </cell>
          <cell r="Y148" t="str">
            <v/>
          </cell>
          <cell r="Z148" t="str">
            <v>صفر (0) بار / مرتبه</v>
          </cell>
          <cell r="AA148" t="str">
            <v>یک (1) بار / مرتبه</v>
          </cell>
          <cell r="AB148" t="str">
            <v>دو (2) بار / مرتبه</v>
          </cell>
          <cell r="AC148" t="str">
            <v>سه (3) بار / مرتبه</v>
          </cell>
          <cell r="AD148" t="str">
            <v>چهار (4) بار / مرتبه</v>
          </cell>
          <cell r="AE148" t="str">
            <v>پنج (5) بار / مرتبه</v>
          </cell>
          <cell r="AF148" t="str">
            <v>شش (6) بار / مرتبه</v>
          </cell>
          <cell r="AG148" t="str">
            <v>هفت (7) بار / مرتبه</v>
          </cell>
          <cell r="AH148" t="str">
            <v>هشت (8) بار / مرتبه</v>
          </cell>
          <cell r="AI148" t="str">
            <v>نه (9) بار / مرتبه</v>
          </cell>
          <cell r="AJ148" t="str">
            <v>ده (10) بار / مرتبه</v>
          </cell>
          <cell r="AK148" t="str">
            <v>بيست (20) بار / مرتبه</v>
          </cell>
          <cell r="AL148" t="str">
            <v>سی (30) بار / مرتبه</v>
          </cell>
          <cell r="AM148" t="str">
            <v>چهل (40) بار / مرتبه</v>
          </cell>
          <cell r="AN148" t="str">
            <v>پنجاه (50) بار / مرتبه</v>
          </cell>
          <cell r="AO148" t="str">
            <v>صد (100) بار / مرتبه</v>
          </cell>
          <cell r="AP148" t="str">
            <v>سایر:</v>
          </cell>
          <cell r="AQ148" t="str">
            <v>بار / دفعه</v>
          </cell>
          <cell r="AR148" t="str">
            <v xml:space="preserve">غیر قابل حساب است </v>
          </cell>
          <cell r="AS148" t="e">
            <v>#N/A</v>
          </cell>
          <cell r="AT148" t="e">
            <v>#N/A</v>
          </cell>
          <cell r="AU148" t="e">
            <v>#N/A</v>
          </cell>
          <cell r="AV148" t="e">
            <v>#N/A</v>
          </cell>
          <cell r="AW148" t="e">
            <v>#N/A</v>
          </cell>
          <cell r="AX148" t="e">
            <v>#N/A</v>
          </cell>
          <cell r="AY148" t="e">
            <v>#N/A</v>
          </cell>
          <cell r="AZ148" t="e">
            <v>#N/A</v>
          </cell>
          <cell r="BA148" t="e">
            <v>#N/A</v>
          </cell>
          <cell r="BB148" t="e">
            <v>#N/A</v>
          </cell>
          <cell r="BC148" t="e">
            <v>#N/A</v>
          </cell>
          <cell r="BD148" t="e">
            <v>#N/A</v>
          </cell>
          <cell r="BE148" t="e">
            <v>#N/A</v>
          </cell>
          <cell r="BF148" t="e">
            <v>#N/A</v>
          </cell>
          <cell r="BG148" t="e">
            <v>#N/A</v>
          </cell>
          <cell r="BH148" t="e">
            <v>#N/A</v>
          </cell>
          <cell r="BI148" t="e">
            <v>#N/A</v>
          </cell>
          <cell r="BJ148" t="e">
            <v>#N/A</v>
          </cell>
          <cell r="BK148" t="e">
            <v>#N/A</v>
          </cell>
          <cell r="BL148" t="e">
            <v>#N/A</v>
          </cell>
          <cell r="BM148" t="e">
            <v>#N/A</v>
          </cell>
          <cell r="BN148" t="e">
            <v>#N/A</v>
          </cell>
          <cell r="BO148" t="e">
            <v>#N/A</v>
          </cell>
          <cell r="BP148" t="e">
            <v>#N/A</v>
          </cell>
          <cell r="BQ148" t="e">
            <v>#N/A</v>
          </cell>
          <cell r="BR148" t="e">
            <v>#N/A</v>
          </cell>
          <cell r="BS148" t="e">
            <v>#N/A</v>
          </cell>
          <cell r="BT148" t="e">
            <v>#N/A</v>
          </cell>
          <cell r="BU148" t="e">
            <v>#N/A</v>
          </cell>
          <cell r="BV148" t="e">
            <v>#N/A</v>
          </cell>
          <cell r="BW148" t="e">
            <v>#N/A</v>
          </cell>
          <cell r="BX148">
            <v>19</v>
          </cell>
          <cell r="BY148">
            <v>10.02</v>
          </cell>
          <cell r="BZ148" t="str">
            <v>Zero Times</v>
          </cell>
          <cell r="CA148" t="str">
            <v>One Time</v>
          </cell>
          <cell r="CB148" t="str">
            <v>Two Times</v>
          </cell>
          <cell r="CC148" t="str">
            <v>Three Times</v>
          </cell>
          <cell r="CD148" t="str">
            <v>Four Times</v>
          </cell>
          <cell r="CE148" t="str">
            <v>Five Times</v>
          </cell>
          <cell r="CF148" t="str">
            <v>Six Times</v>
          </cell>
          <cell r="CG148" t="str">
            <v>Seven Times</v>
          </cell>
          <cell r="CH148" t="str">
            <v>Eight Times</v>
          </cell>
          <cell r="CI148" t="str">
            <v>Nine Times</v>
          </cell>
          <cell r="CJ148" t="str">
            <v>Ten Times</v>
          </cell>
          <cell r="CK148" t="str">
            <v>Twenty Times</v>
          </cell>
          <cell r="CL148" t="str">
            <v>Thirty Times</v>
          </cell>
          <cell r="CM148" t="str">
            <v>Forty Times</v>
          </cell>
          <cell r="CN148" t="str">
            <v>Fifty Times</v>
          </cell>
          <cell r="CO148" t="str">
            <v>Hundred Times</v>
          </cell>
          <cell r="CP148" t="str">
            <v>Other:</v>
          </cell>
          <cell r="CQ148" t="str">
            <v>Times</v>
          </cell>
          <cell r="CR148" t="str">
            <v>Too Many to Count</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19</v>
          </cell>
          <cell r="DY148">
            <v>1</v>
          </cell>
          <cell r="EK148">
            <v>1</v>
          </cell>
          <cell r="ER148">
            <v>17.020000000000003</v>
          </cell>
          <cell r="ES148">
            <v>17.020000000000003</v>
          </cell>
          <cell r="ET148" t="str">
            <v>During the past 12 months, how many times was this village visited by representatives of the central government or ministries?</v>
          </cell>
          <cell r="EU148" t="str">
            <v>در جریان 12 ماه گذشته، چند بار نماینده گان حکومت مرکزی و وزارتخانه ها از این قریه بازدید نمودنده اند؟</v>
          </cell>
          <cell r="EV148" t="b">
            <v>1</v>
          </cell>
          <cell r="EW148" t="b">
            <v>0</v>
          </cell>
          <cell r="EX148" t="b">
            <v>0</v>
          </cell>
        </row>
        <row r="149">
          <cell r="Q149">
            <v>17.03</v>
          </cell>
          <cell r="R149">
            <v>13.03</v>
          </cell>
          <cell r="V149" t="str">
            <v>During the past 12 months, how many times was this village visited by representatives of NGOs?</v>
          </cell>
          <cell r="W149" t="str">
            <v>Representatives of NGOs?</v>
          </cell>
          <cell r="X149" t="str">
            <v>نماینده انجو یا مؤسسات؟</v>
          </cell>
          <cell r="Y149" t="str">
            <v/>
          </cell>
          <cell r="Z149" t="str">
            <v>صفر (0) بار / مرتبه</v>
          </cell>
          <cell r="AA149" t="str">
            <v>یک (1) بار / مرتبه</v>
          </cell>
          <cell r="AB149" t="str">
            <v>دو (2) بار / مرتبه</v>
          </cell>
          <cell r="AC149" t="str">
            <v>سه (3) بار / مرتبه</v>
          </cell>
          <cell r="AD149" t="str">
            <v>چهار (4) بار / مرتبه</v>
          </cell>
          <cell r="AE149" t="str">
            <v>پنج (5) بار / مرتبه</v>
          </cell>
          <cell r="AF149" t="str">
            <v>شش (6) بار / مرتبه</v>
          </cell>
          <cell r="AG149" t="str">
            <v>هفت (7) بار / مرتبه</v>
          </cell>
          <cell r="AH149" t="str">
            <v>هشت (8) بار / مرتبه</v>
          </cell>
          <cell r="AI149" t="str">
            <v>نه (9) بار / مرتبه</v>
          </cell>
          <cell r="AJ149" t="str">
            <v>ده (10) بار / مرتبه</v>
          </cell>
          <cell r="AK149" t="str">
            <v>بيست (20) بار / مرتبه</v>
          </cell>
          <cell r="AL149" t="str">
            <v>سی (30) بار / مرتبه</v>
          </cell>
          <cell r="AM149" t="str">
            <v>چهل (40) بار / مرتبه</v>
          </cell>
          <cell r="AN149" t="str">
            <v>پنجاه (50) بار / مرتبه</v>
          </cell>
          <cell r="AO149" t="str">
            <v>صد (100) بار / مرتبه</v>
          </cell>
          <cell r="AP149" t="str">
            <v>سایر:</v>
          </cell>
          <cell r="AQ149" t="str">
            <v>بار / دفعه</v>
          </cell>
          <cell r="AR149" t="str">
            <v xml:space="preserve">غیر قابل حساب است </v>
          </cell>
          <cell r="AS149" t="e">
            <v>#N/A</v>
          </cell>
          <cell r="AT149" t="e">
            <v>#N/A</v>
          </cell>
          <cell r="AU149" t="e">
            <v>#N/A</v>
          </cell>
          <cell r="AV149" t="e">
            <v>#N/A</v>
          </cell>
          <cell r="AW149" t="e">
            <v>#N/A</v>
          </cell>
          <cell r="AX149" t="e">
            <v>#N/A</v>
          </cell>
          <cell r="AY149" t="e">
            <v>#N/A</v>
          </cell>
          <cell r="AZ149" t="e">
            <v>#N/A</v>
          </cell>
          <cell r="BA149" t="e">
            <v>#N/A</v>
          </cell>
          <cell r="BB149" t="e">
            <v>#N/A</v>
          </cell>
          <cell r="BC149" t="e">
            <v>#N/A</v>
          </cell>
          <cell r="BD149" t="e">
            <v>#N/A</v>
          </cell>
          <cell r="BE149" t="e">
            <v>#N/A</v>
          </cell>
          <cell r="BF149" t="e">
            <v>#N/A</v>
          </cell>
          <cell r="BG149" t="e">
            <v>#N/A</v>
          </cell>
          <cell r="BH149" t="e">
            <v>#N/A</v>
          </cell>
          <cell r="BI149" t="e">
            <v>#N/A</v>
          </cell>
          <cell r="BJ149" t="e">
            <v>#N/A</v>
          </cell>
          <cell r="BK149" t="e">
            <v>#N/A</v>
          </cell>
          <cell r="BL149" t="e">
            <v>#N/A</v>
          </cell>
          <cell r="BM149" t="e">
            <v>#N/A</v>
          </cell>
          <cell r="BN149" t="e">
            <v>#N/A</v>
          </cell>
          <cell r="BO149" t="e">
            <v>#N/A</v>
          </cell>
          <cell r="BP149" t="e">
            <v>#N/A</v>
          </cell>
          <cell r="BQ149" t="e">
            <v>#N/A</v>
          </cell>
          <cell r="BR149" t="e">
            <v>#N/A</v>
          </cell>
          <cell r="BS149" t="e">
            <v>#N/A</v>
          </cell>
          <cell r="BT149" t="e">
            <v>#N/A</v>
          </cell>
          <cell r="BU149" t="e">
            <v>#N/A</v>
          </cell>
          <cell r="BV149" t="e">
            <v>#N/A</v>
          </cell>
          <cell r="BW149" t="e">
            <v>#N/A</v>
          </cell>
          <cell r="BX149">
            <v>19</v>
          </cell>
          <cell r="BY149">
            <v>10.029999999999999</v>
          </cell>
          <cell r="BZ149" t="str">
            <v>Zero Times</v>
          </cell>
          <cell r="CA149" t="str">
            <v>One Time</v>
          </cell>
          <cell r="CB149" t="str">
            <v>Two Times</v>
          </cell>
          <cell r="CC149" t="str">
            <v>Three Times</v>
          </cell>
          <cell r="CD149" t="str">
            <v>Four Times</v>
          </cell>
          <cell r="CE149" t="str">
            <v>Five Times</v>
          </cell>
          <cell r="CF149" t="str">
            <v>Six Times</v>
          </cell>
          <cell r="CG149" t="str">
            <v>Seven Times</v>
          </cell>
          <cell r="CH149" t="str">
            <v>Eight Times</v>
          </cell>
          <cell r="CI149" t="str">
            <v>Nine Times</v>
          </cell>
          <cell r="CJ149" t="str">
            <v>Ten Times</v>
          </cell>
          <cell r="CK149" t="str">
            <v>Twenty Times</v>
          </cell>
          <cell r="CL149" t="str">
            <v>Thirty Times</v>
          </cell>
          <cell r="CM149" t="str">
            <v>Forty Times</v>
          </cell>
          <cell r="CN149" t="str">
            <v>Fifty Times</v>
          </cell>
          <cell r="CO149" t="str">
            <v>Hundred Times</v>
          </cell>
          <cell r="CP149" t="str">
            <v>Other:</v>
          </cell>
          <cell r="CQ149" t="str">
            <v>Times</v>
          </cell>
          <cell r="CR149" t="str">
            <v>Too Many to Count</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19</v>
          </cell>
          <cell r="DY149">
            <v>1</v>
          </cell>
          <cell r="EK149">
            <v>1</v>
          </cell>
          <cell r="ER149">
            <v>17.030000000000005</v>
          </cell>
          <cell r="ES149">
            <v>17.030000000000005</v>
          </cell>
          <cell r="ET149" t="str">
            <v>During the past 12 months, how many times was this village visited by representatives of NGOs?</v>
          </cell>
          <cell r="EU149" t="str">
            <v>در جریان 12 ماه گذشته، چند بار نماینده مؤسسات غیر حکومتی یا انجوها از این قریه بازدید نمودنده اند؟</v>
          </cell>
          <cell r="EV149" t="b">
            <v>1</v>
          </cell>
          <cell r="EW149" t="b">
            <v>0</v>
          </cell>
          <cell r="EX149" t="b">
            <v>0</v>
          </cell>
        </row>
        <row r="150">
          <cell r="Q150">
            <v>17.07</v>
          </cell>
          <cell r="R150">
            <v>13.049999999999999</v>
          </cell>
          <cell r="V150" t="str">
            <v>During the past 12 months, how many times was this village visited by the Afghan National Army or Afghan National Police?</v>
          </cell>
          <cell r="W150" t="str">
            <v>Afghan National Army or Afghan National Police?</v>
          </cell>
          <cell r="X150" t="str">
            <v>اردوی ملی و يا پوليس ملی؟</v>
          </cell>
          <cell r="Y150" t="str">
            <v/>
          </cell>
          <cell r="Z150" t="str">
            <v>صفر (0) بار / مرتبه</v>
          </cell>
          <cell r="AA150" t="str">
            <v>یک (1) بار / مرتبه</v>
          </cell>
          <cell r="AB150" t="str">
            <v>دو (2) بار / مرتبه</v>
          </cell>
          <cell r="AC150" t="str">
            <v>سه (3) بار / مرتبه</v>
          </cell>
          <cell r="AD150" t="str">
            <v>چهار (4) بار / مرتبه</v>
          </cell>
          <cell r="AE150" t="str">
            <v>پنج (5) بار / مرتبه</v>
          </cell>
          <cell r="AF150" t="str">
            <v>شش (6) بار / مرتبه</v>
          </cell>
          <cell r="AG150" t="str">
            <v>هفت (7) بار / مرتبه</v>
          </cell>
          <cell r="AH150" t="str">
            <v>هشت (8) بار / مرتبه</v>
          </cell>
          <cell r="AI150" t="str">
            <v>نه (9) بار / مرتبه</v>
          </cell>
          <cell r="AJ150" t="str">
            <v>ده (10) بار / مرتبه</v>
          </cell>
          <cell r="AK150" t="str">
            <v>بيست (20) بار / مرتبه</v>
          </cell>
          <cell r="AL150" t="str">
            <v>سی (30) بار / مرتبه</v>
          </cell>
          <cell r="AM150" t="str">
            <v>چهل (40) بار / مرتبه</v>
          </cell>
          <cell r="AN150" t="str">
            <v>پنجاه (50) بار / مرتبه</v>
          </cell>
          <cell r="AO150" t="str">
            <v>صد (100) بار / مرتبه</v>
          </cell>
          <cell r="AP150" t="str">
            <v>سایر:</v>
          </cell>
          <cell r="AQ150" t="str">
            <v>بار / دفعه</v>
          </cell>
          <cell r="AR150" t="str">
            <v xml:space="preserve">غیر قابل حساب است </v>
          </cell>
          <cell r="AS150" t="e">
            <v>#N/A</v>
          </cell>
          <cell r="AT150" t="e">
            <v>#N/A</v>
          </cell>
          <cell r="AU150" t="e">
            <v>#N/A</v>
          </cell>
          <cell r="AV150" t="e">
            <v>#N/A</v>
          </cell>
          <cell r="AW150" t="e">
            <v>#N/A</v>
          </cell>
          <cell r="AX150" t="e">
            <v>#N/A</v>
          </cell>
          <cell r="AY150" t="e">
            <v>#N/A</v>
          </cell>
          <cell r="AZ150" t="e">
            <v>#N/A</v>
          </cell>
          <cell r="BA150" t="e">
            <v>#N/A</v>
          </cell>
          <cell r="BB150" t="e">
            <v>#N/A</v>
          </cell>
          <cell r="BC150" t="e">
            <v>#N/A</v>
          </cell>
          <cell r="BD150" t="e">
            <v>#N/A</v>
          </cell>
          <cell r="BE150" t="e">
            <v>#N/A</v>
          </cell>
          <cell r="BF150" t="e">
            <v>#N/A</v>
          </cell>
          <cell r="BG150" t="e">
            <v>#N/A</v>
          </cell>
          <cell r="BH150" t="e">
            <v>#N/A</v>
          </cell>
          <cell r="BI150" t="e">
            <v>#N/A</v>
          </cell>
          <cell r="BJ150" t="e">
            <v>#N/A</v>
          </cell>
          <cell r="BK150" t="e">
            <v>#N/A</v>
          </cell>
          <cell r="BL150" t="e">
            <v>#N/A</v>
          </cell>
          <cell r="BM150" t="e">
            <v>#N/A</v>
          </cell>
          <cell r="BN150" t="e">
            <v>#N/A</v>
          </cell>
          <cell r="BO150" t="e">
            <v>#N/A</v>
          </cell>
          <cell r="BP150" t="e">
            <v>#N/A</v>
          </cell>
          <cell r="BQ150" t="e">
            <v>#N/A</v>
          </cell>
          <cell r="BR150" t="e">
            <v>#N/A</v>
          </cell>
          <cell r="BS150" t="e">
            <v>#N/A</v>
          </cell>
          <cell r="BT150" t="e">
            <v>#N/A</v>
          </cell>
          <cell r="BU150" t="e">
            <v>#N/A</v>
          </cell>
          <cell r="BV150" t="e">
            <v>#N/A</v>
          </cell>
          <cell r="BW150" t="e">
            <v>#N/A</v>
          </cell>
          <cell r="BX150">
            <v>19</v>
          </cell>
          <cell r="BY150">
            <v>10.039999999999999</v>
          </cell>
          <cell r="BZ150" t="str">
            <v>Zero Times</v>
          </cell>
          <cell r="CA150" t="str">
            <v>One Time</v>
          </cell>
          <cell r="CB150" t="str">
            <v>Two Times</v>
          </cell>
          <cell r="CC150" t="str">
            <v>Three Times</v>
          </cell>
          <cell r="CD150" t="str">
            <v>Four Times</v>
          </cell>
          <cell r="CE150" t="str">
            <v>Five Times</v>
          </cell>
          <cell r="CF150" t="str">
            <v>Six Times</v>
          </cell>
          <cell r="CG150" t="str">
            <v>Seven Times</v>
          </cell>
          <cell r="CH150" t="str">
            <v>Eight Times</v>
          </cell>
          <cell r="CI150" t="str">
            <v>Nine Times</v>
          </cell>
          <cell r="CJ150" t="str">
            <v>Ten Times</v>
          </cell>
          <cell r="CK150" t="str">
            <v>Twenty Times</v>
          </cell>
          <cell r="CL150" t="str">
            <v>Thirty Times</v>
          </cell>
          <cell r="CM150" t="str">
            <v>Forty Times</v>
          </cell>
          <cell r="CN150" t="str">
            <v>Fifty Times</v>
          </cell>
          <cell r="CO150" t="str">
            <v>Hundred Times</v>
          </cell>
          <cell r="CP150" t="str">
            <v>Other:</v>
          </cell>
          <cell r="CQ150" t="str">
            <v>Times</v>
          </cell>
          <cell r="CR150" t="str">
            <v>Too Many to Count</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19</v>
          </cell>
          <cell r="DY150">
            <v>1</v>
          </cell>
          <cell r="EK150">
            <v>1</v>
          </cell>
          <cell r="ER150">
            <v>17.070000000000011</v>
          </cell>
          <cell r="ES150">
            <v>17.070000000000011</v>
          </cell>
          <cell r="ET150" t="str">
            <v>During the past 12 months, how many times was this village visited by the Afghan National Army or Afghan National Police?</v>
          </cell>
          <cell r="EU150" t="str">
            <v>در جریان 12 ماه گذشته، چند بار اردوی ملی و يا پوليس ملی  از این قریه بازدید نموده اند؟</v>
          </cell>
          <cell r="EV150" t="b">
            <v>1</v>
          </cell>
          <cell r="EW150" t="b">
            <v>0</v>
          </cell>
          <cell r="EX150" t="b">
            <v>0</v>
          </cell>
        </row>
        <row r="151">
          <cell r="Q151">
            <v>17.059999999999999</v>
          </cell>
          <cell r="R151">
            <v>13.059999999999999</v>
          </cell>
          <cell r="V151" t="str">
            <v>During the past 12 months, how many times was this village visited by foreign military forces?</v>
          </cell>
          <cell r="W151" t="str">
            <v>Foreign military forces?</v>
          </cell>
          <cell r="X151" t="str">
            <v>قوت های نظامی خارجی؟</v>
          </cell>
          <cell r="Y151" t="str">
            <v/>
          </cell>
          <cell r="Z151" t="str">
            <v>صفر (0) بار / مرتبه</v>
          </cell>
          <cell r="AA151" t="str">
            <v>یک (1) بار / مرتبه</v>
          </cell>
          <cell r="AB151" t="str">
            <v>دو (2) بار / مرتبه</v>
          </cell>
          <cell r="AC151" t="str">
            <v>سه (3) بار / مرتبه</v>
          </cell>
          <cell r="AD151" t="str">
            <v>چهار (4) بار / مرتبه</v>
          </cell>
          <cell r="AE151" t="str">
            <v>پنج (5) بار / مرتبه</v>
          </cell>
          <cell r="AF151" t="str">
            <v>شش (6) بار / مرتبه</v>
          </cell>
          <cell r="AG151" t="str">
            <v>هفت (7) بار / مرتبه</v>
          </cell>
          <cell r="AH151" t="str">
            <v>هشت (8) بار / مرتبه</v>
          </cell>
          <cell r="AI151" t="str">
            <v>نه (9) بار / مرتبه</v>
          </cell>
          <cell r="AJ151" t="str">
            <v>ده (10) بار / مرتبه</v>
          </cell>
          <cell r="AK151" t="str">
            <v>بيست (20) بار / مرتبه</v>
          </cell>
          <cell r="AL151" t="str">
            <v>سی (30) بار / مرتبه</v>
          </cell>
          <cell r="AM151" t="str">
            <v>چهل (40) بار / مرتبه</v>
          </cell>
          <cell r="AN151" t="str">
            <v>پنجاه (50) بار / مرتبه</v>
          </cell>
          <cell r="AO151" t="str">
            <v>صد (100) بار / مرتبه</v>
          </cell>
          <cell r="AP151" t="str">
            <v>سایر:</v>
          </cell>
          <cell r="AQ151" t="str">
            <v>بار / دفعه</v>
          </cell>
          <cell r="AR151" t="str">
            <v xml:space="preserve">غیر قابل حساب است </v>
          </cell>
          <cell r="AS151" t="e">
            <v>#N/A</v>
          </cell>
          <cell r="AT151" t="e">
            <v>#N/A</v>
          </cell>
          <cell r="AU151" t="e">
            <v>#N/A</v>
          </cell>
          <cell r="AV151" t="e">
            <v>#N/A</v>
          </cell>
          <cell r="AW151" t="e">
            <v>#N/A</v>
          </cell>
          <cell r="AX151" t="e">
            <v>#N/A</v>
          </cell>
          <cell r="AY151" t="e">
            <v>#N/A</v>
          </cell>
          <cell r="AZ151" t="e">
            <v>#N/A</v>
          </cell>
          <cell r="BA151" t="e">
            <v>#N/A</v>
          </cell>
          <cell r="BB151" t="e">
            <v>#N/A</v>
          </cell>
          <cell r="BC151" t="e">
            <v>#N/A</v>
          </cell>
          <cell r="BD151" t="e">
            <v>#N/A</v>
          </cell>
          <cell r="BE151" t="e">
            <v>#N/A</v>
          </cell>
          <cell r="BF151" t="e">
            <v>#N/A</v>
          </cell>
          <cell r="BG151" t="e">
            <v>#N/A</v>
          </cell>
          <cell r="BH151" t="e">
            <v>#N/A</v>
          </cell>
          <cell r="BI151" t="e">
            <v>#N/A</v>
          </cell>
          <cell r="BJ151" t="e">
            <v>#N/A</v>
          </cell>
          <cell r="BK151" t="e">
            <v>#N/A</v>
          </cell>
          <cell r="BL151" t="e">
            <v>#N/A</v>
          </cell>
          <cell r="BM151" t="e">
            <v>#N/A</v>
          </cell>
          <cell r="BN151" t="e">
            <v>#N/A</v>
          </cell>
          <cell r="BO151" t="e">
            <v>#N/A</v>
          </cell>
          <cell r="BP151" t="e">
            <v>#N/A</v>
          </cell>
          <cell r="BQ151" t="e">
            <v>#N/A</v>
          </cell>
          <cell r="BR151" t="e">
            <v>#N/A</v>
          </cell>
          <cell r="BS151" t="e">
            <v>#N/A</v>
          </cell>
          <cell r="BT151" t="e">
            <v>#N/A</v>
          </cell>
          <cell r="BU151" t="e">
            <v>#N/A</v>
          </cell>
          <cell r="BV151" t="e">
            <v>#N/A</v>
          </cell>
          <cell r="BW151" t="e">
            <v>#N/A</v>
          </cell>
          <cell r="BX151">
            <v>19</v>
          </cell>
          <cell r="BY151">
            <v>10.049999999999999</v>
          </cell>
          <cell r="BZ151" t="str">
            <v>Zero Times</v>
          </cell>
          <cell r="CA151" t="str">
            <v>One Time</v>
          </cell>
          <cell r="CB151" t="str">
            <v>Two Times</v>
          </cell>
          <cell r="CC151" t="str">
            <v>Three Times</v>
          </cell>
          <cell r="CD151" t="str">
            <v>Four Times</v>
          </cell>
          <cell r="CE151" t="str">
            <v>Five Times</v>
          </cell>
          <cell r="CF151" t="str">
            <v>Six Times</v>
          </cell>
          <cell r="CG151" t="str">
            <v>Seven Times</v>
          </cell>
          <cell r="CH151" t="str">
            <v>Eight Times</v>
          </cell>
          <cell r="CI151" t="str">
            <v>Nine Times</v>
          </cell>
          <cell r="CJ151" t="str">
            <v>Ten Times</v>
          </cell>
          <cell r="CK151" t="str">
            <v>Twenty Times</v>
          </cell>
          <cell r="CL151" t="str">
            <v>Thirty Times</v>
          </cell>
          <cell r="CM151" t="str">
            <v>Forty Times</v>
          </cell>
          <cell r="CN151" t="str">
            <v>Fifty Times</v>
          </cell>
          <cell r="CO151" t="str">
            <v>Hundred Times</v>
          </cell>
          <cell r="CP151" t="str">
            <v>Other:</v>
          </cell>
          <cell r="CQ151" t="str">
            <v>Times</v>
          </cell>
          <cell r="CR151" t="str">
            <v>Too Many to Count</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19</v>
          </cell>
          <cell r="DY151">
            <v>1</v>
          </cell>
          <cell r="EK151">
            <v>1</v>
          </cell>
          <cell r="ER151">
            <v>17.060000000000009</v>
          </cell>
          <cell r="ES151">
            <v>17.060000000000009</v>
          </cell>
          <cell r="ET151" t="str">
            <v>During the past 12 months, how many times was this village visited by foreign military forces?</v>
          </cell>
          <cell r="EU151" t="str">
            <v>در جریان 12 ماه گذشته، چند بار قوت های نظامی خارجی از این قریه بازدید نموده اند؟</v>
          </cell>
          <cell r="EV151" t="b">
            <v>1</v>
          </cell>
          <cell r="EW151" t="b">
            <v>0</v>
          </cell>
          <cell r="EX151" t="b">
            <v>0</v>
          </cell>
        </row>
        <row r="152">
          <cell r="Q152">
            <v>16.010000000000002</v>
          </cell>
          <cell r="R152">
            <v>12.01</v>
          </cell>
          <cell r="S152">
            <v>10.119999999999997</v>
          </cell>
          <cell r="T152" t="str">
            <v>[DO NOT INCLUDE DISPUTES BETWEEN PEOPLE FROM THIS VILLAGE AND OTHER VILLAGES]</v>
          </cell>
          <cell r="U152" t="str">
            <v>Did anyone in your village have a legal case last year?</v>
          </cell>
          <cell r="V152" t="str">
            <v>During the past 12 months, have you or your household had a civil dispute with someone in this village?</v>
          </cell>
          <cell r="W152" t="str">
            <v>During the past 12 months, how many disputes have occurred between people from this village?</v>
          </cell>
          <cell r="X152" t="str">
            <v>درهمین 12 ماه گذشته، چند دعوا یا جنگ و جدال بین مردم این قریه پیدا شده بود؟</v>
          </cell>
          <cell r="Y152" t="str">
            <v>[ دعوی های حقوقی بین مردم این قریه و دیگر قریه ها را حساب نکنید ]</v>
          </cell>
          <cell r="Z152" t="str">
            <v>صفر (0)</v>
          </cell>
          <cell r="AA152" t="str">
            <v>یک (1)</v>
          </cell>
          <cell r="AB152" t="str">
            <v>دو (2)</v>
          </cell>
          <cell r="AC152" t="str">
            <v>سه (3)</v>
          </cell>
          <cell r="AD152" t="str">
            <v>چهار (4)</v>
          </cell>
          <cell r="AE152" t="str">
            <v>پنج (5)</v>
          </cell>
          <cell r="AF152" t="str">
            <v>شش (6)</v>
          </cell>
          <cell r="AG152" t="str">
            <v>هفت (7)</v>
          </cell>
          <cell r="AH152" t="str">
            <v>هشت (8)</v>
          </cell>
          <cell r="AI152" t="str">
            <v>نه (9)</v>
          </cell>
          <cell r="AJ152" t="str">
            <v>ده (10)</v>
          </cell>
          <cell r="AK152" t="str">
            <v>سایر:</v>
          </cell>
          <cell r="AL152" t="e">
            <v>#N/A</v>
          </cell>
          <cell r="AM152" t="e">
            <v>#N/A</v>
          </cell>
          <cell r="AN152" t="e">
            <v>#N/A</v>
          </cell>
          <cell r="AO152" t="e">
            <v>#N/A</v>
          </cell>
          <cell r="AP152" t="e">
            <v>#N/A</v>
          </cell>
          <cell r="AQ152" t="e">
            <v>#N/A</v>
          </cell>
          <cell r="AR152" t="e">
            <v>#N/A</v>
          </cell>
          <cell r="AS152" t="e">
            <v>#N/A</v>
          </cell>
          <cell r="AT152" t="e">
            <v>#N/A</v>
          </cell>
          <cell r="AU152" t="e">
            <v>#N/A</v>
          </cell>
          <cell r="AV152" t="e">
            <v>#N/A</v>
          </cell>
          <cell r="AW152" t="e">
            <v>#N/A</v>
          </cell>
          <cell r="AX152" t="e">
            <v>#N/A</v>
          </cell>
          <cell r="AY152" t="e">
            <v>#N/A</v>
          </cell>
          <cell r="AZ152" t="e">
            <v>#N/A</v>
          </cell>
          <cell r="BA152" t="e">
            <v>#N/A</v>
          </cell>
          <cell r="BB152" t="e">
            <v>#N/A</v>
          </cell>
          <cell r="BC152" t="e">
            <v>#N/A</v>
          </cell>
          <cell r="BD152" t="e">
            <v>#N/A</v>
          </cell>
          <cell r="BE152" t="e">
            <v>#N/A</v>
          </cell>
          <cell r="BF152" t="e">
            <v>#N/A</v>
          </cell>
          <cell r="BG152" t="e">
            <v>#N/A</v>
          </cell>
          <cell r="BH152" t="e">
            <v>#N/A</v>
          </cell>
          <cell r="BI152" t="e">
            <v>#N/A</v>
          </cell>
          <cell r="BJ152" t="e">
            <v>#N/A</v>
          </cell>
          <cell r="BK152" t="e">
            <v>#N/A</v>
          </cell>
          <cell r="BL152" t="e">
            <v>#N/A</v>
          </cell>
          <cell r="BM152" t="e">
            <v>#N/A</v>
          </cell>
          <cell r="BN152" t="e">
            <v>#N/A</v>
          </cell>
          <cell r="BO152" t="e">
            <v>#N/A</v>
          </cell>
          <cell r="BP152" t="e">
            <v>#N/A</v>
          </cell>
          <cell r="BQ152" t="e">
            <v>#N/A</v>
          </cell>
          <cell r="BR152" t="e">
            <v>#N/A</v>
          </cell>
          <cell r="BS152" t="e">
            <v>#N/A</v>
          </cell>
          <cell r="BT152" t="e">
            <v>#N/A</v>
          </cell>
          <cell r="BU152" t="e">
            <v>#N/A</v>
          </cell>
          <cell r="BV152" t="e">
            <v>#N/A</v>
          </cell>
          <cell r="BW152" t="e">
            <v>#N/A</v>
          </cell>
          <cell r="BX152">
            <v>12</v>
          </cell>
          <cell r="BY152">
            <v>10.059999999999999</v>
          </cell>
          <cell r="BZ152" t="str">
            <v>Zero</v>
          </cell>
          <cell r="CA152" t="str">
            <v>One</v>
          </cell>
          <cell r="CB152" t="str">
            <v>Two</v>
          </cell>
          <cell r="CC152" t="str">
            <v>Three</v>
          </cell>
          <cell r="CD152" t="str">
            <v>Four</v>
          </cell>
          <cell r="CE152" t="str">
            <v>Five</v>
          </cell>
          <cell r="CF152" t="str">
            <v>Six</v>
          </cell>
          <cell r="CG152" t="str">
            <v>Seven</v>
          </cell>
          <cell r="CH152" t="str">
            <v>Eight</v>
          </cell>
          <cell r="CI152" t="str">
            <v>Nine</v>
          </cell>
          <cell r="CJ152" t="str">
            <v>Ten</v>
          </cell>
          <cell r="CK152" t="str">
            <v>Other:</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12</v>
          </cell>
          <cell r="DY152">
            <v>1</v>
          </cell>
          <cell r="DZ152" t="str">
            <v>Binary</v>
          </cell>
          <cell r="EA152">
            <v>1</v>
          </cell>
          <cell r="EB152" t="str">
            <v>Fill-In</v>
          </cell>
          <cell r="EC152" t="str">
            <v>Yes; No</v>
          </cell>
          <cell r="ED152">
            <v>2</v>
          </cell>
          <cell r="EE152">
            <v>5.01</v>
          </cell>
          <cell r="EF152" t="str">
            <v>.</v>
          </cell>
          <cell r="EG152" t="str">
            <v>-</v>
          </cell>
          <cell r="EI152" t="str">
            <v>-</v>
          </cell>
          <cell r="EK152">
            <v>1</v>
          </cell>
          <cell r="EN152">
            <v>6.01</v>
          </cell>
          <cell r="EO152" t="e">
            <v>#N/A</v>
          </cell>
          <cell r="EP152" t="e">
            <v>#N/A</v>
          </cell>
          <cell r="EQ152" t="e">
            <v>#N/A</v>
          </cell>
          <cell r="ER152">
            <v>16.010000000000002</v>
          </cell>
          <cell r="ES152">
            <v>16.010000000000002</v>
          </cell>
          <cell r="ET152" t="str">
            <v>During the past 12 months, how many disputes have occurred between people from this village?</v>
          </cell>
          <cell r="EU152" t="str">
            <v>درجریان 12 ماه گذشته، چند دعوای حقوقی  بین مردم این قریه رخ داده است؟</v>
          </cell>
          <cell r="EV152" t="b">
            <v>1</v>
          </cell>
          <cell r="EW152" t="b">
            <v>1</v>
          </cell>
          <cell r="EX152" t="b">
            <v>0</v>
          </cell>
        </row>
        <row r="153">
          <cell r="Q153">
            <v>16.02</v>
          </cell>
          <cell r="R153">
            <v>12.02</v>
          </cell>
          <cell r="T153" t="str">
            <v>[MARK ALL MENTIONED]</v>
          </cell>
          <cell r="V153" t="str">
            <v>What was the cause of these dispute(s)?</v>
          </cell>
          <cell r="W153" t="str">
            <v>What was the cause of these dispute(s)?</v>
          </cell>
          <cell r="X153" t="str">
            <v>علت اين دعوا یا جنگ و جدال ها چه بود؟</v>
          </cell>
          <cell r="Y153" t="str">
            <v>[ تمام جوابات داده شده را حلقه کنید ]</v>
          </cell>
          <cell r="Z153" t="str">
            <v>منازعه روی مالکیت زمین</v>
          </cell>
          <cell r="AA153" t="str">
            <v>منازعه روی آب / آبیاری</v>
          </cell>
          <cell r="AB153" t="str">
            <v>دزدیدن مواشی</v>
          </cell>
          <cell r="AC153" t="str">
            <v>دزدیدن سایر داری ها</v>
          </cell>
          <cell r="AD153" t="str">
            <v>پرداخت قرض</v>
          </cell>
          <cell r="AE153" t="str">
            <v>ازدواج</v>
          </cell>
          <cell r="AF153" t="str">
            <v>غیرت</v>
          </cell>
          <cell r="AG153" t="str">
            <v>قتل و مرگ (خون)</v>
          </cell>
          <cell r="AH153" t="str">
            <v>بی احترامی / توهین</v>
          </cell>
          <cell r="AI153" t="str">
            <v>سایر:</v>
          </cell>
          <cell r="AJ153" t="str">
            <v>سایر:</v>
          </cell>
          <cell r="AK153" t="str">
            <v>سایر:</v>
          </cell>
          <cell r="AL153" t="str">
            <v>سایر:</v>
          </cell>
          <cell r="AM153" t="str">
            <v>سایر:</v>
          </cell>
          <cell r="AN153" t="e">
            <v>#N/A</v>
          </cell>
          <cell r="AO153" t="e">
            <v>#N/A</v>
          </cell>
          <cell r="AP153" t="e">
            <v>#N/A</v>
          </cell>
          <cell r="AQ153" t="e">
            <v>#N/A</v>
          </cell>
          <cell r="AR153" t="e">
            <v>#N/A</v>
          </cell>
          <cell r="AS153" t="e">
            <v>#N/A</v>
          </cell>
          <cell r="AT153" t="e">
            <v>#N/A</v>
          </cell>
          <cell r="AU153" t="e">
            <v>#N/A</v>
          </cell>
          <cell r="AV153" t="e">
            <v>#N/A</v>
          </cell>
          <cell r="AW153" t="e">
            <v>#N/A</v>
          </cell>
          <cell r="AX153" t="e">
            <v>#N/A</v>
          </cell>
          <cell r="AY153" t="e">
            <v>#N/A</v>
          </cell>
          <cell r="AZ153" t="e">
            <v>#N/A</v>
          </cell>
          <cell r="BA153" t="e">
            <v>#N/A</v>
          </cell>
          <cell r="BB153" t="e">
            <v>#N/A</v>
          </cell>
          <cell r="BC153" t="e">
            <v>#N/A</v>
          </cell>
          <cell r="BD153" t="e">
            <v>#N/A</v>
          </cell>
          <cell r="BE153" t="e">
            <v>#N/A</v>
          </cell>
          <cell r="BF153" t="e">
            <v>#N/A</v>
          </cell>
          <cell r="BG153" t="e">
            <v>#N/A</v>
          </cell>
          <cell r="BH153" t="e">
            <v>#N/A</v>
          </cell>
          <cell r="BI153" t="e">
            <v>#N/A</v>
          </cell>
          <cell r="BJ153" t="e">
            <v>#N/A</v>
          </cell>
          <cell r="BK153" t="e">
            <v>#N/A</v>
          </cell>
          <cell r="BL153" t="e">
            <v>#N/A</v>
          </cell>
          <cell r="BM153" t="e">
            <v>#N/A</v>
          </cell>
          <cell r="BN153" t="e">
            <v>#N/A</v>
          </cell>
          <cell r="BO153" t="e">
            <v>#N/A</v>
          </cell>
          <cell r="BP153" t="e">
            <v>#N/A</v>
          </cell>
          <cell r="BQ153" t="e">
            <v>#N/A</v>
          </cell>
          <cell r="BR153" t="e">
            <v>#N/A</v>
          </cell>
          <cell r="BS153" t="e">
            <v>#N/A</v>
          </cell>
          <cell r="BT153" t="e">
            <v>#N/A</v>
          </cell>
          <cell r="BU153" t="e">
            <v>#N/A</v>
          </cell>
          <cell r="BV153" t="e">
            <v>#N/A</v>
          </cell>
          <cell r="BW153" t="e">
            <v>#N/A</v>
          </cell>
          <cell r="BX153">
            <v>14</v>
          </cell>
          <cell r="BY153">
            <v>10.069999999999999</v>
          </cell>
          <cell r="BZ153" t="str">
            <v>Land Ownership Dispute</v>
          </cell>
          <cell r="CA153" t="str">
            <v>Water / Irrigation Dispute</v>
          </cell>
          <cell r="CB153" t="str">
            <v>Theft of Livestock</v>
          </cell>
          <cell r="CC153" t="str">
            <v>Theft of Other Property</v>
          </cell>
          <cell r="CD153" t="str">
            <v>Repayment of Loan</v>
          </cell>
          <cell r="CE153" t="str">
            <v>Marriage</v>
          </cell>
          <cell r="CF153" t="str">
            <v>Honor</v>
          </cell>
          <cell r="CG153" t="str">
            <v>Murder or Death (Blood)</v>
          </cell>
          <cell r="CH153" t="str">
            <v>Personal Insult / Respect</v>
          </cell>
          <cell r="CI153" t="str">
            <v>Other:</v>
          </cell>
          <cell r="CJ153" t="str">
            <v>Other:</v>
          </cell>
          <cell r="CK153" t="str">
            <v>Other:</v>
          </cell>
          <cell r="CL153" t="str">
            <v>Other:</v>
          </cell>
          <cell r="CM153" t="str">
            <v>Other:</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14</v>
          </cell>
          <cell r="DY153">
            <v>1</v>
          </cell>
          <cell r="EK153">
            <v>1</v>
          </cell>
          <cell r="ER153">
            <v>16.020000000000003</v>
          </cell>
          <cell r="ES153">
            <v>16.020000000000003</v>
          </cell>
          <cell r="ET153" t="str">
            <v>What was the cause of these dispute(s)?</v>
          </cell>
          <cell r="EU153" t="str">
            <v>علت اين دعواهای حقوقی چه بود؟</v>
          </cell>
          <cell r="EV153" t="b">
            <v>1</v>
          </cell>
          <cell r="EW153" t="b">
            <v>1</v>
          </cell>
          <cell r="EX153" t="b">
            <v>0</v>
          </cell>
        </row>
        <row r="154">
          <cell r="Q154">
            <v>16.03</v>
          </cell>
          <cell r="R154">
            <v>12.03</v>
          </cell>
          <cell r="S154">
            <v>10.119999999999997</v>
          </cell>
          <cell r="U154" t="str">
            <v>Has this case been settled?</v>
          </cell>
          <cell r="V154" t="str">
            <v>Has the (most recent) dispute been settled?</v>
          </cell>
          <cell r="W154" t="str">
            <v>How many of these disputes have been settled?</v>
          </cell>
          <cell r="X154" t="str">
            <v>چند تا ازین دعوا یا جنگ و جدال ها در همین 12 ماه گذشته در ميان مردم حل شده؟</v>
          </cell>
          <cell r="Y154" t="str">
            <v/>
          </cell>
          <cell r="Z154" t="str">
            <v>صفر (0)</v>
          </cell>
          <cell r="AA154" t="str">
            <v>یک (1)</v>
          </cell>
          <cell r="AB154" t="str">
            <v>دو (2)</v>
          </cell>
          <cell r="AC154" t="str">
            <v>سه (3)</v>
          </cell>
          <cell r="AD154" t="str">
            <v>چهار (4)</v>
          </cell>
          <cell r="AE154" t="str">
            <v>پنج (5)</v>
          </cell>
          <cell r="AF154" t="str">
            <v>شش (6)</v>
          </cell>
          <cell r="AG154" t="str">
            <v>هفت (7)</v>
          </cell>
          <cell r="AH154" t="str">
            <v>هشت (8)</v>
          </cell>
          <cell r="AI154" t="str">
            <v>نه (9)</v>
          </cell>
          <cell r="AJ154" t="str">
            <v>ده (10)</v>
          </cell>
          <cell r="AK154" t="str">
            <v>سایر:</v>
          </cell>
          <cell r="AL154" t="e">
            <v>#N/A</v>
          </cell>
          <cell r="AM154" t="e">
            <v>#N/A</v>
          </cell>
          <cell r="AN154" t="e">
            <v>#N/A</v>
          </cell>
          <cell r="AO154" t="e">
            <v>#N/A</v>
          </cell>
          <cell r="AP154" t="e">
            <v>#N/A</v>
          </cell>
          <cell r="AQ154" t="e">
            <v>#N/A</v>
          </cell>
          <cell r="AR154" t="e">
            <v>#N/A</v>
          </cell>
          <cell r="AS154" t="e">
            <v>#N/A</v>
          </cell>
          <cell r="AT154" t="e">
            <v>#N/A</v>
          </cell>
          <cell r="AU154" t="e">
            <v>#N/A</v>
          </cell>
          <cell r="AV154" t="e">
            <v>#N/A</v>
          </cell>
          <cell r="AW154" t="e">
            <v>#N/A</v>
          </cell>
          <cell r="AX154" t="e">
            <v>#N/A</v>
          </cell>
          <cell r="AY154" t="e">
            <v>#N/A</v>
          </cell>
          <cell r="AZ154" t="e">
            <v>#N/A</v>
          </cell>
          <cell r="BA154" t="e">
            <v>#N/A</v>
          </cell>
          <cell r="BB154" t="e">
            <v>#N/A</v>
          </cell>
          <cell r="BC154" t="e">
            <v>#N/A</v>
          </cell>
          <cell r="BD154" t="e">
            <v>#N/A</v>
          </cell>
          <cell r="BE154" t="e">
            <v>#N/A</v>
          </cell>
          <cell r="BF154" t="e">
            <v>#N/A</v>
          </cell>
          <cell r="BG154" t="e">
            <v>#N/A</v>
          </cell>
          <cell r="BH154" t="e">
            <v>#N/A</v>
          </cell>
          <cell r="BI154" t="e">
            <v>#N/A</v>
          </cell>
          <cell r="BJ154" t="e">
            <v>#N/A</v>
          </cell>
          <cell r="BK154" t="e">
            <v>#N/A</v>
          </cell>
          <cell r="BL154" t="e">
            <v>#N/A</v>
          </cell>
          <cell r="BM154" t="e">
            <v>#N/A</v>
          </cell>
          <cell r="BN154" t="e">
            <v>#N/A</v>
          </cell>
          <cell r="BO154" t="e">
            <v>#N/A</v>
          </cell>
          <cell r="BP154" t="e">
            <v>#N/A</v>
          </cell>
          <cell r="BQ154" t="e">
            <v>#N/A</v>
          </cell>
          <cell r="BR154" t="e">
            <v>#N/A</v>
          </cell>
          <cell r="BS154" t="e">
            <v>#N/A</v>
          </cell>
          <cell r="BT154" t="e">
            <v>#N/A</v>
          </cell>
          <cell r="BU154" t="e">
            <v>#N/A</v>
          </cell>
          <cell r="BV154" t="e">
            <v>#N/A</v>
          </cell>
          <cell r="BW154" t="e">
            <v>#N/A</v>
          </cell>
          <cell r="BX154">
            <v>12</v>
          </cell>
          <cell r="BY154">
            <v>10.079999999999998</v>
          </cell>
          <cell r="BZ154" t="str">
            <v>Zero</v>
          </cell>
          <cell r="CA154" t="str">
            <v>One</v>
          </cell>
          <cell r="CB154" t="str">
            <v>Two</v>
          </cell>
          <cell r="CC154" t="str">
            <v>Three</v>
          </cell>
          <cell r="CD154" t="str">
            <v>Four</v>
          </cell>
          <cell r="CE154" t="str">
            <v>Five</v>
          </cell>
          <cell r="CF154" t="str">
            <v>Six</v>
          </cell>
          <cell r="CG154" t="str">
            <v>Seven</v>
          </cell>
          <cell r="CH154" t="str">
            <v>Eight</v>
          </cell>
          <cell r="CI154" t="str">
            <v>Nine</v>
          </cell>
          <cell r="CJ154" t="str">
            <v>Ten</v>
          </cell>
          <cell r="CK154" t="str">
            <v>Other:</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12</v>
          </cell>
          <cell r="DY154">
            <v>1</v>
          </cell>
          <cell r="DZ154" t="str">
            <v>Binary</v>
          </cell>
          <cell r="EA154">
            <v>1</v>
          </cell>
          <cell r="EB154" t="str">
            <v>Fill-In</v>
          </cell>
          <cell r="EC154" t="str">
            <v>Yes; No</v>
          </cell>
          <cell r="ED154">
            <v>2</v>
          </cell>
          <cell r="EE154">
            <v>5.0199999999999996</v>
          </cell>
          <cell r="EF154" t="str">
            <v>.</v>
          </cell>
          <cell r="EG154" t="str">
            <v>-</v>
          </cell>
          <cell r="EI154" t="str">
            <v>-</v>
          </cell>
          <cell r="EK154">
            <v>1</v>
          </cell>
          <cell r="EN154">
            <v>6.02</v>
          </cell>
          <cell r="EO154" t="str">
            <v>Hypothesis Test</v>
          </cell>
          <cell r="EP154" t="str">
            <v>Dispute</v>
          </cell>
          <cell r="EQ154" t="str">
            <v>Intra-Village</v>
          </cell>
          <cell r="ER154">
            <v>16.030000000000005</v>
          </cell>
          <cell r="ES154">
            <v>16.030000000000005</v>
          </cell>
          <cell r="ET154" t="str">
            <v>How many of these disputes that occurred in the past 12 months among the people of the village have been settled?</v>
          </cell>
          <cell r="EU154" t="str">
            <v>چند دعوای حقوقی  که در 12 ماه گذشته در ميان مردم این قريه اتفاق  افتاده است، حل و فصل شد؟</v>
          </cell>
          <cell r="EV154" t="b">
            <v>1</v>
          </cell>
          <cell r="EW154" t="b">
            <v>0</v>
          </cell>
          <cell r="EX154" t="b">
            <v>0</v>
          </cell>
        </row>
        <row r="155">
          <cell r="Q155">
            <v>16.04</v>
          </cell>
          <cell r="R155">
            <v>12.04</v>
          </cell>
          <cell r="S155">
            <v>10.119999999999997</v>
          </cell>
          <cell r="U155" t="str">
            <v>Has anyone within or outside the village helped in settling this case?</v>
          </cell>
          <cell r="V155" t="str">
            <v>Did anyone from the village or from outside the village help in resolving the (most recent) dispute?</v>
          </cell>
          <cell r="W155" t="str">
            <v>In the case of the most recently resolved dispute among people of the village, did anyone from the village or from outside the village help in resolving the dispute among the people of the village?</v>
          </cell>
          <cell r="X155" t="str">
            <v>آخرین بار که کدام دعوا یا جنگ و جدال بین مردم  فیصله شد، کسی از داخل یا بیرون قریه در حل و فصل این دعوا یا جنگ و جدال کمک کرد؟</v>
          </cell>
          <cell r="Y155" t="str">
            <v/>
          </cell>
          <cell r="Z155" t="str">
            <v>بلی، مردم این قریه در حل و فصل دعوا و جنگ و جدال کمک کردند</v>
          </cell>
          <cell r="AA155" t="str">
            <v>بلی، مردم خارج از این قریه در حل و فصل دعوا و جنگ و جدال کمک کردند</v>
          </cell>
          <cell r="AB155" t="str">
            <v>نخیر، بخاطریکه دعوا و جنگ و جدال کننده خودشان مشکل شان را حل کردند</v>
          </cell>
          <cell r="AC155" t="str">
            <v>هیچ کسی بخاطر حل دعوا و جنگ و جدال کمک نکرد</v>
          </cell>
          <cell r="AD155" t="e">
            <v>#N/A</v>
          </cell>
          <cell r="AE155" t="e">
            <v>#N/A</v>
          </cell>
          <cell r="AF155" t="e">
            <v>#N/A</v>
          </cell>
          <cell r="AG155" t="e">
            <v>#N/A</v>
          </cell>
          <cell r="AH155" t="e">
            <v>#N/A</v>
          </cell>
          <cell r="AI155" t="e">
            <v>#N/A</v>
          </cell>
          <cell r="AJ155" t="e">
            <v>#N/A</v>
          </cell>
          <cell r="AK155" t="e">
            <v>#N/A</v>
          </cell>
          <cell r="AL155" t="e">
            <v>#N/A</v>
          </cell>
          <cell r="AM155" t="e">
            <v>#N/A</v>
          </cell>
          <cell r="AN155" t="e">
            <v>#N/A</v>
          </cell>
          <cell r="AO155" t="e">
            <v>#N/A</v>
          </cell>
          <cell r="AP155" t="e">
            <v>#N/A</v>
          </cell>
          <cell r="AQ155" t="e">
            <v>#N/A</v>
          </cell>
          <cell r="AR155" t="e">
            <v>#N/A</v>
          </cell>
          <cell r="AS155" t="e">
            <v>#N/A</v>
          </cell>
          <cell r="AT155" t="e">
            <v>#N/A</v>
          </cell>
          <cell r="AU155" t="e">
            <v>#N/A</v>
          </cell>
          <cell r="AV155" t="e">
            <v>#N/A</v>
          </cell>
          <cell r="AW155" t="e">
            <v>#N/A</v>
          </cell>
          <cell r="AX155" t="e">
            <v>#N/A</v>
          </cell>
          <cell r="AY155" t="e">
            <v>#N/A</v>
          </cell>
          <cell r="AZ155" t="e">
            <v>#N/A</v>
          </cell>
          <cell r="BA155" t="e">
            <v>#N/A</v>
          </cell>
          <cell r="BB155" t="e">
            <v>#N/A</v>
          </cell>
          <cell r="BC155" t="e">
            <v>#N/A</v>
          </cell>
          <cell r="BD155" t="e">
            <v>#N/A</v>
          </cell>
          <cell r="BE155" t="e">
            <v>#N/A</v>
          </cell>
          <cell r="BF155" t="e">
            <v>#N/A</v>
          </cell>
          <cell r="BG155" t="e">
            <v>#N/A</v>
          </cell>
          <cell r="BH155" t="e">
            <v>#N/A</v>
          </cell>
          <cell r="BI155" t="e">
            <v>#N/A</v>
          </cell>
          <cell r="BJ155" t="e">
            <v>#N/A</v>
          </cell>
          <cell r="BK155" t="e">
            <v>#N/A</v>
          </cell>
          <cell r="BL155" t="e">
            <v>#N/A</v>
          </cell>
          <cell r="BM155" t="e">
            <v>#N/A</v>
          </cell>
          <cell r="BN155" t="e">
            <v>#N/A</v>
          </cell>
          <cell r="BO155" t="e">
            <v>#N/A</v>
          </cell>
          <cell r="BP155" t="e">
            <v>#N/A</v>
          </cell>
          <cell r="BQ155" t="e">
            <v>#N/A</v>
          </cell>
          <cell r="BR155" t="e">
            <v>#N/A</v>
          </cell>
          <cell r="BS155" t="e">
            <v>#N/A</v>
          </cell>
          <cell r="BT155" t="e">
            <v>#N/A</v>
          </cell>
          <cell r="BU155" t="e">
            <v>#N/A</v>
          </cell>
          <cell r="BV155" t="e">
            <v>#N/A</v>
          </cell>
          <cell r="BW155" t="e">
            <v>#N/A</v>
          </cell>
          <cell r="BX155">
            <v>4</v>
          </cell>
          <cell r="BY155">
            <v>10.089999999999998</v>
          </cell>
          <cell r="BZ155" t="str">
            <v>Yes, People from the Village Helped Resolve Dispute</v>
          </cell>
          <cell r="CA155" t="str">
            <v>Yes, People from outside the Village Helped Resolve Dispute</v>
          </cell>
          <cell r="CB155" t="str">
            <v>No, Because Parties to Dispute Resolved It Themselves</v>
          </cell>
          <cell r="CC155" t="str">
            <v>Nobody Helped Resolve the Dispute</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4</v>
          </cell>
          <cell r="DY155">
            <v>1</v>
          </cell>
          <cell r="DZ155" t="str">
            <v>Binary</v>
          </cell>
          <cell r="EA155">
            <v>1</v>
          </cell>
          <cell r="EB155" t="str">
            <v>Fill-In</v>
          </cell>
          <cell r="EC155" t="str">
            <v>Other people helped to settle this case; No one helped to settle this case</v>
          </cell>
          <cell r="ED155">
            <v>2</v>
          </cell>
          <cell r="EE155">
            <v>5.03</v>
          </cell>
          <cell r="EF155" t="str">
            <v>.</v>
          </cell>
          <cell r="EG155" t="str">
            <v>-</v>
          </cell>
          <cell r="EI155" t="str">
            <v>-</v>
          </cell>
          <cell r="EK155">
            <v>1</v>
          </cell>
          <cell r="EN155">
            <v>6.03</v>
          </cell>
          <cell r="EO155" t="str">
            <v>Hypothesis Test</v>
          </cell>
          <cell r="EP155" t="str">
            <v>Village Leadership</v>
          </cell>
          <cell r="EQ155" t="str">
            <v>Intra-Village</v>
          </cell>
          <cell r="ER155">
            <v>16.040000000000006</v>
          </cell>
          <cell r="ES155">
            <v>16.040000000000006</v>
          </cell>
          <cell r="ET155" t="str">
            <v>In the case of the most recently resolved dispute among people of the village, did anyone from the village or from outside the village help in resolving the dispute among the people of the village?</v>
          </cell>
          <cell r="EU155" t="str">
            <v>در آخرین منازعه حل شده در بین مردم قریه، آیا کدام کسی از داخل قریه و یا بیرون از قریه در حل وفصل این دعوا کمک کرد؟</v>
          </cell>
          <cell r="EV155" t="b">
            <v>1</v>
          </cell>
          <cell r="EW155" t="b">
            <v>1</v>
          </cell>
          <cell r="EX155" t="b">
            <v>0</v>
          </cell>
        </row>
        <row r="156">
          <cell r="Q156" t="str">
            <v>N.78</v>
          </cell>
          <cell r="R156" t="str">
            <v>N/A</v>
          </cell>
          <cell r="V156" t="str">
            <v>During the most recent dispute in this village, were any women involved in resolving it?</v>
          </cell>
          <cell r="W156" t="str">
            <v>Were any women involved in resolving it?</v>
          </cell>
          <cell r="X156" t="str">
            <v>آیا کدام زن درحل این دعوا شرکت کرده بود؟</v>
          </cell>
          <cell r="Y156" t="str">
            <v/>
          </cell>
          <cell r="Z156" t="str">
            <v>نخیر</v>
          </cell>
          <cell r="AA156" t="str">
            <v>بلی</v>
          </cell>
          <cell r="AB156" t="e">
            <v>#N/A</v>
          </cell>
          <cell r="AC156" t="e">
            <v>#N/A</v>
          </cell>
          <cell r="AD156" t="e">
            <v>#N/A</v>
          </cell>
          <cell r="AE156" t="e">
            <v>#N/A</v>
          </cell>
          <cell r="AF156" t="e">
            <v>#N/A</v>
          </cell>
          <cell r="AG156" t="e">
            <v>#N/A</v>
          </cell>
          <cell r="AH156" t="e">
            <v>#N/A</v>
          </cell>
          <cell r="AI156" t="e">
            <v>#N/A</v>
          </cell>
          <cell r="AJ156" t="e">
            <v>#N/A</v>
          </cell>
          <cell r="AK156" t="e">
            <v>#N/A</v>
          </cell>
          <cell r="AL156" t="e">
            <v>#N/A</v>
          </cell>
          <cell r="AM156" t="e">
            <v>#N/A</v>
          </cell>
          <cell r="AN156" t="e">
            <v>#N/A</v>
          </cell>
          <cell r="AO156" t="e">
            <v>#N/A</v>
          </cell>
          <cell r="AP156" t="e">
            <v>#N/A</v>
          </cell>
          <cell r="AQ156" t="e">
            <v>#N/A</v>
          </cell>
          <cell r="AR156" t="e">
            <v>#N/A</v>
          </cell>
          <cell r="AS156" t="e">
            <v>#N/A</v>
          </cell>
          <cell r="AT156" t="e">
            <v>#N/A</v>
          </cell>
          <cell r="AU156" t="e">
            <v>#N/A</v>
          </cell>
          <cell r="AV156" t="e">
            <v>#N/A</v>
          </cell>
          <cell r="AW156" t="e">
            <v>#N/A</v>
          </cell>
          <cell r="AX156" t="e">
            <v>#N/A</v>
          </cell>
          <cell r="AY156" t="e">
            <v>#N/A</v>
          </cell>
          <cell r="AZ156" t="e">
            <v>#N/A</v>
          </cell>
          <cell r="BA156" t="e">
            <v>#N/A</v>
          </cell>
          <cell r="BB156" t="e">
            <v>#N/A</v>
          </cell>
          <cell r="BC156" t="e">
            <v>#N/A</v>
          </cell>
          <cell r="BD156" t="e">
            <v>#N/A</v>
          </cell>
          <cell r="BE156" t="e">
            <v>#N/A</v>
          </cell>
          <cell r="BF156" t="e">
            <v>#N/A</v>
          </cell>
          <cell r="BG156" t="e">
            <v>#N/A</v>
          </cell>
          <cell r="BH156" t="e">
            <v>#N/A</v>
          </cell>
          <cell r="BI156" t="e">
            <v>#N/A</v>
          </cell>
          <cell r="BJ156" t="e">
            <v>#N/A</v>
          </cell>
          <cell r="BK156" t="e">
            <v>#N/A</v>
          </cell>
          <cell r="BL156" t="e">
            <v>#N/A</v>
          </cell>
          <cell r="BM156" t="e">
            <v>#N/A</v>
          </cell>
          <cell r="BN156" t="e">
            <v>#N/A</v>
          </cell>
          <cell r="BO156" t="e">
            <v>#N/A</v>
          </cell>
          <cell r="BP156" t="e">
            <v>#N/A</v>
          </cell>
          <cell r="BQ156" t="e">
            <v>#N/A</v>
          </cell>
          <cell r="BR156" t="e">
            <v>#N/A</v>
          </cell>
          <cell r="BS156" t="e">
            <v>#N/A</v>
          </cell>
          <cell r="BT156" t="e">
            <v>#N/A</v>
          </cell>
          <cell r="BU156" t="e">
            <v>#N/A</v>
          </cell>
          <cell r="BV156" t="e">
            <v>#N/A</v>
          </cell>
          <cell r="BW156" t="e">
            <v>#N/A</v>
          </cell>
          <cell r="BX156">
            <v>2</v>
          </cell>
          <cell r="BY156">
            <v>10.099999999999998</v>
          </cell>
          <cell r="BZ156" t="str">
            <v>No</v>
          </cell>
          <cell r="CA156" t="str">
            <v>Yes</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v>0</v>
          </cell>
          <cell r="DT156">
            <v>0</v>
          </cell>
          <cell r="DU156">
            <v>0</v>
          </cell>
          <cell r="DV156">
            <v>0</v>
          </cell>
          <cell r="DW156">
            <v>0</v>
          </cell>
          <cell r="DX156">
            <v>2</v>
          </cell>
          <cell r="DY156">
            <v>1</v>
          </cell>
        </row>
        <row r="157">
          <cell r="Q157">
            <v>16.05</v>
          </cell>
          <cell r="R157">
            <v>12.049999999999999</v>
          </cell>
          <cell r="U157" t="str">
            <v>Who has helped to settle this issue?</v>
          </cell>
          <cell r="V157" t="str">
            <v>Who was the person or authority that was most important in helping to settle the (most recent) dispute?</v>
          </cell>
          <cell r="W157" t="str">
            <v>Who was the person or authority that was most important in helping to settle the dispute?</v>
          </cell>
          <cell r="X157" t="str">
            <v>مهمترین شخص یا مقامی که در حل این دعوا یا جنگ و جدال، در ميان مردم قريه کمک کرد کی بود؟</v>
          </cell>
          <cell r="Y157" t="str">
            <v/>
          </cell>
          <cell r="Z157" t="str">
            <v>ملک / ارباب / قریه دار</v>
          </cell>
          <cell r="AA157" t="str">
            <v>خان / زمیندار / بیگ / بای</v>
          </cell>
          <cell r="AB157" t="str">
            <v>بزرگ يا بزرگان قوم</v>
          </cell>
          <cell r="AC157" t="str">
            <v>ملا / امام / ملای مسجد</v>
          </cell>
          <cell r="AD157" t="str">
            <v>مولوی / عالم دین / روحانی</v>
          </cell>
          <cell r="AE157" t="str">
            <v>رئیس شورای محلی قریه</v>
          </cell>
          <cell r="AF157" t="str">
            <v>عضو شورای محلی قریه</v>
          </cell>
          <cell r="AG157" t="str">
            <v>رئیس شورای انکشافی قریه</v>
          </cell>
          <cell r="AH157" t="str">
            <v>معاون شورای انکشافی قریه</v>
          </cell>
          <cell r="AI157" t="str">
            <v>خزانه دار شورای انکشافی قریه</v>
          </cell>
          <cell r="AJ157" t="str">
            <v>منشی شورای انکشافی قریه</v>
          </cell>
          <cell r="AK157" t="str">
            <v>عضو شورای انکشافی قریه</v>
          </cell>
          <cell r="AL157" t="str">
            <v>شورای محلی قریه</v>
          </cell>
          <cell r="AM157" t="str">
            <v>شورای انکشافی قریه</v>
          </cell>
          <cell r="AN157" t="str">
            <v>شورای قومی</v>
          </cell>
          <cell r="AO157" t="str">
            <v>شورای ولسوالی</v>
          </cell>
          <cell r="AP157" t="str">
            <v xml:space="preserve">شورای ولایتی </v>
          </cell>
          <cell r="AQ157" t="str">
            <v>قاضی</v>
          </cell>
          <cell r="AR157" t="str">
            <v>ولسوال / حکومت ولسوالی</v>
          </cell>
          <cell r="AS157" t="str">
            <v>والی / حکومت ولایتی</v>
          </cell>
          <cell r="AT157" t="str">
            <v>نماینده دولت مرکزی</v>
          </cell>
          <cell r="AU157" t="str">
            <v>کارمند (های) انجو / موسسه</v>
          </cell>
          <cell r="AV157" t="str">
            <v>سایر:</v>
          </cell>
          <cell r="AW157" t="e">
            <v>#N/A</v>
          </cell>
          <cell r="AX157" t="e">
            <v>#N/A</v>
          </cell>
          <cell r="AY157" t="e">
            <v>#N/A</v>
          </cell>
          <cell r="AZ157" t="e">
            <v>#N/A</v>
          </cell>
          <cell r="BA157" t="e">
            <v>#N/A</v>
          </cell>
          <cell r="BB157" t="e">
            <v>#N/A</v>
          </cell>
          <cell r="BC157" t="e">
            <v>#N/A</v>
          </cell>
          <cell r="BD157" t="e">
            <v>#N/A</v>
          </cell>
          <cell r="BE157" t="e">
            <v>#N/A</v>
          </cell>
          <cell r="BF157" t="e">
            <v>#N/A</v>
          </cell>
          <cell r="BG157" t="e">
            <v>#N/A</v>
          </cell>
          <cell r="BH157" t="e">
            <v>#N/A</v>
          </cell>
          <cell r="BI157" t="e">
            <v>#N/A</v>
          </cell>
          <cell r="BJ157" t="e">
            <v>#N/A</v>
          </cell>
          <cell r="BK157" t="e">
            <v>#N/A</v>
          </cell>
          <cell r="BL157" t="e">
            <v>#N/A</v>
          </cell>
          <cell r="BM157" t="e">
            <v>#N/A</v>
          </cell>
          <cell r="BN157" t="e">
            <v>#N/A</v>
          </cell>
          <cell r="BO157" t="e">
            <v>#N/A</v>
          </cell>
          <cell r="BP157" t="e">
            <v>#N/A</v>
          </cell>
          <cell r="BQ157" t="e">
            <v>#N/A</v>
          </cell>
          <cell r="BR157" t="e">
            <v>#N/A</v>
          </cell>
          <cell r="BS157" t="e">
            <v>#N/A</v>
          </cell>
          <cell r="BT157" t="e">
            <v>#N/A</v>
          </cell>
          <cell r="BU157" t="e">
            <v>#N/A</v>
          </cell>
          <cell r="BV157" t="e">
            <v>#N/A</v>
          </cell>
          <cell r="BW157" t="e">
            <v>#N/A</v>
          </cell>
          <cell r="BX157">
            <v>23</v>
          </cell>
          <cell r="BY157">
            <v>10.109999999999998</v>
          </cell>
          <cell r="BZ157" t="str">
            <v>Arbab / Malik / Qariyadar</v>
          </cell>
          <cell r="CA157" t="str">
            <v>Khan / Zamindar / Beg / Baay</v>
          </cell>
          <cell r="CB157" t="str">
            <v>Tribal Elder(s)</v>
          </cell>
          <cell r="CC157" t="str">
            <v>Mullah / Imam / Mosque Mullah</v>
          </cell>
          <cell r="CD157" t="str">
            <v>Mawlawi / Religious Scholar / Rohanion</v>
          </cell>
          <cell r="CE157" t="str">
            <v>Head of Village Council</v>
          </cell>
          <cell r="CF157" t="str">
            <v>Member of Village Council</v>
          </cell>
          <cell r="CG157" t="str">
            <v>Head of CDC</v>
          </cell>
          <cell r="CH157" t="str">
            <v>Deputy Head of CDC</v>
          </cell>
          <cell r="CI157" t="str">
            <v>Treasurer of CDC</v>
          </cell>
          <cell r="CJ157" t="str">
            <v>Secretary of CDC</v>
          </cell>
          <cell r="CK157" t="str">
            <v>Member of CDC</v>
          </cell>
          <cell r="CL157" t="str">
            <v>Village Council</v>
          </cell>
          <cell r="CM157" t="str">
            <v>CDC</v>
          </cell>
          <cell r="CN157" t="str">
            <v>Tribal Council</v>
          </cell>
          <cell r="CO157" t="str">
            <v>District Council</v>
          </cell>
          <cell r="CP157" t="str">
            <v>Province Council</v>
          </cell>
          <cell r="CQ157" t="str">
            <v>Judge</v>
          </cell>
          <cell r="CR157" t="str">
            <v>District Governor / District Government</v>
          </cell>
          <cell r="CS157" t="str">
            <v>Provincial Governor / Provincial Government</v>
          </cell>
          <cell r="CT157" t="str">
            <v>Central Government Representative</v>
          </cell>
          <cell r="CU157" t="str">
            <v>NGO Employee(s)</v>
          </cell>
          <cell r="CV157" t="str">
            <v>Other:</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23</v>
          </cell>
          <cell r="DY157">
            <v>1</v>
          </cell>
          <cell r="DZ157" t="str">
            <v>Categorical</v>
          </cell>
          <cell r="EA157">
            <v>1</v>
          </cell>
          <cell r="EB157" t="str">
            <v>Code</v>
          </cell>
          <cell r="EC157" t="str">
            <v>Occupation Code</v>
          </cell>
          <cell r="ED157">
            <v>100</v>
          </cell>
          <cell r="EE157">
            <v>5.04</v>
          </cell>
          <cell r="EF157" t="str">
            <v>X</v>
          </cell>
          <cell r="EG157" t="str">
            <v>-</v>
          </cell>
          <cell r="EI157" t="str">
            <v>-</v>
          </cell>
          <cell r="EK157">
            <v>1</v>
          </cell>
          <cell r="EN157">
            <v>6.04</v>
          </cell>
          <cell r="EO157" t="str">
            <v>Hypothesis Test</v>
          </cell>
          <cell r="EP157" t="str">
            <v>Village Leadership</v>
          </cell>
          <cell r="EQ157" t="str">
            <v>Intra-Village</v>
          </cell>
          <cell r="ER157">
            <v>16.050000000000008</v>
          </cell>
          <cell r="ES157">
            <v>16.050000000000008</v>
          </cell>
          <cell r="ET157" t="str">
            <v>Who was the person or authority that was most important in helping to settle the dispute?</v>
          </cell>
          <cell r="EU157" t="str">
            <v>مهمترین شخص یا مقامی که در حل این دعوا در ميان مردم قريه کمک نمود کی بود؟</v>
          </cell>
          <cell r="EV157" t="b">
            <v>1</v>
          </cell>
          <cell r="EW157" t="b">
            <v>1</v>
          </cell>
          <cell r="EX157" t="b">
            <v>0</v>
          </cell>
        </row>
        <row r="158">
          <cell r="Q158">
            <v>18.05</v>
          </cell>
          <cell r="R158">
            <v>12.059999999999999</v>
          </cell>
          <cell r="S158">
            <v>11.01</v>
          </cell>
          <cell r="V158" t="str">
            <v xml:space="preserve">During the past two years, have there been any attacks have there been in the village? [IF YES] How many? By whom? </v>
          </cell>
          <cell r="W158" t="str">
            <v xml:space="preserve">During the past two years, have there been any attacks have there been in the village? [IF YES] How many? By whom? </v>
          </cell>
          <cell r="X158" t="str">
            <v>در جريان 2 سال گذشته، در قریه تان کدام حمله صورت گرفته بود؟ [اگر بلی]  چند بار؟ توسط کی؟</v>
          </cell>
          <cell r="Y158" t="str">
            <v/>
          </cell>
          <cell r="Z158" t="str">
            <v>هیچ حمله</v>
          </cell>
          <cell r="AA158" t="str">
            <v>بار / دفعه</v>
          </cell>
          <cell r="AB158" t="str">
            <v xml:space="preserve">غیر قابل حساب است </v>
          </cell>
          <cell r="AC158" t="str">
            <v>مخالفین دولت</v>
          </cell>
          <cell r="AD158" t="str">
            <v>دولت / حکومت</v>
          </cell>
          <cell r="AE158" t="str">
            <v>نيرو های خارجی</v>
          </cell>
          <cell r="AF158" t="str">
            <v>سایر:</v>
          </cell>
          <cell r="AG158" t="e">
            <v>#N/A</v>
          </cell>
          <cell r="AH158" t="e">
            <v>#N/A</v>
          </cell>
          <cell r="AI158" t="e">
            <v>#N/A</v>
          </cell>
          <cell r="AJ158" t="e">
            <v>#N/A</v>
          </cell>
          <cell r="AK158" t="e">
            <v>#N/A</v>
          </cell>
          <cell r="AL158" t="e">
            <v>#N/A</v>
          </cell>
          <cell r="AM158" t="e">
            <v>#N/A</v>
          </cell>
          <cell r="AN158" t="e">
            <v>#N/A</v>
          </cell>
          <cell r="AO158" t="e">
            <v>#N/A</v>
          </cell>
          <cell r="AP158" t="e">
            <v>#N/A</v>
          </cell>
          <cell r="AQ158" t="e">
            <v>#N/A</v>
          </cell>
          <cell r="AR158" t="e">
            <v>#N/A</v>
          </cell>
          <cell r="AS158" t="e">
            <v>#N/A</v>
          </cell>
          <cell r="AT158" t="e">
            <v>#N/A</v>
          </cell>
          <cell r="AU158" t="e">
            <v>#N/A</v>
          </cell>
          <cell r="AV158" t="e">
            <v>#N/A</v>
          </cell>
          <cell r="AW158" t="e">
            <v>#N/A</v>
          </cell>
          <cell r="AX158" t="e">
            <v>#N/A</v>
          </cell>
          <cell r="AY158" t="e">
            <v>#N/A</v>
          </cell>
          <cell r="AZ158" t="e">
            <v>#N/A</v>
          </cell>
          <cell r="BA158" t="e">
            <v>#N/A</v>
          </cell>
          <cell r="BB158" t="e">
            <v>#N/A</v>
          </cell>
          <cell r="BC158" t="e">
            <v>#N/A</v>
          </cell>
          <cell r="BD158" t="e">
            <v>#N/A</v>
          </cell>
          <cell r="BE158" t="e">
            <v>#N/A</v>
          </cell>
          <cell r="BF158" t="e">
            <v>#N/A</v>
          </cell>
          <cell r="BG158" t="e">
            <v>#N/A</v>
          </cell>
          <cell r="BH158" t="e">
            <v>#N/A</v>
          </cell>
          <cell r="BI158" t="e">
            <v>#N/A</v>
          </cell>
          <cell r="BJ158" t="e">
            <v>#N/A</v>
          </cell>
          <cell r="BK158" t="e">
            <v>#N/A</v>
          </cell>
          <cell r="BL158" t="e">
            <v>#N/A</v>
          </cell>
          <cell r="BM158" t="e">
            <v>#N/A</v>
          </cell>
          <cell r="BN158" t="e">
            <v>#N/A</v>
          </cell>
          <cell r="BO158" t="e">
            <v>#N/A</v>
          </cell>
          <cell r="BP158" t="e">
            <v>#N/A</v>
          </cell>
          <cell r="BQ158" t="e">
            <v>#N/A</v>
          </cell>
          <cell r="BR158" t="e">
            <v>#N/A</v>
          </cell>
          <cell r="BS158" t="e">
            <v>#N/A</v>
          </cell>
          <cell r="BT158" t="e">
            <v>#N/A</v>
          </cell>
          <cell r="BU158" t="e">
            <v>#N/A</v>
          </cell>
          <cell r="BV158" t="e">
            <v>#N/A</v>
          </cell>
          <cell r="BW158" t="e">
            <v>#N/A</v>
          </cell>
          <cell r="BX158">
            <v>7</v>
          </cell>
          <cell r="BY158">
            <v>10.119999999999997</v>
          </cell>
          <cell r="BZ158" t="str">
            <v>No Attacks</v>
          </cell>
          <cell r="CA158" t="str">
            <v>Times</v>
          </cell>
          <cell r="CB158" t="str">
            <v>Too Many to Count</v>
          </cell>
          <cell r="CC158" t="str">
            <v>Opposition</v>
          </cell>
          <cell r="CD158" t="str">
            <v>Government</v>
          </cell>
          <cell r="CE158" t="str">
            <v>Foreign Forces</v>
          </cell>
          <cell r="CF158" t="str">
            <v>Other:</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7</v>
          </cell>
          <cell r="DY158">
            <v>1</v>
          </cell>
          <cell r="EK158">
            <v>1</v>
          </cell>
          <cell r="ER158">
            <v>18.050000000000008</v>
          </cell>
          <cell r="ES158">
            <v>18.050000000000008</v>
          </cell>
          <cell r="ET158" t="str">
            <v>During the past two years, how many times have attacks killed or injured people from the village or damaged buildings or other infrastructure?</v>
          </cell>
          <cell r="EU158" t="str">
            <v>در جريان 2 سال گذشته، چند بار حملات باعث مرگ يا زخمی شدن مردم قريه يا تخريت تعميرات و زيربنای قريه شده است؟</v>
          </cell>
          <cell r="EV158" t="b">
            <v>1</v>
          </cell>
          <cell r="EW158" t="b">
            <v>0</v>
          </cell>
          <cell r="EX158" t="b">
            <v>0</v>
          </cell>
        </row>
        <row r="159">
          <cell r="Q159">
            <v>18.079999999999998</v>
          </cell>
          <cell r="R159">
            <v>12.069999999999999</v>
          </cell>
          <cell r="T159" t="str">
            <v>[MARK ALL MENTIONED]</v>
          </cell>
          <cell r="V159" t="str">
            <v>What was damaged?</v>
          </cell>
          <cell r="W159" t="str">
            <v>What was damaged?</v>
          </cell>
          <cell r="X159" t="str">
            <v>چی تخريب شد؟</v>
          </cell>
          <cell r="Y159" t="str">
            <v>[ تمام جوابات داده شده را حلقه کنید ]</v>
          </cell>
          <cell r="Z159" t="str">
            <v xml:space="preserve">نخير، کدام تعمير يا زيربنا تخريب و  نابود نشده است </v>
          </cell>
          <cell r="AA159" t="str">
            <v>خانه قوماندان</v>
          </cell>
          <cell r="AB159" t="str">
            <v>خانه رهبر یا رهبران  قریه</v>
          </cell>
          <cell r="AC159" t="str">
            <v>خانه خان / زمیندار / بیگ / بای</v>
          </cell>
          <cell r="AD159" t="str">
            <v>خانه ريش سفيد(ها) قوم یا بزرگ يا بزرگان قوم</v>
          </cell>
          <cell r="AE159" t="str">
            <v>خانه عضو يا اعضای شورا</v>
          </cell>
          <cell r="AF159" t="str">
            <v>خانه ديگر افراد با نفوذ</v>
          </cell>
          <cell r="AG159" t="str">
            <v>خانه کارمند (های) انجو / موسسه</v>
          </cell>
          <cell r="AH159" t="str">
            <v>خانه سایر فرد یا افراد قریه</v>
          </cell>
          <cell r="AI159" t="str">
            <v>دفتر انجو / موسسه</v>
          </cell>
          <cell r="AJ159" t="str">
            <v>دفتر شورای انکشافی قریه</v>
          </cell>
          <cell r="AK159" t="str">
            <v>دفتر اردوی ملی افغانستان / پولیس ملی افغانستان</v>
          </cell>
          <cell r="AL159" t="str">
            <v>چاه / منبع آب آشامیدنی</v>
          </cell>
          <cell r="AM159" t="str">
            <v>کانال / جوی آبیاری</v>
          </cell>
          <cell r="AN159" t="str">
            <v>مکتب (ها)</v>
          </cell>
          <cell r="AO159" t="str">
            <v>کلنیک صحی / سایر تسهیلات صحی</v>
          </cell>
          <cell r="AP159" t="str">
            <v>پل</v>
          </cell>
          <cell r="AQ159" t="str">
            <v>سرک</v>
          </cell>
          <cell r="AR159" t="str">
            <v>مرکز اجتماعی قریه</v>
          </cell>
          <cell r="AS159" t="str">
            <v>گدام / ذخیره گاه / انبار خانه</v>
          </cell>
          <cell r="AT159" t="str">
            <v>مسجد</v>
          </cell>
          <cell r="AU159" t="str">
            <v>سایر:</v>
          </cell>
          <cell r="AV159" t="str">
            <v>سایر:</v>
          </cell>
          <cell r="AW159" t="str">
            <v>سایر:</v>
          </cell>
          <cell r="AX159" t="e">
            <v>#N/A</v>
          </cell>
          <cell r="AY159" t="e">
            <v>#N/A</v>
          </cell>
          <cell r="AZ159" t="e">
            <v>#N/A</v>
          </cell>
          <cell r="BA159" t="e">
            <v>#N/A</v>
          </cell>
          <cell r="BB159" t="e">
            <v>#N/A</v>
          </cell>
          <cell r="BC159" t="e">
            <v>#N/A</v>
          </cell>
          <cell r="BD159" t="e">
            <v>#N/A</v>
          </cell>
          <cell r="BE159" t="e">
            <v>#N/A</v>
          </cell>
          <cell r="BF159" t="e">
            <v>#N/A</v>
          </cell>
          <cell r="BG159" t="e">
            <v>#N/A</v>
          </cell>
          <cell r="BH159" t="e">
            <v>#N/A</v>
          </cell>
          <cell r="BI159" t="e">
            <v>#N/A</v>
          </cell>
          <cell r="BJ159" t="e">
            <v>#N/A</v>
          </cell>
          <cell r="BK159" t="e">
            <v>#N/A</v>
          </cell>
          <cell r="BL159" t="e">
            <v>#N/A</v>
          </cell>
          <cell r="BM159" t="e">
            <v>#N/A</v>
          </cell>
          <cell r="BN159" t="e">
            <v>#N/A</v>
          </cell>
          <cell r="BO159" t="e">
            <v>#N/A</v>
          </cell>
          <cell r="BP159" t="e">
            <v>#N/A</v>
          </cell>
          <cell r="BQ159" t="e">
            <v>#N/A</v>
          </cell>
          <cell r="BR159" t="e">
            <v>#N/A</v>
          </cell>
          <cell r="BS159" t="e">
            <v>#N/A</v>
          </cell>
          <cell r="BT159" t="e">
            <v>#N/A</v>
          </cell>
          <cell r="BU159" t="e">
            <v>#N/A</v>
          </cell>
          <cell r="BV159" t="e">
            <v>#N/A</v>
          </cell>
          <cell r="BW159" t="e">
            <v>#N/A</v>
          </cell>
          <cell r="BX159">
            <v>24</v>
          </cell>
          <cell r="BY159">
            <v>10.129999999999997</v>
          </cell>
          <cell r="BZ159" t="str">
            <v>No, No Buildings or Infrastructure Were Damaged or Destroyed</v>
          </cell>
          <cell r="CA159" t="str">
            <v>Dwelling of Commander</v>
          </cell>
          <cell r="CB159" t="str">
            <v>Dwelling of Village Leader(s)</v>
          </cell>
          <cell r="CC159" t="str">
            <v>Dwelling of Landowner(s)</v>
          </cell>
          <cell r="CD159" t="str">
            <v>Dwelling of Whitebeard(s) / Tribal Elder(s)</v>
          </cell>
          <cell r="CE159" t="str">
            <v>Dwelling of Council Member(s)</v>
          </cell>
          <cell r="CF159" t="str">
            <v>Dwelling of Other Powerful People</v>
          </cell>
          <cell r="CG159" t="str">
            <v>Dwelling of NGO Worker(s)</v>
          </cell>
          <cell r="CH159" t="str">
            <v>Dwelling of Other Villager(s)</v>
          </cell>
          <cell r="CI159" t="str">
            <v>Office of NGO</v>
          </cell>
          <cell r="CJ159" t="str">
            <v>Office of CDC</v>
          </cell>
          <cell r="CK159" t="str">
            <v>Office of Police or Army</v>
          </cell>
          <cell r="CL159" t="str">
            <v>Well / Drinking Water Source</v>
          </cell>
          <cell r="CM159" t="str">
            <v>Irrigation Canal</v>
          </cell>
          <cell r="CN159" t="str">
            <v>School(s)</v>
          </cell>
          <cell r="CO159" t="str">
            <v>Clinic / Other Health Facility</v>
          </cell>
          <cell r="CP159" t="str">
            <v>Bridge</v>
          </cell>
          <cell r="CQ159" t="str">
            <v>Road</v>
          </cell>
          <cell r="CR159" t="str">
            <v>Community Center</v>
          </cell>
          <cell r="CS159" t="str">
            <v>Warehouse / Storage Facility</v>
          </cell>
          <cell r="CT159" t="str">
            <v>Mosque</v>
          </cell>
          <cell r="CU159" t="str">
            <v>Other:</v>
          </cell>
          <cell r="CV159" t="str">
            <v>Other:</v>
          </cell>
          <cell r="CW159" t="str">
            <v>Other:</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24</v>
          </cell>
          <cell r="DY159">
            <v>1</v>
          </cell>
          <cell r="EK159">
            <v>1</v>
          </cell>
          <cell r="ER159">
            <v>18.080000000000013</v>
          </cell>
          <cell r="ES159">
            <v>18.080000000000013</v>
          </cell>
          <cell r="ET159" t="str">
            <v>Were any buildings, infrastructure, or dwellings in this village damaged or destroyed in these attack(s)? [IF YES] What was damaged?</v>
          </cell>
          <cell r="EU159" t="str">
            <v xml:space="preserve">در نتيجه این حملات آيا کدام تعمير، زيربنا يا خانه در اين قريه تخريب و يا از بين رفته اند؟ [ اگر بلی ] چی تخريب شد؟ </v>
          </cell>
          <cell r="EV159" t="b">
            <v>1</v>
          </cell>
          <cell r="EW159" t="b">
            <v>0</v>
          </cell>
          <cell r="EX159" t="b">
            <v>0</v>
          </cell>
        </row>
        <row r="160">
          <cell r="Q160">
            <v>70.510000000000005</v>
          </cell>
          <cell r="R160">
            <v>11.059999999999999</v>
          </cell>
          <cell r="V160" t="str">
            <v>In this village, is there any council that is composed only of women from this village or of women from this village and another village?</v>
          </cell>
          <cell r="W160" t="str">
            <v>In this village, is there any council that is composed only of women from this village or of women from this village and another village?</v>
          </cell>
          <cell r="X160" t="str">
            <v>در این قریه، کدام شورای زنانه است که صرف برای این قریه یا مشترک با قریه دیگر باشد؟</v>
          </cell>
          <cell r="Y160" t="str">
            <v/>
          </cell>
          <cell r="Z160" t="str">
            <v>این قریه شورای زنانه جداگانه یا مشترک با قریه های دیگر ندارد</v>
          </cell>
          <cell r="AA160" t="str">
            <v>این قریه یک شورای زنانه دارد (که تنها متعلق به این قریه میباشد)</v>
          </cell>
          <cell r="AB160" t="str">
            <v>این قریه شورای زنانه مشترک با قریه دیگر دارد</v>
          </cell>
          <cell r="AC160" t="str">
            <v>در این قریه بیشتر از یک شورای زنانه موجود است</v>
          </cell>
          <cell r="AD160" t="e">
            <v>#N/A</v>
          </cell>
          <cell r="AE160" t="e">
            <v>#N/A</v>
          </cell>
          <cell r="AF160" t="e">
            <v>#N/A</v>
          </cell>
          <cell r="AG160" t="e">
            <v>#N/A</v>
          </cell>
          <cell r="AH160" t="e">
            <v>#N/A</v>
          </cell>
          <cell r="AI160" t="e">
            <v>#N/A</v>
          </cell>
          <cell r="AJ160" t="e">
            <v>#N/A</v>
          </cell>
          <cell r="AK160" t="e">
            <v>#N/A</v>
          </cell>
          <cell r="AL160" t="e">
            <v>#N/A</v>
          </cell>
          <cell r="AM160" t="e">
            <v>#N/A</v>
          </cell>
          <cell r="AN160" t="e">
            <v>#N/A</v>
          </cell>
          <cell r="AO160" t="e">
            <v>#N/A</v>
          </cell>
          <cell r="AP160" t="e">
            <v>#N/A</v>
          </cell>
          <cell r="AQ160" t="e">
            <v>#N/A</v>
          </cell>
          <cell r="AR160" t="e">
            <v>#N/A</v>
          </cell>
          <cell r="AS160" t="e">
            <v>#N/A</v>
          </cell>
          <cell r="AT160" t="e">
            <v>#N/A</v>
          </cell>
          <cell r="AU160" t="e">
            <v>#N/A</v>
          </cell>
          <cell r="AV160" t="e">
            <v>#N/A</v>
          </cell>
          <cell r="AW160" t="e">
            <v>#N/A</v>
          </cell>
          <cell r="AX160" t="e">
            <v>#N/A</v>
          </cell>
          <cell r="AY160" t="e">
            <v>#N/A</v>
          </cell>
          <cell r="AZ160" t="e">
            <v>#N/A</v>
          </cell>
          <cell r="BA160" t="e">
            <v>#N/A</v>
          </cell>
          <cell r="BB160" t="e">
            <v>#N/A</v>
          </cell>
          <cell r="BC160" t="e">
            <v>#N/A</v>
          </cell>
          <cell r="BD160" t="e">
            <v>#N/A</v>
          </cell>
          <cell r="BE160" t="e">
            <v>#N/A</v>
          </cell>
          <cell r="BF160" t="e">
            <v>#N/A</v>
          </cell>
          <cell r="BG160" t="e">
            <v>#N/A</v>
          </cell>
          <cell r="BH160" t="e">
            <v>#N/A</v>
          </cell>
          <cell r="BI160" t="e">
            <v>#N/A</v>
          </cell>
          <cell r="BJ160" t="e">
            <v>#N/A</v>
          </cell>
          <cell r="BK160" t="e">
            <v>#N/A</v>
          </cell>
          <cell r="BL160" t="e">
            <v>#N/A</v>
          </cell>
          <cell r="BM160" t="e">
            <v>#N/A</v>
          </cell>
          <cell r="BN160" t="e">
            <v>#N/A</v>
          </cell>
          <cell r="BO160" t="e">
            <v>#N/A</v>
          </cell>
          <cell r="BP160" t="e">
            <v>#N/A</v>
          </cell>
          <cell r="BQ160" t="e">
            <v>#N/A</v>
          </cell>
          <cell r="BR160" t="e">
            <v>#N/A</v>
          </cell>
          <cell r="BS160" t="e">
            <v>#N/A</v>
          </cell>
          <cell r="BT160" t="e">
            <v>#N/A</v>
          </cell>
          <cell r="BU160" t="e">
            <v>#N/A</v>
          </cell>
          <cell r="BV160" t="e">
            <v>#N/A</v>
          </cell>
          <cell r="BW160" t="e">
            <v>#N/A</v>
          </cell>
          <cell r="BX160">
            <v>4</v>
          </cell>
          <cell r="BY160">
            <v>11.01</v>
          </cell>
          <cell r="BZ160" t="str">
            <v>This village does not have a women's council and does not share a women's council with other villages</v>
          </cell>
          <cell r="CA160" t="str">
            <v>This village has a women's council (which belongs to this village only)</v>
          </cell>
          <cell r="CB160" t="str">
            <v>This village shares a women's council with another village</v>
          </cell>
          <cell r="CC160" t="str">
            <v>This village has more than one women's council</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4</v>
          </cell>
          <cell r="DY160">
            <v>1</v>
          </cell>
          <cell r="EK160">
            <v>1</v>
          </cell>
        </row>
        <row r="161">
          <cell r="Q161" t="str">
            <v>N.20</v>
          </cell>
          <cell r="R161" t="str">
            <v>N/A</v>
          </cell>
          <cell r="V161" t="str">
            <v>When there is food aid to be distributed among the households of the village, are the views of any women considered when deciding which households are to receive the food?</v>
          </cell>
          <cell r="W161" t="str">
            <v>When there is food aid to be distributed among the households of the village, are the views of any women considered when deciding which households are to receive the food?</v>
          </cell>
          <cell r="X161" t="str">
            <v>فرض کنید که مواد خوراکی کمکی در بین فا میل های قریه باید توزیع گردد. ایا در ارتباط به اینکه کدام خانواده ها این کمک ها را در یافت کنند نظریه زنان قریه  در نظر گرفته میشود؟</v>
          </cell>
          <cell r="Y161" t="str">
            <v/>
          </cell>
          <cell r="Z161" t="str">
            <v>نخیر - نظر زنان در نظر گرفته نمی شود</v>
          </cell>
          <cell r="AA161" t="str">
            <v xml:space="preserve">بلی - نظر زنان در نظر گرفته می شود </v>
          </cell>
          <cell r="AB161" t="str">
            <v>در اینجا هیچ وقت چنین مواد غذائی توزیع نشده است</v>
          </cell>
          <cell r="AC161" t="e">
            <v>#N/A</v>
          </cell>
          <cell r="AD161" t="e">
            <v>#N/A</v>
          </cell>
          <cell r="AE161" t="e">
            <v>#N/A</v>
          </cell>
          <cell r="AF161" t="e">
            <v>#N/A</v>
          </cell>
          <cell r="AG161" t="e">
            <v>#N/A</v>
          </cell>
          <cell r="AH161" t="e">
            <v>#N/A</v>
          </cell>
          <cell r="AI161" t="e">
            <v>#N/A</v>
          </cell>
          <cell r="AJ161" t="e">
            <v>#N/A</v>
          </cell>
          <cell r="AK161" t="e">
            <v>#N/A</v>
          </cell>
          <cell r="AL161" t="e">
            <v>#N/A</v>
          </cell>
          <cell r="AM161" t="e">
            <v>#N/A</v>
          </cell>
          <cell r="AN161" t="e">
            <v>#N/A</v>
          </cell>
          <cell r="AO161" t="e">
            <v>#N/A</v>
          </cell>
          <cell r="AP161" t="e">
            <v>#N/A</v>
          </cell>
          <cell r="AQ161" t="e">
            <v>#N/A</v>
          </cell>
          <cell r="AR161" t="e">
            <v>#N/A</v>
          </cell>
          <cell r="AS161" t="e">
            <v>#N/A</v>
          </cell>
          <cell r="AT161" t="e">
            <v>#N/A</v>
          </cell>
          <cell r="AU161" t="e">
            <v>#N/A</v>
          </cell>
          <cell r="AV161" t="e">
            <v>#N/A</v>
          </cell>
          <cell r="AW161" t="e">
            <v>#N/A</v>
          </cell>
          <cell r="AX161" t="e">
            <v>#N/A</v>
          </cell>
          <cell r="AY161" t="e">
            <v>#N/A</v>
          </cell>
          <cell r="AZ161" t="e">
            <v>#N/A</v>
          </cell>
          <cell r="BA161" t="e">
            <v>#N/A</v>
          </cell>
          <cell r="BB161" t="e">
            <v>#N/A</v>
          </cell>
          <cell r="BC161" t="e">
            <v>#N/A</v>
          </cell>
          <cell r="BD161" t="e">
            <v>#N/A</v>
          </cell>
          <cell r="BE161" t="e">
            <v>#N/A</v>
          </cell>
          <cell r="BF161" t="e">
            <v>#N/A</v>
          </cell>
          <cell r="BG161" t="e">
            <v>#N/A</v>
          </cell>
          <cell r="BH161" t="e">
            <v>#N/A</v>
          </cell>
          <cell r="BI161" t="e">
            <v>#N/A</v>
          </cell>
          <cell r="BJ161" t="e">
            <v>#N/A</v>
          </cell>
          <cell r="BK161" t="e">
            <v>#N/A</v>
          </cell>
          <cell r="BL161" t="e">
            <v>#N/A</v>
          </cell>
          <cell r="BM161" t="e">
            <v>#N/A</v>
          </cell>
          <cell r="BN161" t="e">
            <v>#N/A</v>
          </cell>
          <cell r="BO161" t="e">
            <v>#N/A</v>
          </cell>
          <cell r="BP161" t="e">
            <v>#N/A</v>
          </cell>
          <cell r="BQ161" t="e">
            <v>#N/A</v>
          </cell>
          <cell r="BR161" t="e">
            <v>#N/A</v>
          </cell>
          <cell r="BS161" t="e">
            <v>#N/A</v>
          </cell>
          <cell r="BT161" t="e">
            <v>#N/A</v>
          </cell>
          <cell r="BU161" t="e">
            <v>#N/A</v>
          </cell>
          <cell r="BV161" t="e">
            <v>#N/A</v>
          </cell>
          <cell r="BW161" t="e">
            <v>#N/A</v>
          </cell>
          <cell r="BX161">
            <v>3</v>
          </cell>
          <cell r="BY161">
            <v>11.02</v>
          </cell>
          <cell r="BZ161" t="str">
            <v>No, Views of Women Are Not Considered</v>
          </cell>
          <cell r="CA161" t="str">
            <v>Yes, Views of Women Are Considered</v>
          </cell>
          <cell r="CB161" t="str">
            <v>There Are No Such Food Distributions</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3</v>
          </cell>
          <cell r="DY161">
            <v>1</v>
          </cell>
        </row>
        <row r="162">
          <cell r="Q162">
            <v>70.53</v>
          </cell>
          <cell r="R162">
            <v>11.079999999999998</v>
          </cell>
          <cell r="V162" t="str">
            <v>In this village, are there women who are well respected by men and women?</v>
          </cell>
          <cell r="W162" t="str">
            <v>In this village, are there women who are well respected by men and women?</v>
          </cell>
          <cell r="X162" t="str">
            <v>در این قریه، زنان هستند که زن و مرد هردو برای شان زیاد تر از همه احترام دارند؟</v>
          </cell>
          <cell r="Y162" t="str">
            <v/>
          </cell>
          <cell r="Z162" t="str">
            <v>نخیر</v>
          </cell>
          <cell r="AA162" t="str">
            <v>بلی</v>
          </cell>
          <cell r="AB162" t="e">
            <v>#N/A</v>
          </cell>
          <cell r="AC162" t="e">
            <v>#N/A</v>
          </cell>
          <cell r="AD162" t="e">
            <v>#N/A</v>
          </cell>
          <cell r="AE162" t="e">
            <v>#N/A</v>
          </cell>
          <cell r="AF162" t="e">
            <v>#N/A</v>
          </cell>
          <cell r="AG162" t="e">
            <v>#N/A</v>
          </cell>
          <cell r="AH162" t="e">
            <v>#N/A</v>
          </cell>
          <cell r="AI162" t="e">
            <v>#N/A</v>
          </cell>
          <cell r="AJ162" t="e">
            <v>#N/A</v>
          </cell>
          <cell r="AK162" t="e">
            <v>#N/A</v>
          </cell>
          <cell r="AL162" t="e">
            <v>#N/A</v>
          </cell>
          <cell r="AM162" t="e">
            <v>#N/A</v>
          </cell>
          <cell r="AN162" t="e">
            <v>#N/A</v>
          </cell>
          <cell r="AO162" t="e">
            <v>#N/A</v>
          </cell>
          <cell r="AP162" t="e">
            <v>#N/A</v>
          </cell>
          <cell r="AQ162" t="e">
            <v>#N/A</v>
          </cell>
          <cell r="AR162" t="e">
            <v>#N/A</v>
          </cell>
          <cell r="AS162" t="e">
            <v>#N/A</v>
          </cell>
          <cell r="AT162" t="e">
            <v>#N/A</v>
          </cell>
          <cell r="AU162" t="e">
            <v>#N/A</v>
          </cell>
          <cell r="AV162" t="e">
            <v>#N/A</v>
          </cell>
          <cell r="AW162" t="e">
            <v>#N/A</v>
          </cell>
          <cell r="AX162" t="e">
            <v>#N/A</v>
          </cell>
          <cell r="AY162" t="e">
            <v>#N/A</v>
          </cell>
          <cell r="AZ162" t="e">
            <v>#N/A</v>
          </cell>
          <cell r="BA162" t="e">
            <v>#N/A</v>
          </cell>
          <cell r="BB162" t="e">
            <v>#N/A</v>
          </cell>
          <cell r="BC162" t="e">
            <v>#N/A</v>
          </cell>
          <cell r="BD162" t="e">
            <v>#N/A</v>
          </cell>
          <cell r="BE162" t="e">
            <v>#N/A</v>
          </cell>
          <cell r="BF162" t="e">
            <v>#N/A</v>
          </cell>
          <cell r="BG162" t="e">
            <v>#N/A</v>
          </cell>
          <cell r="BH162" t="e">
            <v>#N/A</v>
          </cell>
          <cell r="BI162" t="e">
            <v>#N/A</v>
          </cell>
          <cell r="BJ162" t="e">
            <v>#N/A</v>
          </cell>
          <cell r="BK162" t="e">
            <v>#N/A</v>
          </cell>
          <cell r="BL162" t="e">
            <v>#N/A</v>
          </cell>
          <cell r="BM162" t="e">
            <v>#N/A</v>
          </cell>
          <cell r="BN162" t="e">
            <v>#N/A</v>
          </cell>
          <cell r="BO162" t="e">
            <v>#N/A</v>
          </cell>
          <cell r="BP162" t="e">
            <v>#N/A</v>
          </cell>
          <cell r="BQ162" t="e">
            <v>#N/A</v>
          </cell>
          <cell r="BR162" t="e">
            <v>#N/A</v>
          </cell>
          <cell r="BS162" t="e">
            <v>#N/A</v>
          </cell>
          <cell r="BT162" t="e">
            <v>#N/A</v>
          </cell>
          <cell r="BU162" t="e">
            <v>#N/A</v>
          </cell>
          <cell r="BV162" t="e">
            <v>#N/A</v>
          </cell>
          <cell r="BW162" t="e">
            <v>#N/A</v>
          </cell>
          <cell r="BX162">
            <v>2</v>
          </cell>
          <cell r="BY162">
            <v>11.03</v>
          </cell>
          <cell r="BZ162" t="str">
            <v>No</v>
          </cell>
          <cell r="CA162" t="str">
            <v>Yes</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2</v>
          </cell>
          <cell r="DY162">
            <v>1</v>
          </cell>
          <cell r="EK162">
            <v>1</v>
          </cell>
        </row>
        <row r="163">
          <cell r="Q163">
            <v>12.18</v>
          </cell>
          <cell r="R163">
            <v>10.099999999999998</v>
          </cell>
          <cell r="T163" t="str">
            <v>[COUNT NUMBER OF RESPONDENTS GIVING EACH ANSWER AND ENTER NUMBER IN BOXES BELOW]</v>
          </cell>
          <cell r="U163" t="str">
            <v>Do you think women should have membership of (the council or village elders)?</v>
          </cell>
          <cell r="V163" t="str">
            <v>In your opinion, should women serve as full members of {name of council 1} and participate in decision-making for the village,  should there be a separate council for women which only deals with women's affairs, or should they have no council and no role in decision-making?</v>
          </cell>
          <cell r="W163" t="str">
            <v>In your opinion, should women serve as full members of {name of council 1} and participate in decision-making for the village,  should there be a separate council for women which only deals with women's affairs, or should they have no council and no role in decision-making?</v>
          </cell>
          <cell r="X163" t="str">
            <v>به نظر شما، زنان باید درتصمیمگیری {نام شورای 1} سهم بگیرند، یا شورای جداگانه داشته باشند که فقط سر مسائل زنانه فیصله کنند، یا در تصمیمگیری هیچ نقش نداشته باشند؟</v>
          </cell>
          <cell r="Y163" t="str">
            <v>[ برای هر جواب تعداد جواب دهنده ها را بشمارید و تعداد را در خانه های خالی زیر بنویسید ]</v>
          </cell>
          <cell r="Z163" t="str">
            <v>زنان باید اعضای دایم شورای قریه باشند و در تصمیم گیری ها و قواعد سازی های مهم ازهرنظر سهم بگیرند</v>
          </cell>
          <cell r="AA163" t="str">
            <v>باید یک شورای جداگانه برای زنان باشد که تنها امور زنان قریه را در نظر بگیرد</v>
          </cell>
          <cell r="AB163" t="str">
            <v>زنان باید هیچ شورا نداشته باشند و در تصمیم گیری ها نیز نقش نداشته باشند</v>
          </cell>
          <cell r="AC163" t="e">
            <v>#N/A</v>
          </cell>
          <cell r="AD163" t="e">
            <v>#N/A</v>
          </cell>
          <cell r="AE163" t="e">
            <v>#N/A</v>
          </cell>
          <cell r="AF163" t="e">
            <v>#N/A</v>
          </cell>
          <cell r="AG163" t="e">
            <v>#N/A</v>
          </cell>
          <cell r="AH163" t="e">
            <v>#N/A</v>
          </cell>
          <cell r="AI163" t="e">
            <v>#N/A</v>
          </cell>
          <cell r="AJ163" t="e">
            <v>#N/A</v>
          </cell>
          <cell r="AK163" t="e">
            <v>#N/A</v>
          </cell>
          <cell r="AL163" t="e">
            <v>#N/A</v>
          </cell>
          <cell r="AM163" t="e">
            <v>#N/A</v>
          </cell>
          <cell r="AN163" t="e">
            <v>#N/A</v>
          </cell>
          <cell r="AO163" t="e">
            <v>#N/A</v>
          </cell>
          <cell r="AP163" t="e">
            <v>#N/A</v>
          </cell>
          <cell r="AQ163" t="e">
            <v>#N/A</v>
          </cell>
          <cell r="AR163" t="e">
            <v>#N/A</v>
          </cell>
          <cell r="AS163" t="e">
            <v>#N/A</v>
          </cell>
          <cell r="AT163" t="e">
            <v>#N/A</v>
          </cell>
          <cell r="AU163" t="e">
            <v>#N/A</v>
          </cell>
          <cell r="AV163" t="e">
            <v>#N/A</v>
          </cell>
          <cell r="AW163" t="e">
            <v>#N/A</v>
          </cell>
          <cell r="AX163" t="e">
            <v>#N/A</v>
          </cell>
          <cell r="AY163" t="e">
            <v>#N/A</v>
          </cell>
          <cell r="AZ163" t="e">
            <v>#N/A</v>
          </cell>
          <cell r="BA163" t="e">
            <v>#N/A</v>
          </cell>
          <cell r="BB163" t="e">
            <v>#N/A</v>
          </cell>
          <cell r="BC163" t="e">
            <v>#N/A</v>
          </cell>
          <cell r="BD163" t="e">
            <v>#N/A</v>
          </cell>
          <cell r="BE163" t="e">
            <v>#N/A</v>
          </cell>
          <cell r="BF163" t="e">
            <v>#N/A</v>
          </cell>
          <cell r="BG163" t="e">
            <v>#N/A</v>
          </cell>
          <cell r="BH163" t="e">
            <v>#N/A</v>
          </cell>
          <cell r="BI163" t="e">
            <v>#N/A</v>
          </cell>
          <cell r="BJ163" t="e">
            <v>#N/A</v>
          </cell>
          <cell r="BK163" t="e">
            <v>#N/A</v>
          </cell>
          <cell r="BL163" t="e">
            <v>#N/A</v>
          </cell>
          <cell r="BM163" t="e">
            <v>#N/A</v>
          </cell>
          <cell r="BN163" t="e">
            <v>#N/A</v>
          </cell>
          <cell r="BO163" t="e">
            <v>#N/A</v>
          </cell>
          <cell r="BP163" t="e">
            <v>#N/A</v>
          </cell>
          <cell r="BQ163" t="e">
            <v>#N/A</v>
          </cell>
          <cell r="BR163" t="e">
            <v>#N/A</v>
          </cell>
          <cell r="BS163" t="e">
            <v>#N/A</v>
          </cell>
          <cell r="BT163" t="e">
            <v>#N/A</v>
          </cell>
          <cell r="BU163" t="e">
            <v>#N/A</v>
          </cell>
          <cell r="BV163" t="e">
            <v>#N/A</v>
          </cell>
          <cell r="BW163" t="e">
            <v>#N/A</v>
          </cell>
          <cell r="BX163">
            <v>3</v>
          </cell>
          <cell r="BY163">
            <v>11.04</v>
          </cell>
          <cell r="BZ163" t="str">
            <v>Women should be full members of the village council and participate in making important decisions and rules for the village</v>
          </cell>
          <cell r="CA163" t="str">
            <v>There should there be a separate council for women which only considers the affairs of women in the village</v>
          </cell>
          <cell r="CB163" t="str">
            <v>Women should have no council and no role in village decision-making</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3</v>
          </cell>
          <cell r="DY163">
            <v>1</v>
          </cell>
          <cell r="DZ163" t="str">
            <v>Binary</v>
          </cell>
          <cell r="EA163">
            <v>1</v>
          </cell>
          <cell r="EB163" t="str">
            <v>Fill-In</v>
          </cell>
          <cell r="EC163" t="str">
            <v>Yes; No</v>
          </cell>
          <cell r="ED163">
            <v>2</v>
          </cell>
          <cell r="EE163">
            <v>3.31</v>
          </cell>
          <cell r="EF163" t="str">
            <v>.</v>
          </cell>
          <cell r="EG163" t="str">
            <v>-</v>
          </cell>
          <cell r="EI163">
            <v>1.32</v>
          </cell>
          <cell r="EJ163" t="str">
            <v>.</v>
          </cell>
          <cell r="EK163">
            <v>1</v>
          </cell>
          <cell r="EN163">
            <v>4.3499999999999996</v>
          </cell>
          <cell r="EO163" t="str">
            <v>Hypothesis Test</v>
          </cell>
          <cell r="EP163" t="str">
            <v>Local Governance</v>
          </cell>
          <cell r="EQ163" t="str">
            <v>Female Participation</v>
          </cell>
          <cell r="ER163">
            <v>12.179999999999996</v>
          </cell>
          <cell r="ES163">
            <v>12.179999999999996</v>
          </cell>
          <cell r="ET163" t="str">
            <v>In your opinion, should women be full members of the village council and participate in making important decisions and rules for the village, should there be a separate council for women which only considers the affairs of women in the village, or should women have no council and no role in such decision-making?</v>
          </cell>
          <cell r="EU163" t="str">
            <v>به نظر شما، آیا زنان به طور کامل عضوشورای قریه ودر فیصله های مهم و ساختن قواعد برای قریه شریک باشند، و یا زنان شورای جداگانه  داشته باشد که تنها متوجه امور زنان در قریه باشد ، و یا اینکه زنان هیچ شورا و نقش در فیصله ها  نداشته باشند؟</v>
          </cell>
          <cell r="EV163" t="b">
            <v>1</v>
          </cell>
          <cell r="EW163" t="b">
            <v>0</v>
          </cell>
          <cell r="EX163" t="b">
            <v>0</v>
          </cell>
        </row>
        <row r="164">
          <cell r="Q164">
            <v>88.09</v>
          </cell>
          <cell r="R164">
            <v>11.02</v>
          </cell>
          <cell r="T164" t="str">
            <v>[COUNT NUMBER OF RESPONDENTS GIVING EACH ANSWER AND ENTER NUMBER IN BOXES BELOW]</v>
          </cell>
          <cell r="V164" t="str">
            <v>In your opinion, is it correct for women to vote in Presidential and Parliamentary elections?</v>
          </cell>
          <cell r="W164" t="str">
            <v>In your opinion, is it correct for women to vote in Presidential and Parliamentary elections?</v>
          </cell>
          <cell r="X164" t="str">
            <v>چی فکر میکنید اگر زنان در انتخابات ریاست جمهوری و پارلمانی رای بدهند؟ آیا این کار درست است یا نه؟</v>
          </cell>
          <cell r="Y164" t="str">
            <v>[ برای هر جواب تعداد جواب دهنده ها را بشمارید و تعداد را در خانه های خالی زیر بنویسید ]</v>
          </cell>
          <cell r="Z164" t="str">
            <v>نخیر - برای زنان درست نیست که رای بدهند</v>
          </cell>
          <cell r="AA164" t="str">
            <v>بلی - برای زنان درست است که رای بدهند</v>
          </cell>
          <cell r="AB164" t="e">
            <v>#N/A</v>
          </cell>
          <cell r="AC164" t="e">
            <v>#N/A</v>
          </cell>
          <cell r="AD164" t="e">
            <v>#N/A</v>
          </cell>
          <cell r="AE164" t="e">
            <v>#N/A</v>
          </cell>
          <cell r="AF164" t="e">
            <v>#N/A</v>
          </cell>
          <cell r="AG164" t="e">
            <v>#N/A</v>
          </cell>
          <cell r="AH164" t="e">
            <v>#N/A</v>
          </cell>
          <cell r="AI164" t="e">
            <v>#N/A</v>
          </cell>
          <cell r="AJ164" t="e">
            <v>#N/A</v>
          </cell>
          <cell r="AK164" t="e">
            <v>#N/A</v>
          </cell>
          <cell r="AL164" t="e">
            <v>#N/A</v>
          </cell>
          <cell r="AM164" t="e">
            <v>#N/A</v>
          </cell>
          <cell r="AN164" t="e">
            <v>#N/A</v>
          </cell>
          <cell r="AO164" t="e">
            <v>#N/A</v>
          </cell>
          <cell r="AP164" t="e">
            <v>#N/A</v>
          </cell>
          <cell r="AQ164" t="e">
            <v>#N/A</v>
          </cell>
          <cell r="AR164" t="e">
            <v>#N/A</v>
          </cell>
          <cell r="AS164" t="e">
            <v>#N/A</v>
          </cell>
          <cell r="AT164" t="e">
            <v>#N/A</v>
          </cell>
          <cell r="AU164" t="e">
            <v>#N/A</v>
          </cell>
          <cell r="AV164" t="e">
            <v>#N/A</v>
          </cell>
          <cell r="AW164" t="e">
            <v>#N/A</v>
          </cell>
          <cell r="AX164" t="e">
            <v>#N/A</v>
          </cell>
          <cell r="AY164" t="e">
            <v>#N/A</v>
          </cell>
          <cell r="AZ164" t="e">
            <v>#N/A</v>
          </cell>
          <cell r="BA164" t="e">
            <v>#N/A</v>
          </cell>
          <cell r="BB164" t="e">
            <v>#N/A</v>
          </cell>
          <cell r="BC164" t="e">
            <v>#N/A</v>
          </cell>
          <cell r="BD164" t="e">
            <v>#N/A</v>
          </cell>
          <cell r="BE164" t="e">
            <v>#N/A</v>
          </cell>
          <cell r="BF164" t="e">
            <v>#N/A</v>
          </cell>
          <cell r="BG164" t="e">
            <v>#N/A</v>
          </cell>
          <cell r="BH164" t="e">
            <v>#N/A</v>
          </cell>
          <cell r="BI164" t="e">
            <v>#N/A</v>
          </cell>
          <cell r="BJ164" t="e">
            <v>#N/A</v>
          </cell>
          <cell r="BK164" t="e">
            <v>#N/A</v>
          </cell>
          <cell r="BL164" t="e">
            <v>#N/A</v>
          </cell>
          <cell r="BM164" t="e">
            <v>#N/A</v>
          </cell>
          <cell r="BN164" t="e">
            <v>#N/A</v>
          </cell>
          <cell r="BO164" t="e">
            <v>#N/A</v>
          </cell>
          <cell r="BP164" t="e">
            <v>#N/A</v>
          </cell>
          <cell r="BQ164" t="e">
            <v>#N/A</v>
          </cell>
          <cell r="BR164" t="e">
            <v>#N/A</v>
          </cell>
          <cell r="BS164" t="e">
            <v>#N/A</v>
          </cell>
          <cell r="BT164" t="e">
            <v>#N/A</v>
          </cell>
          <cell r="BU164" t="e">
            <v>#N/A</v>
          </cell>
          <cell r="BV164" t="e">
            <v>#N/A</v>
          </cell>
          <cell r="BW164" t="e">
            <v>#N/A</v>
          </cell>
          <cell r="BX164">
            <v>2</v>
          </cell>
          <cell r="BY164">
            <v>11.049999999999999</v>
          </cell>
          <cell r="BZ164" t="str">
            <v>No, It Is Not Correct for Women To Vote</v>
          </cell>
          <cell r="CA164" t="str">
            <v>Yes, It Is Correct for Women to Vote</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2</v>
          </cell>
          <cell r="DY164">
            <v>1</v>
          </cell>
          <cell r="EK164">
            <v>1</v>
          </cell>
        </row>
        <row r="165">
          <cell r="Q165">
            <v>15.05</v>
          </cell>
          <cell r="R165">
            <v>11.04</v>
          </cell>
          <cell r="T165" t="str">
            <v>[COUNT NUMBER OF RESPONDENTS GIVING EACH ANSWER AND ENTER NUMBER IN BOXES BELOW]</v>
          </cell>
          <cell r="U165" t="str">
            <v>We want to ask this question from every one of you separately. Should the girls in your village be allowed to go to school?</v>
          </cell>
          <cell r="V165" t="str">
            <v>In your opinion, is it correct for girls to go to school? [IF YES] Until what class girls should study?</v>
          </cell>
          <cell r="W165" t="str">
            <v>In your opinion, is it correct for girls to go to school? [IF YES] Until what class girls should study?</v>
          </cell>
          <cell r="X165" t="str">
            <v>چی فکر میکنید اگر دختران به مکتب بروند؟ آیا این کار درست است یانه؟ [اگر بلی] دختران تا کدام صنف درس بخوانند؟</v>
          </cell>
          <cell r="Y165" t="str">
            <v>[ برای هر جواب تعداد جواب دهنده ها را بشمارید و تعداد را در خانه های خالی زیر بنویسید ]</v>
          </cell>
          <cell r="Z165" t="str">
            <v>دختران باید هیچ درس نخوانند</v>
          </cell>
          <cell r="AA165" t="str">
            <v>صنف اول</v>
          </cell>
          <cell r="AB165" t="str">
            <v xml:space="preserve">صنف دوم </v>
          </cell>
          <cell r="AC165" t="str">
            <v>صنف سوم</v>
          </cell>
          <cell r="AD165" t="str">
            <v>صنف چهارم</v>
          </cell>
          <cell r="AE165" t="str">
            <v>صنف پنجم</v>
          </cell>
          <cell r="AF165" t="str">
            <v>صنف ششم</v>
          </cell>
          <cell r="AG165" t="str">
            <v>صنف هفتم</v>
          </cell>
          <cell r="AH165" t="str">
            <v>صنف هشتم</v>
          </cell>
          <cell r="AI165" t="str">
            <v>صنف نهم</v>
          </cell>
          <cell r="AJ165" t="str">
            <v>صنف دهم</v>
          </cell>
          <cell r="AK165" t="str">
            <v>صنف یازدهم</v>
          </cell>
          <cell r="AL165" t="str">
            <v>صنف دوازدهم</v>
          </cell>
          <cell r="AM165" t="str">
            <v>انستیتیوت مسلکی (فارغ 14)</v>
          </cell>
          <cell r="AN165" t="str">
            <v>پوهنتون</v>
          </cell>
          <cell r="AO165" t="str">
            <v>سایر:</v>
          </cell>
          <cell r="AP165" t="e">
            <v>#N/A</v>
          </cell>
          <cell r="AQ165" t="e">
            <v>#N/A</v>
          </cell>
          <cell r="AR165" t="e">
            <v>#N/A</v>
          </cell>
          <cell r="AS165" t="e">
            <v>#N/A</v>
          </cell>
          <cell r="AT165" t="e">
            <v>#N/A</v>
          </cell>
          <cell r="AU165" t="e">
            <v>#N/A</v>
          </cell>
          <cell r="AV165" t="e">
            <v>#N/A</v>
          </cell>
          <cell r="AW165" t="e">
            <v>#N/A</v>
          </cell>
          <cell r="AX165" t="e">
            <v>#N/A</v>
          </cell>
          <cell r="AY165" t="e">
            <v>#N/A</v>
          </cell>
          <cell r="AZ165" t="e">
            <v>#N/A</v>
          </cell>
          <cell r="BA165" t="e">
            <v>#N/A</v>
          </cell>
          <cell r="BB165" t="e">
            <v>#N/A</v>
          </cell>
          <cell r="BC165" t="e">
            <v>#N/A</v>
          </cell>
          <cell r="BD165" t="e">
            <v>#N/A</v>
          </cell>
          <cell r="BE165" t="e">
            <v>#N/A</v>
          </cell>
          <cell r="BF165" t="e">
            <v>#N/A</v>
          </cell>
          <cell r="BG165" t="e">
            <v>#N/A</v>
          </cell>
          <cell r="BH165" t="e">
            <v>#N/A</v>
          </cell>
          <cell r="BI165" t="e">
            <v>#N/A</v>
          </cell>
          <cell r="BJ165" t="e">
            <v>#N/A</v>
          </cell>
          <cell r="BK165" t="e">
            <v>#N/A</v>
          </cell>
          <cell r="BL165" t="e">
            <v>#N/A</v>
          </cell>
          <cell r="BM165" t="e">
            <v>#N/A</v>
          </cell>
          <cell r="BN165" t="e">
            <v>#N/A</v>
          </cell>
          <cell r="BO165" t="e">
            <v>#N/A</v>
          </cell>
          <cell r="BP165" t="e">
            <v>#N/A</v>
          </cell>
          <cell r="BQ165" t="e">
            <v>#N/A</v>
          </cell>
          <cell r="BR165" t="e">
            <v>#N/A</v>
          </cell>
          <cell r="BS165" t="e">
            <v>#N/A</v>
          </cell>
          <cell r="BT165" t="e">
            <v>#N/A</v>
          </cell>
          <cell r="BU165" t="e">
            <v>#N/A</v>
          </cell>
          <cell r="BV165" t="e">
            <v>#N/A</v>
          </cell>
          <cell r="BW165" t="e">
            <v>#N/A</v>
          </cell>
          <cell r="BX165">
            <v>16</v>
          </cell>
          <cell r="BY165">
            <v>11.059999999999999</v>
          </cell>
          <cell r="BZ165" t="str">
            <v>Girls Should Not Study At All</v>
          </cell>
          <cell r="CA165" t="str">
            <v>Class 1</v>
          </cell>
          <cell r="CB165" t="str">
            <v>Class 2</v>
          </cell>
          <cell r="CC165" t="str">
            <v>Class 3</v>
          </cell>
          <cell r="CD165" t="str">
            <v>Class 4</v>
          </cell>
          <cell r="CE165" t="str">
            <v>Class 5</v>
          </cell>
          <cell r="CF165" t="str">
            <v>Class 6</v>
          </cell>
          <cell r="CG165" t="str">
            <v>Class 7</v>
          </cell>
          <cell r="CH165" t="str">
            <v>Class 8</v>
          </cell>
          <cell r="CI165" t="str">
            <v>Class 9</v>
          </cell>
          <cell r="CJ165" t="str">
            <v>Class 10</v>
          </cell>
          <cell r="CK165" t="str">
            <v>Class 11</v>
          </cell>
          <cell r="CL165" t="str">
            <v>Class 12</v>
          </cell>
          <cell r="CM165" t="str">
            <v>Professional Institute (Class 14)</v>
          </cell>
          <cell r="CN165" t="str">
            <v>University</v>
          </cell>
          <cell r="CO165" t="str">
            <v>Other:</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16</v>
          </cell>
          <cell r="DY165">
            <v>1</v>
          </cell>
          <cell r="DZ165" t="str">
            <v>Binary</v>
          </cell>
          <cell r="EA165">
            <v>1</v>
          </cell>
          <cell r="EB165" t="str">
            <v>Fill-In</v>
          </cell>
          <cell r="EC165" t="str">
            <v>Yes; No</v>
          </cell>
          <cell r="ED165">
            <v>2</v>
          </cell>
          <cell r="EE165">
            <v>8.08</v>
          </cell>
          <cell r="EF165" t="str">
            <v>X</v>
          </cell>
          <cell r="EG165">
            <v>2.08</v>
          </cell>
          <cell r="EH165" t="str">
            <v>.</v>
          </cell>
          <cell r="EI165" t="str">
            <v>-</v>
          </cell>
          <cell r="EK165">
            <v>1</v>
          </cell>
          <cell r="EN165">
            <v>3.06</v>
          </cell>
          <cell r="EO165" t="str">
            <v>Hypothesis Test</v>
          </cell>
          <cell r="EP165" t="str">
            <v>Political Opinion</v>
          </cell>
          <cell r="EQ165" t="str">
            <v>Attitudes towards Girls Education</v>
          </cell>
          <cell r="ER165">
            <v>15.049999999999999</v>
          </cell>
          <cell r="ES165">
            <v>15.049999999999999</v>
          </cell>
          <cell r="ET165" t="str">
            <v>In your opinion, should girls in your village be allowed to go to school?</v>
          </cell>
          <cell r="EU165" t="str">
            <v>به نظر شما، آیا به دختران قریه شما باید اجازه داده شود که به مکتب بروند؟</v>
          </cell>
          <cell r="EV165" t="b">
            <v>1</v>
          </cell>
          <cell r="EW165" t="b">
            <v>0</v>
          </cell>
          <cell r="EX165" t="b">
            <v>0</v>
          </cell>
          <cell r="FG165" t="str">
            <v>  Mosque</v>
          </cell>
        </row>
        <row r="166">
          <cell r="Q166" t="str">
            <v>N.99</v>
          </cell>
          <cell r="R166" t="str">
            <v>N/A</v>
          </cell>
          <cell r="T166" t="str">
            <v>[COUNT NUMBER OF RESPONDENTS GIVING EACH ANSWER AND ENTER NUMBER IN BOXES BELOW]</v>
          </cell>
          <cell r="V166" t="str">
            <v>If there is a crime (such as theft) inside the village, do you trust the current government system to solve these issues or do you believe the local influential people can better solve this issue?</v>
          </cell>
          <cell r="W166" t="str">
            <v>If there is a crime (such as theft) inside the village, do you trust the current government system to solve these issues or do you believe the local influential people can better solve this issue?</v>
          </cell>
          <cell r="X166" t="str">
            <v>اگر کدام جرم (مثل دزدی) درقریه صورت گیرد، شما به سیستم دولتی باور زیاد دارید که این مسئله را به خوبی حل میکند، و یا اینکه مردم بانفوذ منطقه میتوانند به خوبی اینرا حل کنند؟</v>
          </cell>
          <cell r="Y166" t="str">
            <v>[ برای هر جواب تعداد جواب دهنده ها را بشمارید و تعداد را در خانه های خالی زیر بنویسید ]</v>
          </cell>
          <cell r="Z166" t="str">
            <v>سیستم دولتی</v>
          </cell>
          <cell r="AA166" t="str">
            <v>سیستم مردمی و محلی</v>
          </cell>
          <cell r="AB166" t="e">
            <v>#N/A</v>
          </cell>
          <cell r="AC166" t="e">
            <v>#N/A</v>
          </cell>
          <cell r="AD166" t="e">
            <v>#N/A</v>
          </cell>
          <cell r="AE166" t="e">
            <v>#N/A</v>
          </cell>
          <cell r="AF166" t="e">
            <v>#N/A</v>
          </cell>
          <cell r="AG166" t="e">
            <v>#N/A</v>
          </cell>
          <cell r="AH166" t="e">
            <v>#N/A</v>
          </cell>
          <cell r="AI166" t="e">
            <v>#N/A</v>
          </cell>
          <cell r="AJ166" t="e">
            <v>#N/A</v>
          </cell>
          <cell r="AK166" t="e">
            <v>#N/A</v>
          </cell>
          <cell r="AL166" t="e">
            <v>#N/A</v>
          </cell>
          <cell r="AM166" t="e">
            <v>#N/A</v>
          </cell>
          <cell r="AN166" t="e">
            <v>#N/A</v>
          </cell>
          <cell r="AO166" t="e">
            <v>#N/A</v>
          </cell>
          <cell r="AP166" t="e">
            <v>#N/A</v>
          </cell>
          <cell r="AQ166" t="e">
            <v>#N/A</v>
          </cell>
          <cell r="AR166" t="e">
            <v>#N/A</v>
          </cell>
          <cell r="AS166" t="e">
            <v>#N/A</v>
          </cell>
          <cell r="AT166" t="e">
            <v>#N/A</v>
          </cell>
          <cell r="AU166" t="e">
            <v>#N/A</v>
          </cell>
          <cell r="AV166" t="e">
            <v>#N/A</v>
          </cell>
          <cell r="AW166" t="e">
            <v>#N/A</v>
          </cell>
          <cell r="AX166" t="e">
            <v>#N/A</v>
          </cell>
          <cell r="AY166" t="e">
            <v>#N/A</v>
          </cell>
          <cell r="AZ166" t="e">
            <v>#N/A</v>
          </cell>
          <cell r="BA166" t="e">
            <v>#N/A</v>
          </cell>
          <cell r="BB166" t="e">
            <v>#N/A</v>
          </cell>
          <cell r="BC166" t="e">
            <v>#N/A</v>
          </cell>
          <cell r="BD166" t="e">
            <v>#N/A</v>
          </cell>
          <cell r="BE166" t="e">
            <v>#N/A</v>
          </cell>
          <cell r="BF166" t="e">
            <v>#N/A</v>
          </cell>
          <cell r="BG166" t="e">
            <v>#N/A</v>
          </cell>
          <cell r="BH166" t="e">
            <v>#N/A</v>
          </cell>
          <cell r="BI166" t="e">
            <v>#N/A</v>
          </cell>
          <cell r="BJ166" t="e">
            <v>#N/A</v>
          </cell>
          <cell r="BK166" t="e">
            <v>#N/A</v>
          </cell>
          <cell r="BL166" t="e">
            <v>#N/A</v>
          </cell>
          <cell r="BM166" t="e">
            <v>#N/A</v>
          </cell>
          <cell r="BN166" t="e">
            <v>#N/A</v>
          </cell>
          <cell r="BO166" t="e">
            <v>#N/A</v>
          </cell>
          <cell r="BP166" t="e">
            <v>#N/A</v>
          </cell>
          <cell r="BQ166" t="e">
            <v>#N/A</v>
          </cell>
          <cell r="BR166" t="e">
            <v>#N/A</v>
          </cell>
          <cell r="BS166" t="e">
            <v>#N/A</v>
          </cell>
          <cell r="BT166" t="e">
            <v>#N/A</v>
          </cell>
          <cell r="BU166" t="e">
            <v>#N/A</v>
          </cell>
          <cell r="BV166" t="e">
            <v>#N/A</v>
          </cell>
          <cell r="BW166" t="e">
            <v>#N/A</v>
          </cell>
          <cell r="BX166">
            <v>2</v>
          </cell>
          <cell r="BY166">
            <v>12.01</v>
          </cell>
          <cell r="BZ166" t="str">
            <v>Government System</v>
          </cell>
          <cell r="CA166" t="str">
            <v>Local System</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2</v>
          </cell>
          <cell r="DY166">
            <v>1</v>
          </cell>
        </row>
        <row r="167">
          <cell r="Q167" t="str">
            <v>N.09</v>
          </cell>
          <cell r="R167" t="str">
            <v>N/A</v>
          </cell>
          <cell r="T167" t="str">
            <v>[COUNT NUMBER OF RESPONDENTS GIVING EACH ANSWER AND ENTER NUMBER IN BOXES BELOW]</v>
          </cell>
          <cell r="V167" t="str">
            <v>In your opinion, is it better for the government officials in Kabul to decide what should be taught in schools or is it better if this decision is made by tribal leaders or religious leaders?</v>
          </cell>
          <cell r="W167" t="str">
            <v>In your opinion, is it better for the government officials in Kabul to decide what should be taught in schools or is it better if this decision is made by tribal leaders or religious leaders?</v>
          </cell>
          <cell r="X167" t="str">
            <v>به نظر شما، آیا بهتر است که کارمندان دولت در کابل تصمیم بگیرند که در مکاتب چی تعلیم داده شوند و یا اینکه کلانهای قوم و یا علمای دین این تصمیم را بگیرند؟</v>
          </cell>
          <cell r="Y167" t="str">
            <v>[ برای هر جواب تعداد جواب دهنده ها را بشمارید و تعداد را در خانه های خالی زیر بنویسید ]</v>
          </cell>
          <cell r="Z167" t="str">
            <v>کارمندان دولت در کابل</v>
          </cell>
          <cell r="AA167" t="str">
            <v>کلان های قوم</v>
          </cell>
          <cell r="AB167" t="str">
            <v>علمای دین</v>
          </cell>
          <cell r="AC167" t="str">
            <v>سایر:</v>
          </cell>
          <cell r="AD167" t="e">
            <v>#N/A</v>
          </cell>
          <cell r="AE167" t="e">
            <v>#N/A</v>
          </cell>
          <cell r="AF167" t="e">
            <v>#N/A</v>
          </cell>
          <cell r="AG167" t="e">
            <v>#N/A</v>
          </cell>
          <cell r="AH167" t="e">
            <v>#N/A</v>
          </cell>
          <cell r="AI167" t="e">
            <v>#N/A</v>
          </cell>
          <cell r="AJ167" t="e">
            <v>#N/A</v>
          </cell>
          <cell r="AK167" t="e">
            <v>#N/A</v>
          </cell>
          <cell r="AL167" t="e">
            <v>#N/A</v>
          </cell>
          <cell r="AM167" t="e">
            <v>#N/A</v>
          </cell>
          <cell r="AN167" t="e">
            <v>#N/A</v>
          </cell>
          <cell r="AO167" t="e">
            <v>#N/A</v>
          </cell>
          <cell r="AP167" t="e">
            <v>#N/A</v>
          </cell>
          <cell r="AQ167" t="e">
            <v>#N/A</v>
          </cell>
          <cell r="AR167" t="e">
            <v>#N/A</v>
          </cell>
          <cell r="AS167" t="e">
            <v>#N/A</v>
          </cell>
          <cell r="AT167" t="e">
            <v>#N/A</v>
          </cell>
          <cell r="AU167" t="e">
            <v>#N/A</v>
          </cell>
          <cell r="AV167" t="e">
            <v>#N/A</v>
          </cell>
          <cell r="AW167" t="e">
            <v>#N/A</v>
          </cell>
          <cell r="AX167" t="e">
            <v>#N/A</v>
          </cell>
          <cell r="AY167" t="e">
            <v>#N/A</v>
          </cell>
          <cell r="AZ167" t="e">
            <v>#N/A</v>
          </cell>
          <cell r="BA167" t="e">
            <v>#N/A</v>
          </cell>
          <cell r="BB167" t="e">
            <v>#N/A</v>
          </cell>
          <cell r="BC167" t="e">
            <v>#N/A</v>
          </cell>
          <cell r="BD167" t="e">
            <v>#N/A</v>
          </cell>
          <cell r="BE167" t="e">
            <v>#N/A</v>
          </cell>
          <cell r="BF167" t="e">
            <v>#N/A</v>
          </cell>
          <cell r="BG167" t="e">
            <v>#N/A</v>
          </cell>
          <cell r="BH167" t="e">
            <v>#N/A</v>
          </cell>
          <cell r="BI167" t="e">
            <v>#N/A</v>
          </cell>
          <cell r="BJ167" t="e">
            <v>#N/A</v>
          </cell>
          <cell r="BK167" t="e">
            <v>#N/A</v>
          </cell>
          <cell r="BL167" t="e">
            <v>#N/A</v>
          </cell>
          <cell r="BM167" t="e">
            <v>#N/A</v>
          </cell>
          <cell r="BN167" t="e">
            <v>#N/A</v>
          </cell>
          <cell r="BO167" t="e">
            <v>#N/A</v>
          </cell>
          <cell r="BP167" t="e">
            <v>#N/A</v>
          </cell>
          <cell r="BQ167" t="e">
            <v>#N/A</v>
          </cell>
          <cell r="BR167" t="e">
            <v>#N/A</v>
          </cell>
          <cell r="BS167" t="e">
            <v>#N/A</v>
          </cell>
          <cell r="BT167" t="e">
            <v>#N/A</v>
          </cell>
          <cell r="BU167" t="e">
            <v>#N/A</v>
          </cell>
          <cell r="BV167" t="e">
            <v>#N/A</v>
          </cell>
          <cell r="BW167" t="e">
            <v>#N/A</v>
          </cell>
          <cell r="BX167">
            <v>4</v>
          </cell>
          <cell r="BY167">
            <v>12.02</v>
          </cell>
          <cell r="BZ167" t="str">
            <v>Government Officials in Kabul</v>
          </cell>
          <cell r="CA167" t="str">
            <v>Tribal Leaders</v>
          </cell>
          <cell r="CB167" t="str">
            <v>Religious Leaders</v>
          </cell>
          <cell r="CC167" t="str">
            <v>Other:</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4</v>
          </cell>
          <cell r="DY167">
            <v>1</v>
          </cell>
        </row>
        <row r="168">
          <cell r="Q168" t="str">
            <v>N.12</v>
          </cell>
          <cell r="R168" t="str">
            <v>N/A</v>
          </cell>
          <cell r="T168" t="str">
            <v>[COUNT NUMBER OF RESPONDENTS GIVING EACH ANSWER AND ENTER NUMBER IN BOXES BELOW]</v>
          </cell>
          <cell r="V168" t="str">
            <v>What do you think is the best system of government for Afghanistan? Should major decisions be made in Kabul or should {name of province} makes it own decisions separately?</v>
          </cell>
          <cell r="W168" t="str">
            <v>What do you think is the best system of government for Afghanistan? Should major decisions be made in Kabul or should {name of province} makes it own decisions separately?</v>
          </cell>
          <cell r="X168" t="str">
            <v>فکر میکنید که بهترین سیستم حکومتداری در افغانستان چیست؟: اینکه تصمیم های مهم در کابل گرفته شود یا {نام ولایت} به شکل جداگانه این قسم تصمیم ها را بگیرند؟</v>
          </cell>
          <cell r="Y168" t="str">
            <v>[ برای هر جواب تعداد جواب دهنده ها را بشمارید و تعداد را در خانه های خالی زیر بنویسید ]</v>
          </cell>
          <cell r="Z168" t="str">
            <v xml:space="preserve">تصمیم گیرهای مهم باید در کابل گرفته شود </v>
          </cell>
          <cell r="AA168" t="str">
            <v xml:space="preserve">هر ولایت بطور جداگانه تصمیم بگیرد </v>
          </cell>
          <cell r="AB168" t="str">
            <v>سایر:</v>
          </cell>
          <cell r="AC168" t="e">
            <v>#N/A</v>
          </cell>
          <cell r="AD168" t="e">
            <v>#N/A</v>
          </cell>
          <cell r="AE168" t="e">
            <v>#N/A</v>
          </cell>
          <cell r="AF168" t="e">
            <v>#N/A</v>
          </cell>
          <cell r="AG168" t="e">
            <v>#N/A</v>
          </cell>
          <cell r="AH168" t="e">
            <v>#N/A</v>
          </cell>
          <cell r="AI168" t="e">
            <v>#N/A</v>
          </cell>
          <cell r="AJ168" t="e">
            <v>#N/A</v>
          </cell>
          <cell r="AK168" t="e">
            <v>#N/A</v>
          </cell>
          <cell r="AL168" t="e">
            <v>#N/A</v>
          </cell>
          <cell r="AM168" t="e">
            <v>#N/A</v>
          </cell>
          <cell r="AN168" t="e">
            <v>#N/A</v>
          </cell>
          <cell r="AO168" t="e">
            <v>#N/A</v>
          </cell>
          <cell r="AP168" t="e">
            <v>#N/A</v>
          </cell>
          <cell r="AQ168" t="e">
            <v>#N/A</v>
          </cell>
          <cell r="AR168" t="e">
            <v>#N/A</v>
          </cell>
          <cell r="AS168" t="e">
            <v>#N/A</v>
          </cell>
          <cell r="AT168" t="e">
            <v>#N/A</v>
          </cell>
          <cell r="AU168" t="e">
            <v>#N/A</v>
          </cell>
          <cell r="AV168" t="e">
            <v>#N/A</v>
          </cell>
          <cell r="AW168" t="e">
            <v>#N/A</v>
          </cell>
          <cell r="AX168" t="e">
            <v>#N/A</v>
          </cell>
          <cell r="AY168" t="e">
            <v>#N/A</v>
          </cell>
          <cell r="AZ168" t="e">
            <v>#N/A</v>
          </cell>
          <cell r="BA168" t="e">
            <v>#N/A</v>
          </cell>
          <cell r="BB168" t="e">
            <v>#N/A</v>
          </cell>
          <cell r="BC168" t="e">
            <v>#N/A</v>
          </cell>
          <cell r="BD168" t="e">
            <v>#N/A</v>
          </cell>
          <cell r="BE168" t="e">
            <v>#N/A</v>
          </cell>
          <cell r="BF168" t="e">
            <v>#N/A</v>
          </cell>
          <cell r="BG168" t="e">
            <v>#N/A</v>
          </cell>
          <cell r="BH168" t="e">
            <v>#N/A</v>
          </cell>
          <cell r="BI168" t="e">
            <v>#N/A</v>
          </cell>
          <cell r="BJ168" t="e">
            <v>#N/A</v>
          </cell>
          <cell r="BK168" t="e">
            <v>#N/A</v>
          </cell>
          <cell r="BL168" t="e">
            <v>#N/A</v>
          </cell>
          <cell r="BM168" t="e">
            <v>#N/A</v>
          </cell>
          <cell r="BN168" t="e">
            <v>#N/A</v>
          </cell>
          <cell r="BO168" t="e">
            <v>#N/A</v>
          </cell>
          <cell r="BP168" t="e">
            <v>#N/A</v>
          </cell>
          <cell r="BQ168" t="e">
            <v>#N/A</v>
          </cell>
          <cell r="BR168" t="e">
            <v>#N/A</v>
          </cell>
          <cell r="BS168" t="e">
            <v>#N/A</v>
          </cell>
          <cell r="BT168" t="e">
            <v>#N/A</v>
          </cell>
          <cell r="BU168" t="e">
            <v>#N/A</v>
          </cell>
          <cell r="BV168" t="e">
            <v>#N/A</v>
          </cell>
          <cell r="BW168" t="e">
            <v>#N/A</v>
          </cell>
          <cell r="BX168">
            <v>3</v>
          </cell>
          <cell r="BY168">
            <v>12.03</v>
          </cell>
          <cell r="BZ168" t="str">
            <v>Main Decisions Are Made in Kabul</v>
          </cell>
          <cell r="CA168" t="str">
            <v>Every Province Should Make Decisions Separately</v>
          </cell>
          <cell r="CB168" t="str">
            <v>Other:</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v>0</v>
          </cell>
          <cell r="DR168">
            <v>0</v>
          </cell>
          <cell r="DS168">
            <v>0</v>
          </cell>
          <cell r="DT168">
            <v>0</v>
          </cell>
          <cell r="DU168">
            <v>0</v>
          </cell>
          <cell r="DV168">
            <v>0</v>
          </cell>
          <cell r="DW168">
            <v>0</v>
          </cell>
          <cell r="DX168">
            <v>3</v>
          </cell>
          <cell r="DY168">
            <v>1</v>
          </cell>
        </row>
        <row r="169">
          <cell r="Q169">
            <v>7.14</v>
          </cell>
          <cell r="R169">
            <v>14.01</v>
          </cell>
          <cell r="T169" t="str">
            <v>[COUNT NUMBER OF RESPONDENTS GIVING EACH ANSWER AND ENTER NUMBER IN BOXES BELOW]</v>
          </cell>
          <cell r="V169" t="str">
            <v>In your opinion, should people in this village who earn income pay a tax on their income?</v>
          </cell>
          <cell r="W169" t="str">
            <v>In your opinion, should people in this village who earn income pay a tax on their income?</v>
          </cell>
          <cell r="X169" t="str">
            <v>به نظر شما، آیا کسانیکه در قریه عواید دارند، باید از عواید خویش مالیه بپردازند؟</v>
          </cell>
          <cell r="Y169" t="str">
            <v>[ برای هر جواب تعداد جواب دهنده ها را بشمارید و تعداد را در خانه های خالی زیر بنویسید ]</v>
          </cell>
          <cell r="Z169" t="str">
            <v>نخیر</v>
          </cell>
          <cell r="AA169" t="str">
            <v>بلی</v>
          </cell>
          <cell r="AB169" t="e">
            <v>#N/A</v>
          </cell>
          <cell r="AC169" t="e">
            <v>#N/A</v>
          </cell>
          <cell r="AD169" t="e">
            <v>#N/A</v>
          </cell>
          <cell r="AE169" t="e">
            <v>#N/A</v>
          </cell>
          <cell r="AF169" t="e">
            <v>#N/A</v>
          </cell>
          <cell r="AG169" t="e">
            <v>#N/A</v>
          </cell>
          <cell r="AH169" t="e">
            <v>#N/A</v>
          </cell>
          <cell r="AI169" t="e">
            <v>#N/A</v>
          </cell>
          <cell r="AJ169" t="e">
            <v>#N/A</v>
          </cell>
          <cell r="AK169" t="e">
            <v>#N/A</v>
          </cell>
          <cell r="AL169" t="e">
            <v>#N/A</v>
          </cell>
          <cell r="AM169" t="e">
            <v>#N/A</v>
          </cell>
          <cell r="AN169" t="e">
            <v>#N/A</v>
          </cell>
          <cell r="AO169" t="e">
            <v>#N/A</v>
          </cell>
          <cell r="AP169" t="e">
            <v>#N/A</v>
          </cell>
          <cell r="AQ169" t="e">
            <v>#N/A</v>
          </cell>
          <cell r="AR169" t="e">
            <v>#N/A</v>
          </cell>
          <cell r="AS169" t="e">
            <v>#N/A</v>
          </cell>
          <cell r="AT169" t="e">
            <v>#N/A</v>
          </cell>
          <cell r="AU169" t="e">
            <v>#N/A</v>
          </cell>
          <cell r="AV169" t="e">
            <v>#N/A</v>
          </cell>
          <cell r="AW169" t="e">
            <v>#N/A</v>
          </cell>
          <cell r="AX169" t="e">
            <v>#N/A</v>
          </cell>
          <cell r="AY169" t="e">
            <v>#N/A</v>
          </cell>
          <cell r="AZ169" t="e">
            <v>#N/A</v>
          </cell>
          <cell r="BA169" t="e">
            <v>#N/A</v>
          </cell>
          <cell r="BB169" t="e">
            <v>#N/A</v>
          </cell>
          <cell r="BC169" t="e">
            <v>#N/A</v>
          </cell>
          <cell r="BD169" t="e">
            <v>#N/A</v>
          </cell>
          <cell r="BE169" t="e">
            <v>#N/A</v>
          </cell>
          <cell r="BF169" t="e">
            <v>#N/A</v>
          </cell>
          <cell r="BG169" t="e">
            <v>#N/A</v>
          </cell>
          <cell r="BH169" t="e">
            <v>#N/A</v>
          </cell>
          <cell r="BI169" t="e">
            <v>#N/A</v>
          </cell>
          <cell r="BJ169" t="e">
            <v>#N/A</v>
          </cell>
          <cell r="BK169" t="e">
            <v>#N/A</v>
          </cell>
          <cell r="BL169" t="e">
            <v>#N/A</v>
          </cell>
          <cell r="BM169" t="e">
            <v>#N/A</v>
          </cell>
          <cell r="BN169" t="e">
            <v>#N/A</v>
          </cell>
          <cell r="BO169" t="e">
            <v>#N/A</v>
          </cell>
          <cell r="BP169" t="e">
            <v>#N/A</v>
          </cell>
          <cell r="BQ169" t="e">
            <v>#N/A</v>
          </cell>
          <cell r="BR169" t="e">
            <v>#N/A</v>
          </cell>
          <cell r="BS169" t="e">
            <v>#N/A</v>
          </cell>
          <cell r="BT169" t="e">
            <v>#N/A</v>
          </cell>
          <cell r="BU169" t="e">
            <v>#N/A</v>
          </cell>
          <cell r="BV169" t="e">
            <v>#N/A</v>
          </cell>
          <cell r="BW169" t="e">
            <v>#N/A</v>
          </cell>
          <cell r="BX169">
            <v>2</v>
          </cell>
          <cell r="BY169">
            <v>12.04</v>
          </cell>
          <cell r="BZ169" t="str">
            <v>No</v>
          </cell>
          <cell r="CA169" t="str">
            <v>Yes</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2</v>
          </cell>
          <cell r="DY169">
            <v>1</v>
          </cell>
        </row>
        <row r="170">
          <cell r="Q170">
            <v>19.03</v>
          </cell>
          <cell r="R170">
            <v>14.049999999999999</v>
          </cell>
          <cell r="T170" t="str">
            <v>[COUNT NUMBER OF RESPONDENTS GIVING EACH ANSWER AND ENTER NUMBER IN BOXES BELOW]</v>
          </cell>
          <cell r="U170" t="str">
            <v>If you compare the living conditions of people in the village with the previous year, have their living conditions improved, deteriorated or have not changed at all (they are the same)?</v>
          </cell>
          <cell r="V170" t="str">
            <v>Compared to this time last year, do you think that the economic situation of your household has improved, stayed the same, or deteriorated?</v>
          </cell>
          <cell r="W170" t="str">
            <v>Compared to this time last year, do you think that the overall welfare of the people in the village has improved, stayed the same, or deteriorated?</v>
          </cell>
          <cell r="X170" t="str">
            <v xml:space="preserve">در مقایسه با همین وقت پار سال، به نظر شما وضعیت اقتصادی مردم قريه خوبتر شده، همو چیز است، یا بدترشده؟ </v>
          </cell>
          <cell r="Y170" t="str">
            <v>[ برای هر جواب تعداد جواب دهنده ها را بشمارید و تعداد را در خانه های خالی زیر بنویسید ]</v>
          </cell>
          <cell r="Z170" t="str">
            <v>بهتر شده</v>
          </cell>
          <cell r="AA170" t="str">
            <v>همو چیز است</v>
          </cell>
          <cell r="AB170" t="str">
            <v xml:space="preserve">خرابتر شده </v>
          </cell>
          <cell r="AC170" t="e">
            <v>#N/A</v>
          </cell>
          <cell r="AD170" t="e">
            <v>#N/A</v>
          </cell>
          <cell r="AE170" t="e">
            <v>#N/A</v>
          </cell>
          <cell r="AF170" t="e">
            <v>#N/A</v>
          </cell>
          <cell r="AG170" t="e">
            <v>#N/A</v>
          </cell>
          <cell r="AH170" t="e">
            <v>#N/A</v>
          </cell>
          <cell r="AI170" t="e">
            <v>#N/A</v>
          </cell>
          <cell r="AJ170" t="e">
            <v>#N/A</v>
          </cell>
          <cell r="AK170" t="e">
            <v>#N/A</v>
          </cell>
          <cell r="AL170" t="e">
            <v>#N/A</v>
          </cell>
          <cell r="AM170" t="e">
            <v>#N/A</v>
          </cell>
          <cell r="AN170" t="e">
            <v>#N/A</v>
          </cell>
          <cell r="AO170" t="e">
            <v>#N/A</v>
          </cell>
          <cell r="AP170" t="e">
            <v>#N/A</v>
          </cell>
          <cell r="AQ170" t="e">
            <v>#N/A</v>
          </cell>
          <cell r="AR170" t="e">
            <v>#N/A</v>
          </cell>
          <cell r="AS170" t="e">
            <v>#N/A</v>
          </cell>
          <cell r="AT170" t="e">
            <v>#N/A</v>
          </cell>
          <cell r="AU170" t="e">
            <v>#N/A</v>
          </cell>
          <cell r="AV170" t="e">
            <v>#N/A</v>
          </cell>
          <cell r="AW170" t="e">
            <v>#N/A</v>
          </cell>
          <cell r="AX170" t="e">
            <v>#N/A</v>
          </cell>
          <cell r="AY170" t="e">
            <v>#N/A</v>
          </cell>
          <cell r="AZ170" t="e">
            <v>#N/A</v>
          </cell>
          <cell r="BA170" t="e">
            <v>#N/A</v>
          </cell>
          <cell r="BB170" t="e">
            <v>#N/A</v>
          </cell>
          <cell r="BC170" t="e">
            <v>#N/A</v>
          </cell>
          <cell r="BD170" t="e">
            <v>#N/A</v>
          </cell>
          <cell r="BE170" t="e">
            <v>#N/A</v>
          </cell>
          <cell r="BF170" t="e">
            <v>#N/A</v>
          </cell>
          <cell r="BG170" t="e">
            <v>#N/A</v>
          </cell>
          <cell r="BH170" t="e">
            <v>#N/A</v>
          </cell>
          <cell r="BI170" t="e">
            <v>#N/A</v>
          </cell>
          <cell r="BJ170" t="e">
            <v>#N/A</v>
          </cell>
          <cell r="BK170" t="e">
            <v>#N/A</v>
          </cell>
          <cell r="BL170" t="e">
            <v>#N/A</v>
          </cell>
          <cell r="BM170" t="e">
            <v>#N/A</v>
          </cell>
          <cell r="BN170" t="e">
            <v>#N/A</v>
          </cell>
          <cell r="BO170" t="e">
            <v>#N/A</v>
          </cell>
          <cell r="BP170" t="e">
            <v>#N/A</v>
          </cell>
          <cell r="BQ170" t="e">
            <v>#N/A</v>
          </cell>
          <cell r="BR170" t="e">
            <v>#N/A</v>
          </cell>
          <cell r="BS170" t="e">
            <v>#N/A</v>
          </cell>
          <cell r="BT170" t="e">
            <v>#N/A</v>
          </cell>
          <cell r="BU170" t="e">
            <v>#N/A</v>
          </cell>
          <cell r="BV170" t="e">
            <v>#N/A</v>
          </cell>
          <cell r="BW170" t="e">
            <v>#N/A</v>
          </cell>
          <cell r="BX170">
            <v>3</v>
          </cell>
          <cell r="BY170">
            <v>12.049999999999999</v>
          </cell>
          <cell r="BZ170" t="str">
            <v>Improved</v>
          </cell>
          <cell r="CA170" t="str">
            <v>Stayed the Same</v>
          </cell>
          <cell r="CB170" t="str">
            <v>Deteriorated</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3</v>
          </cell>
          <cell r="DY170">
            <v>1</v>
          </cell>
          <cell r="DZ170" t="str">
            <v>Categorical</v>
          </cell>
          <cell r="EA170">
            <v>9</v>
          </cell>
          <cell r="EB170" t="str">
            <v>Fill-In</v>
          </cell>
          <cell r="EC170" t="str">
            <v>Improved; No Change; Deteriorated</v>
          </cell>
          <cell r="ED170">
            <v>3</v>
          </cell>
          <cell r="EE170">
            <v>8.14</v>
          </cell>
          <cell r="EF170" t="str">
            <v>I</v>
          </cell>
          <cell r="EG170">
            <v>5.0599999999999996</v>
          </cell>
          <cell r="EH170" t="str">
            <v>.</v>
          </cell>
          <cell r="EI170" t="str">
            <v>-</v>
          </cell>
          <cell r="EK170">
            <v>1</v>
          </cell>
          <cell r="EN170">
            <v>8.06</v>
          </cell>
          <cell r="EO170" t="str">
            <v>Hypothesis Test</v>
          </cell>
          <cell r="EP170" t="str">
            <v>Perception of Change</v>
          </cell>
          <cell r="EQ170" t="str">
            <v>General</v>
          </cell>
          <cell r="ER170">
            <v>19.030000000000005</v>
          </cell>
          <cell r="ES170">
            <v>19.030000000000005</v>
          </cell>
          <cell r="ET170" t="str">
            <v>Compared to this time last year, do you think that the overall welfare of the people in the village has improved, stayed the same, or deteriorated?</v>
          </cell>
          <cell r="EU170" t="str">
            <v xml:space="preserve">در مقایسه با همین وقت سال گذشته، به نظر شما وضعیت اقتصادی مردم قريه خوبتر شده، به عین حالت باقیمانده ، یا بدترشده است؟ </v>
          </cell>
          <cell r="EV170" t="b">
            <v>1</v>
          </cell>
          <cell r="EW170" t="b">
            <v>1</v>
          </cell>
          <cell r="EX170" t="b">
            <v>0</v>
          </cell>
        </row>
        <row r="171">
          <cell r="Q171">
            <v>7.99</v>
          </cell>
          <cell r="R171">
            <v>14.069999999999999</v>
          </cell>
          <cell r="T171" t="str">
            <v>[COUNT NUMBER OF RESPONDENTS GIVING EACH ANSWER AND ENTER NUMBER IN BOXES BELOW]</v>
          </cell>
          <cell r="U171" t="str">
            <v>How do you know about the incidents in your country?</v>
          </cell>
          <cell r="V171" t="str">
            <v>During the past 2 years, has the security situation in and around this village improved, stayed the same, or deteriorated?</v>
          </cell>
          <cell r="W171" t="str">
            <v>During the past 2 years, has the security situation in and around this village improved, stayed the same, or deteriorated?</v>
          </cell>
          <cell r="X171" t="str">
            <v>در همین 2 سال گذشته، وضیعت امنیتی در ساحات نزدیک به قریه تان، بهتر شده، همو چیز است، یا خراب شده؟</v>
          </cell>
          <cell r="Y171" t="str">
            <v>[ برای هر جواب تعداد جواب دهنده ها را بشمارید و تعداد را در خانه های خالی زیر بنویسید ]</v>
          </cell>
          <cell r="Z171" t="str">
            <v>بهتر شده</v>
          </cell>
          <cell r="AA171" t="str">
            <v>همو چیز است</v>
          </cell>
          <cell r="AB171" t="str">
            <v xml:space="preserve">خرابتر شده </v>
          </cell>
          <cell r="AC171" t="e">
            <v>#N/A</v>
          </cell>
          <cell r="AD171" t="e">
            <v>#N/A</v>
          </cell>
          <cell r="AE171" t="e">
            <v>#N/A</v>
          </cell>
          <cell r="AF171" t="e">
            <v>#N/A</v>
          </cell>
          <cell r="AG171" t="e">
            <v>#N/A</v>
          </cell>
          <cell r="AH171" t="e">
            <v>#N/A</v>
          </cell>
          <cell r="AI171" t="e">
            <v>#N/A</v>
          </cell>
          <cell r="AJ171" t="e">
            <v>#N/A</v>
          </cell>
          <cell r="AK171" t="e">
            <v>#N/A</v>
          </cell>
          <cell r="AL171" t="e">
            <v>#N/A</v>
          </cell>
          <cell r="AM171" t="e">
            <v>#N/A</v>
          </cell>
          <cell r="AN171" t="e">
            <v>#N/A</v>
          </cell>
          <cell r="AO171" t="e">
            <v>#N/A</v>
          </cell>
          <cell r="AP171" t="e">
            <v>#N/A</v>
          </cell>
          <cell r="AQ171" t="e">
            <v>#N/A</v>
          </cell>
          <cell r="AR171" t="e">
            <v>#N/A</v>
          </cell>
          <cell r="AS171" t="e">
            <v>#N/A</v>
          </cell>
          <cell r="AT171" t="e">
            <v>#N/A</v>
          </cell>
          <cell r="AU171" t="e">
            <v>#N/A</v>
          </cell>
          <cell r="AV171" t="e">
            <v>#N/A</v>
          </cell>
          <cell r="AW171" t="e">
            <v>#N/A</v>
          </cell>
          <cell r="AX171" t="e">
            <v>#N/A</v>
          </cell>
          <cell r="AY171" t="e">
            <v>#N/A</v>
          </cell>
          <cell r="AZ171" t="e">
            <v>#N/A</v>
          </cell>
          <cell r="BA171" t="e">
            <v>#N/A</v>
          </cell>
          <cell r="BB171" t="e">
            <v>#N/A</v>
          </cell>
          <cell r="BC171" t="e">
            <v>#N/A</v>
          </cell>
          <cell r="BD171" t="e">
            <v>#N/A</v>
          </cell>
          <cell r="BE171" t="e">
            <v>#N/A</v>
          </cell>
          <cell r="BF171" t="e">
            <v>#N/A</v>
          </cell>
          <cell r="BG171" t="e">
            <v>#N/A</v>
          </cell>
          <cell r="BH171" t="e">
            <v>#N/A</v>
          </cell>
          <cell r="BI171" t="e">
            <v>#N/A</v>
          </cell>
          <cell r="BJ171" t="e">
            <v>#N/A</v>
          </cell>
          <cell r="BK171" t="e">
            <v>#N/A</v>
          </cell>
          <cell r="BL171" t="e">
            <v>#N/A</v>
          </cell>
          <cell r="BM171" t="e">
            <v>#N/A</v>
          </cell>
          <cell r="BN171" t="e">
            <v>#N/A</v>
          </cell>
          <cell r="BO171" t="e">
            <v>#N/A</v>
          </cell>
          <cell r="BP171" t="e">
            <v>#N/A</v>
          </cell>
          <cell r="BQ171" t="e">
            <v>#N/A</v>
          </cell>
          <cell r="BR171" t="e">
            <v>#N/A</v>
          </cell>
          <cell r="BS171" t="e">
            <v>#N/A</v>
          </cell>
          <cell r="BT171" t="e">
            <v>#N/A</v>
          </cell>
          <cell r="BU171" t="e">
            <v>#N/A</v>
          </cell>
          <cell r="BV171" t="e">
            <v>#N/A</v>
          </cell>
          <cell r="BW171" t="e">
            <v>#N/A</v>
          </cell>
          <cell r="BX171">
            <v>3</v>
          </cell>
          <cell r="BY171">
            <v>12.059999999999999</v>
          </cell>
          <cell r="BZ171" t="str">
            <v>Improved</v>
          </cell>
          <cell r="CA171" t="str">
            <v>Stayed the Same</v>
          </cell>
          <cell r="CB171" t="str">
            <v>Deteriorated</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3</v>
          </cell>
          <cell r="DY171">
            <v>1</v>
          </cell>
          <cell r="EK171">
            <v>1</v>
          </cell>
        </row>
        <row r="172">
          <cell r="Q172">
            <v>19.010000000000002</v>
          </cell>
          <cell r="R172">
            <v>14.079999999999998</v>
          </cell>
          <cell r="T172" t="str">
            <v>[SHOW LITERACY CARD]</v>
          </cell>
          <cell r="U172" t="str">
            <v>Can you read this message for me?</v>
          </cell>
          <cell r="V172" t="str">
            <v>Can you read this message for me?</v>
          </cell>
          <cell r="W172" t="str">
            <v>Can you read this message for me?</v>
          </cell>
          <cell r="X172" t="str">
            <v>آیا این پیام  را برایم خوانده میتوانید؟</v>
          </cell>
          <cell r="Y172" t="str">
            <v>[ کارت سواد را نشان دهید ]</v>
          </cell>
          <cell r="Z172" t="str">
            <v>کوشش نکرد که بخواند چون نمیتواند که بخواند</v>
          </cell>
          <cell r="AA172" t="str">
            <v>کوشش کرد بخواند، ولی نتوانست بخواند</v>
          </cell>
          <cell r="AB172" t="str">
            <v>کوشش کرد ولی نتوانست درست بخواند</v>
          </cell>
          <cell r="AC172" t="str">
            <v>پیام را بطور صحیح خواند</v>
          </cell>
          <cell r="AD172" t="e">
            <v>#N/A</v>
          </cell>
          <cell r="AE172" t="e">
            <v>#N/A</v>
          </cell>
          <cell r="AF172" t="e">
            <v>#N/A</v>
          </cell>
          <cell r="AG172" t="e">
            <v>#N/A</v>
          </cell>
          <cell r="AH172" t="e">
            <v>#N/A</v>
          </cell>
          <cell r="AI172" t="e">
            <v>#N/A</v>
          </cell>
          <cell r="AJ172" t="e">
            <v>#N/A</v>
          </cell>
          <cell r="AK172" t="e">
            <v>#N/A</v>
          </cell>
          <cell r="AL172" t="e">
            <v>#N/A</v>
          </cell>
          <cell r="AM172" t="e">
            <v>#N/A</v>
          </cell>
          <cell r="AN172" t="e">
            <v>#N/A</v>
          </cell>
          <cell r="AO172" t="e">
            <v>#N/A</v>
          </cell>
          <cell r="AP172" t="e">
            <v>#N/A</v>
          </cell>
          <cell r="AQ172" t="e">
            <v>#N/A</v>
          </cell>
          <cell r="AR172" t="e">
            <v>#N/A</v>
          </cell>
          <cell r="AS172" t="e">
            <v>#N/A</v>
          </cell>
          <cell r="AT172" t="e">
            <v>#N/A</v>
          </cell>
          <cell r="AU172" t="e">
            <v>#N/A</v>
          </cell>
          <cell r="AV172" t="e">
            <v>#N/A</v>
          </cell>
          <cell r="AW172" t="e">
            <v>#N/A</v>
          </cell>
          <cell r="AX172" t="e">
            <v>#N/A</v>
          </cell>
          <cell r="AY172" t="e">
            <v>#N/A</v>
          </cell>
          <cell r="AZ172" t="e">
            <v>#N/A</v>
          </cell>
          <cell r="BA172" t="e">
            <v>#N/A</v>
          </cell>
          <cell r="BB172" t="e">
            <v>#N/A</v>
          </cell>
          <cell r="BC172" t="e">
            <v>#N/A</v>
          </cell>
          <cell r="BD172" t="e">
            <v>#N/A</v>
          </cell>
          <cell r="BE172" t="e">
            <v>#N/A</v>
          </cell>
          <cell r="BF172" t="e">
            <v>#N/A</v>
          </cell>
          <cell r="BG172" t="e">
            <v>#N/A</v>
          </cell>
          <cell r="BH172" t="e">
            <v>#N/A</v>
          </cell>
          <cell r="BI172" t="e">
            <v>#N/A</v>
          </cell>
          <cell r="BJ172" t="e">
            <v>#N/A</v>
          </cell>
          <cell r="BK172" t="e">
            <v>#N/A</v>
          </cell>
          <cell r="BL172" t="e">
            <v>#N/A</v>
          </cell>
          <cell r="BM172" t="e">
            <v>#N/A</v>
          </cell>
          <cell r="BN172" t="e">
            <v>#N/A</v>
          </cell>
          <cell r="BO172" t="e">
            <v>#N/A</v>
          </cell>
          <cell r="BP172" t="e">
            <v>#N/A</v>
          </cell>
          <cell r="BQ172" t="e">
            <v>#N/A</v>
          </cell>
          <cell r="BR172" t="e">
            <v>#N/A</v>
          </cell>
          <cell r="BS172" t="e">
            <v>#N/A</v>
          </cell>
          <cell r="BT172" t="e">
            <v>#N/A</v>
          </cell>
          <cell r="BU172" t="e">
            <v>#N/A</v>
          </cell>
          <cell r="BV172" t="e">
            <v>#N/A</v>
          </cell>
          <cell r="BW172" t="e">
            <v>#N/A</v>
          </cell>
          <cell r="BX172">
            <v>4</v>
          </cell>
          <cell r="BY172">
            <v>12.069999999999999</v>
          </cell>
          <cell r="BZ172" t="str">
            <v>Made No Effort Because He/She Could Not Read</v>
          </cell>
          <cell r="CA172" t="str">
            <v>Tried to Read, but Could Not</v>
          </cell>
          <cell r="CB172" t="str">
            <v>Tried to Read, but Could Not Do So Correctly</v>
          </cell>
          <cell r="CC172" t="str">
            <v>Read the Card Correctly</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4</v>
          </cell>
          <cell r="DY172">
            <v>1</v>
          </cell>
          <cell r="DZ172" t="str">
            <v>Categorical</v>
          </cell>
          <cell r="EA172">
            <v>9</v>
          </cell>
          <cell r="EB172" t="str">
            <v>Fill-In</v>
          </cell>
          <cell r="EC172" t="str">
            <v>Made no effort to answer; Tried to answer but the answer was wrong; Gave the right answer; He/she was illiterate</v>
          </cell>
          <cell r="ED172">
            <v>4</v>
          </cell>
          <cell r="EE172">
            <v>8.01</v>
          </cell>
          <cell r="EF172" t="str">
            <v>.</v>
          </cell>
          <cell r="EG172">
            <v>5.01</v>
          </cell>
          <cell r="EH172" t="str">
            <v>X</v>
          </cell>
          <cell r="EI172" t="str">
            <v>-</v>
          </cell>
          <cell r="EK172">
            <v>1</v>
          </cell>
          <cell r="EN172">
            <v>8.01</v>
          </cell>
          <cell r="EO172" t="str">
            <v>Hypothesis Test</v>
          </cell>
          <cell r="EP172" t="str">
            <v>Skills</v>
          </cell>
          <cell r="EQ172" t="str">
            <v>Literacy</v>
          </cell>
          <cell r="ER172">
            <v>19.010000000000002</v>
          </cell>
          <cell r="ES172">
            <v>19.010000000000002</v>
          </cell>
          <cell r="ET172" t="str">
            <v>Can you read this message for me?</v>
          </cell>
          <cell r="EU172" t="str">
            <v xml:space="preserve">آیا این پیام  را برایم خوانده میتوانید؟ </v>
          </cell>
          <cell r="EV172" t="b">
            <v>1</v>
          </cell>
          <cell r="EW172" t="b">
            <v>1</v>
          </cell>
          <cell r="EX172" t="b">
            <v>0</v>
          </cell>
        </row>
        <row r="173">
          <cell r="Q173">
            <v>19.989999999999998</v>
          </cell>
          <cell r="R173" t="str">
            <v>-</v>
          </cell>
          <cell r="T173" t="str">
            <v>[FIRST ENTER END TIME IN QUESTION 0.09, THEN THANK RESPONDENTS FOR THEIR TIME, AND FINALLY COMPLETE QUESTIONS IN SECTION A]</v>
          </cell>
          <cell r="W173" t="str">
            <v>.</v>
          </cell>
          <cell r="X173" t="str">
            <v>.</v>
          </cell>
          <cell r="Y173" t="str">
            <v>[ حالا ساعت ختم مصاحبه را در سوال 0.09 بنویسید، بعداً از جواب دهنده گان تشکری نماید که وقت شانرا گرفتید، بعداً بخش A را خانه پری نمائید ]</v>
          </cell>
        </row>
        <row r="174">
          <cell r="Q174" t="str">
            <v>A.03</v>
          </cell>
          <cell r="R174" t="str">
            <v>A.01</v>
          </cell>
          <cell r="S174" t="str">
            <v>A.03</v>
          </cell>
          <cell r="U174" t="str">
            <v>Has the interview ended before completion by the interviewee based on any reason?</v>
          </cell>
          <cell r="V174" t="str">
            <v>Was the interview not able to be finished for any reason?</v>
          </cell>
          <cell r="W174" t="str">
            <v>Was the interview not able to be finished for any reason?</v>
          </cell>
          <cell r="X174" t="str">
            <v>آیا مصاحبه شما به کدام دلیل قبل از تکمیل شدن ختم شد؟</v>
          </cell>
          <cell r="Y174" t="str">
            <v/>
          </cell>
          <cell r="Z174" t="str">
            <v>نخیر</v>
          </cell>
          <cell r="AA174" t="str">
            <v>بلی</v>
          </cell>
          <cell r="AB174" t="e">
            <v>#N/A</v>
          </cell>
          <cell r="AC174" t="e">
            <v>#N/A</v>
          </cell>
          <cell r="AD174" t="e">
            <v>#N/A</v>
          </cell>
          <cell r="AE174" t="e">
            <v>#N/A</v>
          </cell>
          <cell r="AF174" t="e">
            <v>#N/A</v>
          </cell>
          <cell r="AG174" t="e">
            <v>#N/A</v>
          </cell>
          <cell r="AH174" t="e">
            <v>#N/A</v>
          </cell>
          <cell r="AI174" t="e">
            <v>#N/A</v>
          </cell>
          <cell r="AJ174" t="e">
            <v>#N/A</v>
          </cell>
          <cell r="AK174" t="e">
            <v>#N/A</v>
          </cell>
          <cell r="AL174" t="e">
            <v>#N/A</v>
          </cell>
          <cell r="AM174" t="e">
            <v>#N/A</v>
          </cell>
          <cell r="AN174" t="e">
            <v>#N/A</v>
          </cell>
          <cell r="AO174" t="e">
            <v>#N/A</v>
          </cell>
          <cell r="AP174" t="e">
            <v>#N/A</v>
          </cell>
          <cell r="AQ174" t="e">
            <v>#N/A</v>
          </cell>
          <cell r="AR174" t="e">
            <v>#N/A</v>
          </cell>
          <cell r="AS174" t="e">
            <v>#N/A</v>
          </cell>
          <cell r="AT174" t="e">
            <v>#N/A</v>
          </cell>
          <cell r="AU174" t="e">
            <v>#N/A</v>
          </cell>
          <cell r="AV174" t="e">
            <v>#N/A</v>
          </cell>
          <cell r="AW174" t="e">
            <v>#N/A</v>
          </cell>
          <cell r="AX174" t="e">
            <v>#N/A</v>
          </cell>
          <cell r="AY174" t="e">
            <v>#N/A</v>
          </cell>
          <cell r="AZ174" t="e">
            <v>#N/A</v>
          </cell>
          <cell r="BA174" t="e">
            <v>#N/A</v>
          </cell>
          <cell r="BB174" t="e">
            <v>#N/A</v>
          </cell>
          <cell r="BC174" t="e">
            <v>#N/A</v>
          </cell>
          <cell r="BD174" t="e">
            <v>#N/A</v>
          </cell>
          <cell r="BE174" t="e">
            <v>#N/A</v>
          </cell>
          <cell r="BF174" t="e">
            <v>#N/A</v>
          </cell>
          <cell r="BG174" t="e">
            <v>#N/A</v>
          </cell>
          <cell r="BH174" t="e">
            <v>#N/A</v>
          </cell>
          <cell r="BI174" t="e">
            <v>#N/A</v>
          </cell>
          <cell r="BJ174" t="e">
            <v>#N/A</v>
          </cell>
          <cell r="BK174" t="e">
            <v>#N/A</v>
          </cell>
          <cell r="BL174" t="e">
            <v>#N/A</v>
          </cell>
          <cell r="BM174" t="e">
            <v>#N/A</v>
          </cell>
          <cell r="BN174" t="e">
            <v>#N/A</v>
          </cell>
          <cell r="BO174" t="e">
            <v>#N/A</v>
          </cell>
          <cell r="BP174" t="e">
            <v>#N/A</v>
          </cell>
          <cell r="BQ174" t="e">
            <v>#N/A</v>
          </cell>
          <cell r="BR174" t="e">
            <v>#N/A</v>
          </cell>
          <cell r="BS174" t="e">
            <v>#N/A</v>
          </cell>
          <cell r="BT174" t="e">
            <v>#N/A</v>
          </cell>
          <cell r="BU174" t="e">
            <v>#N/A</v>
          </cell>
          <cell r="BV174" t="e">
            <v>#N/A</v>
          </cell>
          <cell r="BW174" t="e">
            <v>#N/A</v>
          </cell>
          <cell r="BX174">
            <v>2</v>
          </cell>
          <cell r="BY174" t="str">
            <v>A.01</v>
          </cell>
          <cell r="BZ174" t="str">
            <v>No</v>
          </cell>
          <cell r="CA174" t="str">
            <v>Yes</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v>0</v>
          </cell>
          <cell r="DR174">
            <v>0</v>
          </cell>
          <cell r="DS174">
            <v>0</v>
          </cell>
          <cell r="DT174">
            <v>0</v>
          </cell>
          <cell r="DU174">
            <v>0</v>
          </cell>
          <cell r="DV174">
            <v>0</v>
          </cell>
          <cell r="DW174">
            <v>0</v>
          </cell>
          <cell r="DX174">
            <v>2</v>
          </cell>
          <cell r="DY174">
            <v>1</v>
          </cell>
          <cell r="DZ174" t="str">
            <v>Binary</v>
          </cell>
          <cell r="EA174">
            <v>1</v>
          </cell>
          <cell r="EB174" t="str">
            <v>Fill-In</v>
          </cell>
          <cell r="EC174" t="str">
            <v>Yes, No</v>
          </cell>
          <cell r="ED174">
            <v>2</v>
          </cell>
          <cell r="EE174" t="str">
            <v>A.06</v>
          </cell>
          <cell r="EF174" t="str">
            <v>.</v>
          </cell>
          <cell r="EG174" t="str">
            <v>A.06</v>
          </cell>
          <cell r="EH174" t="str">
            <v>.</v>
          </cell>
          <cell r="EI174" t="str">
            <v>A.06</v>
          </cell>
          <cell r="EJ174" t="str">
            <v>.</v>
          </cell>
          <cell r="EK174">
            <v>0</v>
          </cell>
          <cell r="EN174" t="str">
            <v>A.06</v>
          </cell>
          <cell r="EO174" t="str">
            <v>Supervision</v>
          </cell>
          <cell r="EP174" t="str">
            <v/>
          </cell>
          <cell r="EQ174" t="str">
            <v/>
          </cell>
          <cell r="ER174" t="str">
            <v>A.03</v>
          </cell>
          <cell r="ES174" t="str">
            <v>A.03</v>
          </cell>
          <cell r="ET174" t="str">
            <v>Was the interview not able to be finished for any reason?</v>
          </cell>
          <cell r="EU174" t="str">
            <v>آیا مصاحبه شما به کدام دلیل قبل از تکمیل شدن ختم شد؟</v>
          </cell>
          <cell r="EV174" t="b">
            <v>1</v>
          </cell>
          <cell r="EW174" t="b">
            <v>1</v>
          </cell>
          <cell r="EX174" t="b">
            <v>1</v>
          </cell>
        </row>
        <row r="175">
          <cell r="Q175" t="str">
            <v>A.04</v>
          </cell>
          <cell r="R175" t="str">
            <v>A.02</v>
          </cell>
          <cell r="U175" t="str">
            <v>Please explain in details why the interview ended before completion.</v>
          </cell>
          <cell r="V175" t="str">
            <v>Please explain the reason for this.</v>
          </cell>
          <cell r="W175" t="str">
            <v>Please explain the reason for this.</v>
          </cell>
          <cell r="X175" t="str">
            <v>لطفاً تشریح کنید، که چرا مصاحبه قبل از وقت ختم شد:</v>
          </cell>
          <cell r="Y175" t="str">
            <v/>
          </cell>
          <cell r="Z175" t="e">
            <v>#N/A</v>
          </cell>
          <cell r="AA175" t="e">
            <v>#N/A</v>
          </cell>
          <cell r="AB175" t="e">
            <v>#N/A</v>
          </cell>
          <cell r="AC175" t="e">
            <v>#N/A</v>
          </cell>
          <cell r="AD175" t="e">
            <v>#N/A</v>
          </cell>
          <cell r="AE175" t="e">
            <v>#N/A</v>
          </cell>
          <cell r="AF175" t="e">
            <v>#N/A</v>
          </cell>
          <cell r="AG175" t="e">
            <v>#N/A</v>
          </cell>
          <cell r="AH175" t="e">
            <v>#N/A</v>
          </cell>
          <cell r="AI175" t="e">
            <v>#N/A</v>
          </cell>
          <cell r="AJ175" t="e">
            <v>#N/A</v>
          </cell>
          <cell r="AK175" t="e">
            <v>#N/A</v>
          </cell>
          <cell r="AL175" t="e">
            <v>#N/A</v>
          </cell>
          <cell r="AM175" t="e">
            <v>#N/A</v>
          </cell>
          <cell r="AN175" t="e">
            <v>#N/A</v>
          </cell>
          <cell r="AO175" t="e">
            <v>#N/A</v>
          </cell>
          <cell r="AP175" t="e">
            <v>#N/A</v>
          </cell>
          <cell r="AQ175" t="e">
            <v>#N/A</v>
          </cell>
          <cell r="AR175" t="e">
            <v>#N/A</v>
          </cell>
          <cell r="AS175" t="e">
            <v>#N/A</v>
          </cell>
          <cell r="AT175" t="e">
            <v>#N/A</v>
          </cell>
          <cell r="AU175" t="e">
            <v>#N/A</v>
          </cell>
          <cell r="AV175" t="e">
            <v>#N/A</v>
          </cell>
          <cell r="AW175" t="e">
            <v>#N/A</v>
          </cell>
          <cell r="AX175" t="e">
            <v>#N/A</v>
          </cell>
          <cell r="AY175" t="e">
            <v>#N/A</v>
          </cell>
          <cell r="AZ175" t="e">
            <v>#N/A</v>
          </cell>
          <cell r="BA175" t="e">
            <v>#N/A</v>
          </cell>
          <cell r="BB175" t="e">
            <v>#N/A</v>
          </cell>
          <cell r="BC175" t="e">
            <v>#N/A</v>
          </cell>
          <cell r="BD175" t="e">
            <v>#N/A</v>
          </cell>
          <cell r="BE175" t="e">
            <v>#N/A</v>
          </cell>
          <cell r="BF175" t="e">
            <v>#N/A</v>
          </cell>
          <cell r="BG175" t="e">
            <v>#N/A</v>
          </cell>
          <cell r="BH175" t="e">
            <v>#N/A</v>
          </cell>
          <cell r="BI175" t="e">
            <v>#N/A</v>
          </cell>
          <cell r="BJ175" t="e">
            <v>#N/A</v>
          </cell>
          <cell r="BK175" t="e">
            <v>#N/A</v>
          </cell>
          <cell r="BL175" t="e">
            <v>#N/A</v>
          </cell>
          <cell r="BM175" t="e">
            <v>#N/A</v>
          </cell>
          <cell r="BN175" t="e">
            <v>#N/A</v>
          </cell>
          <cell r="BO175" t="e">
            <v>#N/A</v>
          </cell>
          <cell r="BP175" t="e">
            <v>#N/A</v>
          </cell>
          <cell r="BQ175" t="e">
            <v>#N/A</v>
          </cell>
          <cell r="BR175" t="e">
            <v>#N/A</v>
          </cell>
          <cell r="BS175" t="e">
            <v>#N/A</v>
          </cell>
          <cell r="BT175" t="e">
            <v>#N/A</v>
          </cell>
          <cell r="BU175" t="e">
            <v>#N/A</v>
          </cell>
          <cell r="BV175" t="e">
            <v>#N/A</v>
          </cell>
          <cell r="BW175" t="e">
            <v>#N/A</v>
          </cell>
          <cell r="BX175">
            <v>0</v>
          </cell>
          <cell r="BY175" t="str">
            <v>A.02</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v>0</v>
          </cell>
          <cell r="DT175">
            <v>0</v>
          </cell>
          <cell r="DU175">
            <v>0</v>
          </cell>
          <cell r="DV175">
            <v>0</v>
          </cell>
          <cell r="DW175">
            <v>0</v>
          </cell>
          <cell r="DX175">
            <v>0</v>
          </cell>
          <cell r="DY175">
            <v>1</v>
          </cell>
          <cell r="DZ175" t="str">
            <v>Text</v>
          </cell>
          <cell r="EA175">
            <v>1</v>
          </cell>
          <cell r="EB175" t="str">
            <v>Write-In</v>
          </cell>
          <cell r="EC175" t="str">
            <v>Description</v>
          </cell>
          <cell r="ED175" t="str">
            <v>-</v>
          </cell>
          <cell r="EE175" t="str">
            <v>A.07</v>
          </cell>
          <cell r="EF175" t="str">
            <v>.</v>
          </cell>
          <cell r="EG175" t="str">
            <v>A.07</v>
          </cell>
          <cell r="EH175" t="str">
            <v>.</v>
          </cell>
          <cell r="EI175" t="str">
            <v>A.07</v>
          </cell>
          <cell r="EJ175" t="str">
            <v>.</v>
          </cell>
          <cell r="EK175">
            <v>0</v>
          </cell>
          <cell r="EN175" t="str">
            <v>A.07</v>
          </cell>
          <cell r="EO175" t="str">
            <v>Supervision</v>
          </cell>
          <cell r="EP175" t="str">
            <v/>
          </cell>
          <cell r="EQ175" t="str">
            <v/>
          </cell>
          <cell r="ER175" t="str">
            <v>A.04</v>
          </cell>
          <cell r="ES175" t="str">
            <v>A.04</v>
          </cell>
          <cell r="ET175" t="str">
            <v>Please explain the reason for this.</v>
          </cell>
          <cell r="EU175" t="str">
            <v>لطفاً تشریح کنید که چرا مصاحبه قبل از وقت ختم شد؟</v>
          </cell>
          <cell r="EV175" t="b">
            <v>1</v>
          </cell>
          <cell r="EW175" t="b">
            <v>1</v>
          </cell>
          <cell r="EX175" t="b">
            <v>0</v>
          </cell>
        </row>
        <row r="176">
          <cell r="Q176" t="str">
            <v>A.05</v>
          </cell>
          <cell r="R176" t="str">
            <v>A.03</v>
          </cell>
          <cell r="S176" t="str">
            <v xml:space="preserve"> خاتمه</v>
          </cell>
          <cell r="U176" t="str">
            <v>Are you very confident, to an extent or not at all confident about the general quality of the interview and that the addressee told you the truth?</v>
          </cell>
          <cell r="V176" t="str">
            <v>Are you very confident, to an extent or not at all confident about the general quality of the interview and that the addressee told you the truth?</v>
          </cell>
          <cell r="W176" t="str">
            <v>Are you very confident, to an extent or not at all confident about the general quality of the interview and that the addressee told you the truth?</v>
          </cell>
          <cell r="X176" t="str">
            <v>در مجموع از کیفیت مصاحبه و راستگویی مخاطب چه اندازه مطمئن هستید: بسیار مطمئن، تا اندازه ای مطمئن، نا مطمئن</v>
          </cell>
          <cell r="Y176" t="str">
            <v/>
          </cell>
          <cell r="Z176" t="str">
            <v>بسیار مطمئن از صداقت پاسخ دهنده</v>
          </cell>
          <cell r="AA176" t="str">
            <v>کمی مطمئن از صداقت پاسخ دهنده</v>
          </cell>
          <cell r="AB176" t="str">
            <v>نا مطمئن از صداقت پاسخ دهنده</v>
          </cell>
          <cell r="AC176" t="e">
            <v>#N/A</v>
          </cell>
          <cell r="AD176" t="e">
            <v>#N/A</v>
          </cell>
          <cell r="AE176" t="e">
            <v>#N/A</v>
          </cell>
          <cell r="AF176" t="e">
            <v>#N/A</v>
          </cell>
          <cell r="AG176" t="e">
            <v>#N/A</v>
          </cell>
          <cell r="AH176" t="e">
            <v>#N/A</v>
          </cell>
          <cell r="AI176" t="e">
            <v>#N/A</v>
          </cell>
          <cell r="AJ176" t="e">
            <v>#N/A</v>
          </cell>
          <cell r="AK176" t="e">
            <v>#N/A</v>
          </cell>
          <cell r="AL176" t="e">
            <v>#N/A</v>
          </cell>
          <cell r="AM176" t="e">
            <v>#N/A</v>
          </cell>
          <cell r="AN176" t="e">
            <v>#N/A</v>
          </cell>
          <cell r="AO176" t="e">
            <v>#N/A</v>
          </cell>
          <cell r="AP176" t="e">
            <v>#N/A</v>
          </cell>
          <cell r="AQ176" t="e">
            <v>#N/A</v>
          </cell>
          <cell r="AR176" t="e">
            <v>#N/A</v>
          </cell>
          <cell r="AS176" t="e">
            <v>#N/A</v>
          </cell>
          <cell r="AT176" t="e">
            <v>#N/A</v>
          </cell>
          <cell r="AU176" t="e">
            <v>#N/A</v>
          </cell>
          <cell r="AV176" t="e">
            <v>#N/A</v>
          </cell>
          <cell r="AW176" t="e">
            <v>#N/A</v>
          </cell>
          <cell r="AX176" t="e">
            <v>#N/A</v>
          </cell>
          <cell r="AY176" t="e">
            <v>#N/A</v>
          </cell>
          <cell r="AZ176" t="e">
            <v>#N/A</v>
          </cell>
          <cell r="BA176" t="e">
            <v>#N/A</v>
          </cell>
          <cell r="BB176" t="e">
            <v>#N/A</v>
          </cell>
          <cell r="BC176" t="e">
            <v>#N/A</v>
          </cell>
          <cell r="BD176" t="e">
            <v>#N/A</v>
          </cell>
          <cell r="BE176" t="e">
            <v>#N/A</v>
          </cell>
          <cell r="BF176" t="e">
            <v>#N/A</v>
          </cell>
          <cell r="BG176" t="e">
            <v>#N/A</v>
          </cell>
          <cell r="BH176" t="e">
            <v>#N/A</v>
          </cell>
          <cell r="BI176" t="e">
            <v>#N/A</v>
          </cell>
          <cell r="BJ176" t="e">
            <v>#N/A</v>
          </cell>
          <cell r="BK176" t="e">
            <v>#N/A</v>
          </cell>
          <cell r="BL176" t="e">
            <v>#N/A</v>
          </cell>
          <cell r="BM176" t="e">
            <v>#N/A</v>
          </cell>
          <cell r="BN176" t="e">
            <v>#N/A</v>
          </cell>
          <cell r="BO176" t="e">
            <v>#N/A</v>
          </cell>
          <cell r="BP176" t="e">
            <v>#N/A</v>
          </cell>
          <cell r="BQ176" t="e">
            <v>#N/A</v>
          </cell>
          <cell r="BR176" t="e">
            <v>#N/A</v>
          </cell>
          <cell r="BS176" t="e">
            <v>#N/A</v>
          </cell>
          <cell r="BT176" t="e">
            <v>#N/A</v>
          </cell>
          <cell r="BU176" t="e">
            <v>#N/A</v>
          </cell>
          <cell r="BV176" t="e">
            <v>#N/A</v>
          </cell>
          <cell r="BW176" t="e">
            <v>#N/A</v>
          </cell>
          <cell r="BX176">
            <v>3</v>
          </cell>
          <cell r="BY176" t="str">
            <v>A.03</v>
          </cell>
          <cell r="BZ176" t="str">
            <v>Very Confident of Truthfulness of Responses</v>
          </cell>
          <cell r="CA176" t="str">
            <v>Somewhat Confident of Truthfulness of Responses</v>
          </cell>
          <cell r="CB176" t="str">
            <v>Not At All Confident of Truthfulness of Responses</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v>0</v>
          </cell>
          <cell r="DT176">
            <v>0</v>
          </cell>
          <cell r="DU176">
            <v>0</v>
          </cell>
          <cell r="DV176">
            <v>0</v>
          </cell>
          <cell r="DW176">
            <v>0</v>
          </cell>
          <cell r="DX176">
            <v>3</v>
          </cell>
          <cell r="DY176">
            <v>1</v>
          </cell>
          <cell r="DZ176" t="str">
            <v>Categorical</v>
          </cell>
          <cell r="EA176">
            <v>1</v>
          </cell>
          <cell r="EB176" t="str">
            <v>Fill-In</v>
          </cell>
          <cell r="EC176" t="str">
            <v>Very confident; Confident to an extent; Not very confident</v>
          </cell>
          <cell r="ED176">
            <v>3</v>
          </cell>
          <cell r="EE176" t="str">
            <v>A.14</v>
          </cell>
          <cell r="EF176" t="str">
            <v>.</v>
          </cell>
          <cell r="EG176" t="str">
            <v>A.08</v>
          </cell>
          <cell r="EH176" t="str">
            <v>.</v>
          </cell>
          <cell r="EI176" t="str">
            <v>A.10</v>
          </cell>
          <cell r="EJ176" t="str">
            <v>.</v>
          </cell>
          <cell r="EK176">
            <v>0</v>
          </cell>
          <cell r="EN176" t="str">
            <v>A.08</v>
          </cell>
          <cell r="EO176" t="str">
            <v>Supervision</v>
          </cell>
          <cell r="EP176" t="str">
            <v/>
          </cell>
          <cell r="EQ176" t="str">
            <v/>
          </cell>
          <cell r="ER176" t="str">
            <v>A.05</v>
          </cell>
          <cell r="ES176" t="str">
            <v>A.05</v>
          </cell>
          <cell r="ET176" t="str">
            <v>Are you very confident, to an extent or not at all confident about the general quality of the interview and that the addressee told you the truth?</v>
          </cell>
          <cell r="EU176" t="str">
            <v>در مجموع از کیفیت مصاحبه و راستگویی مخاطب چه اندازه مطمئن هستید: بسیار مطمئن، تا اندازه ای مطمئن، نا مطمئن</v>
          </cell>
          <cell r="EV176" t="b">
            <v>1</v>
          </cell>
          <cell r="EW176" t="b">
            <v>1</v>
          </cell>
          <cell r="EX176" t="b">
            <v>1</v>
          </cell>
        </row>
        <row r="177">
          <cell r="Q177" t="str">
            <v>A.06</v>
          </cell>
          <cell r="R177" t="str">
            <v>A.04</v>
          </cell>
          <cell r="U177" t="str">
            <v>Please explain why you are not confident about the interview or have doubt about the truth told by the respondent:</v>
          </cell>
          <cell r="V177" t="str">
            <v>Please explain why you are not confident about the interview or have doubt about the truth told by the respondent:</v>
          </cell>
          <cell r="W177" t="str">
            <v>Please explain why you are not confident about the interview or have doubt about the truth told by the respondent:</v>
          </cell>
          <cell r="X177" t="str">
            <v>لطفاً توضیح نمائید که چرا شما از کیفیت مصاحبه و یا راستگویی مخاطب بسیار مطمئن نیستید:</v>
          </cell>
          <cell r="Y177" t="str">
            <v/>
          </cell>
          <cell r="Z177" t="e">
            <v>#N/A</v>
          </cell>
          <cell r="AA177" t="e">
            <v>#N/A</v>
          </cell>
          <cell r="AB177" t="e">
            <v>#N/A</v>
          </cell>
          <cell r="AC177" t="e">
            <v>#N/A</v>
          </cell>
          <cell r="AD177" t="e">
            <v>#N/A</v>
          </cell>
          <cell r="AE177" t="e">
            <v>#N/A</v>
          </cell>
          <cell r="AF177" t="e">
            <v>#N/A</v>
          </cell>
          <cell r="AG177" t="e">
            <v>#N/A</v>
          </cell>
          <cell r="AH177" t="e">
            <v>#N/A</v>
          </cell>
          <cell r="AI177" t="e">
            <v>#N/A</v>
          </cell>
          <cell r="AJ177" t="e">
            <v>#N/A</v>
          </cell>
          <cell r="AK177" t="e">
            <v>#N/A</v>
          </cell>
          <cell r="AL177" t="e">
            <v>#N/A</v>
          </cell>
          <cell r="AM177" t="e">
            <v>#N/A</v>
          </cell>
          <cell r="AN177" t="e">
            <v>#N/A</v>
          </cell>
          <cell r="AO177" t="e">
            <v>#N/A</v>
          </cell>
          <cell r="AP177" t="e">
            <v>#N/A</v>
          </cell>
          <cell r="AQ177" t="e">
            <v>#N/A</v>
          </cell>
          <cell r="AR177" t="e">
            <v>#N/A</v>
          </cell>
          <cell r="AS177" t="e">
            <v>#N/A</v>
          </cell>
          <cell r="AT177" t="e">
            <v>#N/A</v>
          </cell>
          <cell r="AU177" t="e">
            <v>#N/A</v>
          </cell>
          <cell r="AV177" t="e">
            <v>#N/A</v>
          </cell>
          <cell r="AW177" t="e">
            <v>#N/A</v>
          </cell>
          <cell r="AX177" t="e">
            <v>#N/A</v>
          </cell>
          <cell r="AY177" t="e">
            <v>#N/A</v>
          </cell>
          <cell r="AZ177" t="e">
            <v>#N/A</v>
          </cell>
          <cell r="BA177" t="e">
            <v>#N/A</v>
          </cell>
          <cell r="BB177" t="e">
            <v>#N/A</v>
          </cell>
          <cell r="BC177" t="e">
            <v>#N/A</v>
          </cell>
          <cell r="BD177" t="e">
            <v>#N/A</v>
          </cell>
          <cell r="BE177" t="e">
            <v>#N/A</v>
          </cell>
          <cell r="BF177" t="e">
            <v>#N/A</v>
          </cell>
          <cell r="BG177" t="e">
            <v>#N/A</v>
          </cell>
          <cell r="BH177" t="e">
            <v>#N/A</v>
          </cell>
          <cell r="BI177" t="e">
            <v>#N/A</v>
          </cell>
          <cell r="BJ177" t="e">
            <v>#N/A</v>
          </cell>
          <cell r="BK177" t="e">
            <v>#N/A</v>
          </cell>
          <cell r="BL177" t="e">
            <v>#N/A</v>
          </cell>
          <cell r="BM177" t="e">
            <v>#N/A</v>
          </cell>
          <cell r="BN177" t="e">
            <v>#N/A</v>
          </cell>
          <cell r="BO177" t="e">
            <v>#N/A</v>
          </cell>
          <cell r="BP177" t="e">
            <v>#N/A</v>
          </cell>
          <cell r="BQ177" t="e">
            <v>#N/A</v>
          </cell>
          <cell r="BR177" t="e">
            <v>#N/A</v>
          </cell>
          <cell r="BS177" t="e">
            <v>#N/A</v>
          </cell>
          <cell r="BT177" t="e">
            <v>#N/A</v>
          </cell>
          <cell r="BU177" t="e">
            <v>#N/A</v>
          </cell>
          <cell r="BV177" t="e">
            <v>#N/A</v>
          </cell>
          <cell r="BW177" t="e">
            <v>#N/A</v>
          </cell>
          <cell r="BX177">
            <v>0</v>
          </cell>
          <cell r="BY177" t="str">
            <v>A.04</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v>0</v>
          </cell>
          <cell r="DT177">
            <v>0</v>
          </cell>
          <cell r="DU177">
            <v>0</v>
          </cell>
          <cell r="DV177">
            <v>0</v>
          </cell>
          <cell r="DW177">
            <v>0</v>
          </cell>
          <cell r="DX177">
            <v>0</v>
          </cell>
          <cell r="DY177">
            <v>1</v>
          </cell>
          <cell r="DZ177" t="str">
            <v>Text</v>
          </cell>
          <cell r="EA177">
            <v>1</v>
          </cell>
          <cell r="EB177" t="str">
            <v>Write-In</v>
          </cell>
          <cell r="EC177" t="str">
            <v>Description</v>
          </cell>
          <cell r="ED177" t="str">
            <v>-</v>
          </cell>
          <cell r="EE177" t="str">
            <v>A.15</v>
          </cell>
          <cell r="EF177" t="str">
            <v>.</v>
          </cell>
          <cell r="EG177" t="str">
            <v>A.09</v>
          </cell>
          <cell r="EH177" t="str">
            <v>.</v>
          </cell>
          <cell r="EI177" t="str">
            <v>A.11</v>
          </cell>
          <cell r="EJ177" t="str">
            <v>.</v>
          </cell>
          <cell r="EK177">
            <v>0</v>
          </cell>
          <cell r="EN177" t="str">
            <v>A.09</v>
          </cell>
          <cell r="EO177" t="str">
            <v>Supervision</v>
          </cell>
          <cell r="EP177" t="str">
            <v/>
          </cell>
          <cell r="EQ177" t="str">
            <v/>
          </cell>
          <cell r="ER177" t="str">
            <v>A.06</v>
          </cell>
          <cell r="ES177" t="str">
            <v>A.06</v>
          </cell>
          <cell r="ET177" t="str">
            <v>Please explain why you are not confident about the interview or have doubt about the truth told by the respondent:</v>
          </cell>
          <cell r="EU177" t="str">
            <v>لطفاً توضیح نمائید که چرا شما از کیفیت مصاحبه و یا راستگویی مخاطب بسیار مطمئن نیستید:</v>
          </cell>
          <cell r="EV177" t="b">
            <v>1</v>
          </cell>
          <cell r="EW177" t="b">
            <v>1</v>
          </cell>
          <cell r="EX177" t="b">
            <v>1</v>
          </cell>
        </row>
        <row r="178">
          <cell r="Q178" t="str">
            <v>B.02</v>
          </cell>
          <cell r="R178" t="str">
            <v>B.01</v>
          </cell>
          <cell r="T178" t="str">
            <v>[QUESTIONS B.01 &amp; B.02 TO BE COMPLETED BY SUPERVISOR]</v>
          </cell>
          <cell r="U178" t="str">
            <v>General focus in writing the answers</v>
          </cell>
          <cell r="V178" t="str">
            <v>Accuracy of the enumerator in selecting answers and writing in numbers, codes, and text responses:</v>
          </cell>
          <cell r="W178" t="str">
            <v>Accuracy of the enumerator in selecting answers and writing in numbers, codes, and text responses:</v>
          </cell>
          <cell r="X178" t="str">
            <v>دقت عمومی مصاحبه کننده در انتخاب جوابات ثبت نمرات، کود ها و جوابات تحریری:</v>
          </cell>
          <cell r="Y178" t="str">
            <v>[ بخش سوالات B.01 و B.02 توسط سوپروایزر خانه پری گردد ]</v>
          </cell>
          <cell r="Z178" t="str">
            <v>بسیاردقیق</v>
          </cell>
          <cell r="AA178" t="str">
            <v>نسبتاً واضح</v>
          </cell>
          <cell r="AB178" t="str">
            <v>نسبتاً غیر واضح</v>
          </cell>
          <cell r="AC178" t="str">
            <v>مبهم</v>
          </cell>
          <cell r="AD178" t="e">
            <v>#N/A</v>
          </cell>
          <cell r="AE178" t="e">
            <v>#N/A</v>
          </cell>
          <cell r="AF178" t="e">
            <v>#N/A</v>
          </cell>
          <cell r="AG178" t="e">
            <v>#N/A</v>
          </cell>
          <cell r="AH178" t="e">
            <v>#N/A</v>
          </cell>
          <cell r="AI178" t="e">
            <v>#N/A</v>
          </cell>
          <cell r="AJ178" t="e">
            <v>#N/A</v>
          </cell>
          <cell r="AK178" t="e">
            <v>#N/A</v>
          </cell>
          <cell r="AL178" t="e">
            <v>#N/A</v>
          </cell>
          <cell r="AM178" t="e">
            <v>#N/A</v>
          </cell>
          <cell r="AN178" t="e">
            <v>#N/A</v>
          </cell>
          <cell r="AO178" t="e">
            <v>#N/A</v>
          </cell>
          <cell r="AP178" t="e">
            <v>#N/A</v>
          </cell>
          <cell r="AQ178" t="e">
            <v>#N/A</v>
          </cell>
          <cell r="AR178" t="e">
            <v>#N/A</v>
          </cell>
          <cell r="AS178" t="e">
            <v>#N/A</v>
          </cell>
          <cell r="AT178" t="e">
            <v>#N/A</v>
          </cell>
          <cell r="AU178" t="e">
            <v>#N/A</v>
          </cell>
          <cell r="AV178" t="e">
            <v>#N/A</v>
          </cell>
          <cell r="AW178" t="e">
            <v>#N/A</v>
          </cell>
          <cell r="AX178" t="e">
            <v>#N/A</v>
          </cell>
          <cell r="AY178" t="e">
            <v>#N/A</v>
          </cell>
          <cell r="AZ178" t="e">
            <v>#N/A</v>
          </cell>
          <cell r="BA178" t="e">
            <v>#N/A</v>
          </cell>
          <cell r="BB178" t="e">
            <v>#N/A</v>
          </cell>
          <cell r="BC178" t="e">
            <v>#N/A</v>
          </cell>
          <cell r="BD178" t="e">
            <v>#N/A</v>
          </cell>
          <cell r="BE178" t="e">
            <v>#N/A</v>
          </cell>
          <cell r="BF178" t="e">
            <v>#N/A</v>
          </cell>
          <cell r="BG178" t="e">
            <v>#N/A</v>
          </cell>
          <cell r="BH178" t="e">
            <v>#N/A</v>
          </cell>
          <cell r="BI178" t="e">
            <v>#N/A</v>
          </cell>
          <cell r="BJ178" t="e">
            <v>#N/A</v>
          </cell>
          <cell r="BK178" t="e">
            <v>#N/A</v>
          </cell>
          <cell r="BL178" t="e">
            <v>#N/A</v>
          </cell>
          <cell r="BM178" t="e">
            <v>#N/A</v>
          </cell>
          <cell r="BN178" t="e">
            <v>#N/A</v>
          </cell>
          <cell r="BO178" t="e">
            <v>#N/A</v>
          </cell>
          <cell r="BP178" t="e">
            <v>#N/A</v>
          </cell>
          <cell r="BQ178" t="e">
            <v>#N/A</v>
          </cell>
          <cell r="BR178" t="e">
            <v>#N/A</v>
          </cell>
          <cell r="BS178" t="e">
            <v>#N/A</v>
          </cell>
          <cell r="BT178" t="e">
            <v>#N/A</v>
          </cell>
          <cell r="BU178" t="e">
            <v>#N/A</v>
          </cell>
          <cell r="BV178" t="e">
            <v>#N/A</v>
          </cell>
          <cell r="BW178" t="e">
            <v>#N/A</v>
          </cell>
          <cell r="BX178">
            <v>4</v>
          </cell>
          <cell r="BY178" t="str">
            <v>B.01</v>
          </cell>
          <cell r="BZ178" t="str">
            <v>Very Clear</v>
          </cell>
          <cell r="CA178" t="str">
            <v>Fairly Clear</v>
          </cell>
          <cell r="CB178" t="str">
            <v>Fairly Unclear</v>
          </cell>
          <cell r="CC178" t="str">
            <v>Unclear</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v>0</v>
          </cell>
          <cell r="DT178">
            <v>0</v>
          </cell>
          <cell r="DU178">
            <v>0</v>
          </cell>
          <cell r="DV178">
            <v>0</v>
          </cell>
          <cell r="DW178">
            <v>0</v>
          </cell>
          <cell r="DX178">
            <v>4</v>
          </cell>
          <cell r="DY178">
            <v>1</v>
          </cell>
          <cell r="DZ178" t="str">
            <v>Categorical</v>
          </cell>
          <cell r="EA178">
            <v>1</v>
          </cell>
          <cell r="EB178" t="str">
            <v>Fill-In</v>
          </cell>
          <cell r="EC178" t="str">
            <v>Very clear; Fairly clear; Fairly unclear; Unclear</v>
          </cell>
          <cell r="ED178">
            <v>4</v>
          </cell>
          <cell r="EE178" t="str">
            <v>B.03</v>
          </cell>
          <cell r="EF178" t="str">
            <v>.</v>
          </cell>
          <cell r="EG178" t="str">
            <v>B.03</v>
          </cell>
          <cell r="EH178" t="str">
            <v>.</v>
          </cell>
          <cell r="EI178" t="str">
            <v>B.03</v>
          </cell>
          <cell r="EJ178" t="str">
            <v>.</v>
          </cell>
          <cell r="EK178">
            <v>0</v>
          </cell>
          <cell r="EN178" t="str">
            <v>B.03</v>
          </cell>
          <cell r="EO178" t="str">
            <v>Supervision</v>
          </cell>
          <cell r="EP178" t="str">
            <v/>
          </cell>
          <cell r="EQ178" t="str">
            <v/>
          </cell>
          <cell r="ER178" t="str">
            <v>B.02</v>
          </cell>
          <cell r="ES178" t="str">
            <v>B.02</v>
          </cell>
          <cell r="ET178" t="str">
            <v>Accuracy of the enumerator in selecting answers and writing in numbers, codes, and text responses:</v>
          </cell>
          <cell r="EU178" t="str">
            <v>دقت عمومی مصاحبه کننده در انتخاب جوابات ثبت نمرات، کود ها و جوابات تحریری:</v>
          </cell>
          <cell r="EV178" t="b">
            <v>1</v>
          </cell>
          <cell r="EW178" t="b">
            <v>1</v>
          </cell>
          <cell r="EX178" t="b">
            <v>1</v>
          </cell>
        </row>
        <row r="179">
          <cell r="Q179" t="str">
            <v>B.03</v>
          </cell>
          <cell r="R179" t="str">
            <v>B.02</v>
          </cell>
          <cell r="U179" t="str">
            <v>Have the GPS and other information in section 0 is correctly filled</v>
          </cell>
          <cell r="V179" t="str">
            <v>Have the GPS and other information in section 0 been correctly filled out?</v>
          </cell>
          <cell r="W179" t="str">
            <v>Have the GPS and other information in section 0 been correctly filled out?</v>
          </cell>
          <cell r="X179" t="str">
            <v>آیا GPS و سایر معلومات در بخش 0 درست خانه پری شده اند:</v>
          </cell>
          <cell r="Y179" t="str">
            <v/>
          </cell>
          <cell r="Z179" t="str">
            <v>نخیر</v>
          </cell>
          <cell r="AA179" t="str">
            <v>بلی</v>
          </cell>
          <cell r="AB179" t="e">
            <v>#N/A</v>
          </cell>
          <cell r="AC179" t="e">
            <v>#N/A</v>
          </cell>
          <cell r="AD179" t="e">
            <v>#N/A</v>
          </cell>
          <cell r="AE179" t="e">
            <v>#N/A</v>
          </cell>
          <cell r="AF179" t="e">
            <v>#N/A</v>
          </cell>
          <cell r="AG179" t="e">
            <v>#N/A</v>
          </cell>
          <cell r="AH179" t="e">
            <v>#N/A</v>
          </cell>
          <cell r="AI179" t="e">
            <v>#N/A</v>
          </cell>
          <cell r="AJ179" t="e">
            <v>#N/A</v>
          </cell>
          <cell r="AK179" t="e">
            <v>#N/A</v>
          </cell>
          <cell r="AL179" t="e">
            <v>#N/A</v>
          </cell>
          <cell r="AM179" t="e">
            <v>#N/A</v>
          </cell>
          <cell r="AN179" t="e">
            <v>#N/A</v>
          </cell>
          <cell r="AO179" t="e">
            <v>#N/A</v>
          </cell>
          <cell r="AP179" t="e">
            <v>#N/A</v>
          </cell>
          <cell r="AQ179" t="e">
            <v>#N/A</v>
          </cell>
          <cell r="AR179" t="e">
            <v>#N/A</v>
          </cell>
          <cell r="AS179" t="e">
            <v>#N/A</v>
          </cell>
          <cell r="AT179" t="e">
            <v>#N/A</v>
          </cell>
          <cell r="AU179" t="e">
            <v>#N/A</v>
          </cell>
          <cell r="AV179" t="e">
            <v>#N/A</v>
          </cell>
          <cell r="AW179" t="e">
            <v>#N/A</v>
          </cell>
          <cell r="AX179" t="e">
            <v>#N/A</v>
          </cell>
          <cell r="AY179" t="e">
            <v>#N/A</v>
          </cell>
          <cell r="AZ179" t="e">
            <v>#N/A</v>
          </cell>
          <cell r="BA179" t="e">
            <v>#N/A</v>
          </cell>
          <cell r="BB179" t="e">
            <v>#N/A</v>
          </cell>
          <cell r="BC179" t="e">
            <v>#N/A</v>
          </cell>
          <cell r="BD179" t="e">
            <v>#N/A</v>
          </cell>
          <cell r="BE179" t="e">
            <v>#N/A</v>
          </cell>
          <cell r="BF179" t="e">
            <v>#N/A</v>
          </cell>
          <cell r="BG179" t="e">
            <v>#N/A</v>
          </cell>
          <cell r="BH179" t="e">
            <v>#N/A</v>
          </cell>
          <cell r="BI179" t="e">
            <v>#N/A</v>
          </cell>
          <cell r="BJ179" t="e">
            <v>#N/A</v>
          </cell>
          <cell r="BK179" t="e">
            <v>#N/A</v>
          </cell>
          <cell r="BL179" t="e">
            <v>#N/A</v>
          </cell>
          <cell r="BM179" t="e">
            <v>#N/A</v>
          </cell>
          <cell r="BN179" t="e">
            <v>#N/A</v>
          </cell>
          <cell r="BO179" t="e">
            <v>#N/A</v>
          </cell>
          <cell r="BP179" t="e">
            <v>#N/A</v>
          </cell>
          <cell r="BQ179" t="e">
            <v>#N/A</v>
          </cell>
          <cell r="BR179" t="e">
            <v>#N/A</v>
          </cell>
          <cell r="BS179" t="e">
            <v>#N/A</v>
          </cell>
          <cell r="BT179" t="e">
            <v>#N/A</v>
          </cell>
          <cell r="BU179" t="e">
            <v>#N/A</v>
          </cell>
          <cell r="BV179" t="e">
            <v>#N/A</v>
          </cell>
          <cell r="BW179" t="e">
            <v>#N/A</v>
          </cell>
          <cell r="BX179">
            <v>2</v>
          </cell>
          <cell r="BY179" t="str">
            <v>B.02</v>
          </cell>
          <cell r="BZ179" t="str">
            <v>No</v>
          </cell>
          <cell r="CA179" t="str">
            <v>Yes</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v>0</v>
          </cell>
          <cell r="DR179">
            <v>0</v>
          </cell>
          <cell r="DS179">
            <v>0</v>
          </cell>
          <cell r="DT179">
            <v>0</v>
          </cell>
          <cell r="DU179">
            <v>0</v>
          </cell>
          <cell r="DV179">
            <v>0</v>
          </cell>
          <cell r="DW179">
            <v>0</v>
          </cell>
          <cell r="DX179">
            <v>2</v>
          </cell>
          <cell r="DY179">
            <v>1</v>
          </cell>
          <cell r="DZ179" t="str">
            <v>Binary</v>
          </cell>
          <cell r="EA179">
            <v>1</v>
          </cell>
          <cell r="EB179" t="str">
            <v>Fill-In</v>
          </cell>
          <cell r="EC179" t="str">
            <v>Yes, No</v>
          </cell>
          <cell r="ED179">
            <v>2</v>
          </cell>
          <cell r="EE179" t="str">
            <v>B.09</v>
          </cell>
          <cell r="EF179" t="str">
            <v>.</v>
          </cell>
          <cell r="EG179" t="str">
            <v>B.10</v>
          </cell>
          <cell r="EH179" t="str">
            <v>.</v>
          </cell>
          <cell r="EI179" t="str">
            <v>B.09</v>
          </cell>
          <cell r="EJ179" t="str">
            <v>.</v>
          </cell>
          <cell r="EK179">
            <v>0</v>
          </cell>
          <cell r="EN179" t="str">
            <v>B.10</v>
          </cell>
          <cell r="EO179" t="str">
            <v>Supervision</v>
          </cell>
          <cell r="EP179" t="str">
            <v/>
          </cell>
          <cell r="EQ179" t="str">
            <v/>
          </cell>
          <cell r="ER179" t="str">
            <v>B.03</v>
          </cell>
          <cell r="ES179" t="str">
            <v>B.03</v>
          </cell>
          <cell r="ET179" t="str">
            <v>Have the GPS and other information in section 0 been correctly filled out?</v>
          </cell>
          <cell r="EU179" t="str">
            <v>آیا GPS و سایر معلومات در بخش 0 درست خانه پری شده اند:</v>
          </cell>
          <cell r="EV179" t="b">
            <v>1</v>
          </cell>
          <cell r="EW179" t="b">
            <v>1</v>
          </cell>
          <cell r="EX179" t="b">
            <v>1</v>
          </cell>
        </row>
        <row r="180">
          <cell r="Q180">
            <v>1</v>
          </cell>
          <cell r="R180">
            <v>2</v>
          </cell>
          <cell r="S180">
            <v>3</v>
          </cell>
          <cell r="T180">
            <v>4</v>
          </cell>
          <cell r="U180">
            <v>5</v>
          </cell>
          <cell r="V180">
            <v>6</v>
          </cell>
          <cell r="W180">
            <v>7</v>
          </cell>
          <cell r="X180">
            <v>8</v>
          </cell>
          <cell r="Y180">
            <v>9</v>
          </cell>
          <cell r="Z180">
            <v>10</v>
          </cell>
          <cell r="AA180">
            <v>11</v>
          </cell>
          <cell r="AB180">
            <v>12</v>
          </cell>
          <cell r="AC180">
            <v>13</v>
          </cell>
          <cell r="AD180">
            <v>14</v>
          </cell>
          <cell r="AE180">
            <v>15</v>
          </cell>
          <cell r="AF180">
            <v>16</v>
          </cell>
          <cell r="AG180">
            <v>17</v>
          </cell>
          <cell r="AH180">
            <v>18</v>
          </cell>
          <cell r="AI180">
            <v>19</v>
          </cell>
          <cell r="AJ180">
            <v>20</v>
          </cell>
          <cell r="AK180">
            <v>21</v>
          </cell>
          <cell r="AL180">
            <v>22</v>
          </cell>
          <cell r="AM180">
            <v>23</v>
          </cell>
          <cell r="AN180">
            <v>24</v>
          </cell>
          <cell r="AO180">
            <v>25</v>
          </cell>
          <cell r="AP180">
            <v>26</v>
          </cell>
          <cell r="AQ180">
            <v>27</v>
          </cell>
          <cell r="AR180">
            <v>28</v>
          </cell>
          <cell r="AS180">
            <v>29</v>
          </cell>
          <cell r="AT180">
            <v>30</v>
          </cell>
          <cell r="AU180">
            <v>31</v>
          </cell>
          <cell r="AV180">
            <v>32</v>
          </cell>
          <cell r="AW180">
            <v>33</v>
          </cell>
          <cell r="AX180">
            <v>34</v>
          </cell>
          <cell r="AY180">
            <v>35</v>
          </cell>
          <cell r="AZ180">
            <v>36</v>
          </cell>
          <cell r="BA180">
            <v>37</v>
          </cell>
          <cell r="BB180">
            <v>38</v>
          </cell>
          <cell r="BC180">
            <v>39</v>
          </cell>
          <cell r="BD180">
            <v>40</v>
          </cell>
          <cell r="BE180">
            <v>41</v>
          </cell>
          <cell r="BF180">
            <v>42</v>
          </cell>
          <cell r="BG180">
            <v>43</v>
          </cell>
          <cell r="BH180">
            <v>44</v>
          </cell>
          <cell r="BI180">
            <v>45</v>
          </cell>
          <cell r="BJ180">
            <v>46</v>
          </cell>
          <cell r="BK180">
            <v>47</v>
          </cell>
          <cell r="BL180">
            <v>48</v>
          </cell>
          <cell r="BM180">
            <v>49</v>
          </cell>
          <cell r="BN180">
            <v>50</v>
          </cell>
          <cell r="BO180">
            <v>51</v>
          </cell>
          <cell r="BP180">
            <v>52</v>
          </cell>
          <cell r="BQ180">
            <v>53</v>
          </cell>
          <cell r="BR180">
            <v>54</v>
          </cell>
          <cell r="BS180">
            <v>55</v>
          </cell>
          <cell r="BT180">
            <v>56</v>
          </cell>
          <cell r="BU180">
            <v>57</v>
          </cell>
          <cell r="BV180">
            <v>58</v>
          </cell>
          <cell r="BW180">
            <v>59</v>
          </cell>
          <cell r="BX180">
            <v>60</v>
          </cell>
          <cell r="BY180">
            <v>61</v>
          </cell>
          <cell r="BZ180">
            <v>62</v>
          </cell>
          <cell r="CA180">
            <v>63</v>
          </cell>
          <cell r="CB180">
            <v>64</v>
          </cell>
          <cell r="CC180">
            <v>65</v>
          </cell>
          <cell r="CD180">
            <v>66</v>
          </cell>
          <cell r="CE180">
            <v>67</v>
          </cell>
          <cell r="CF180">
            <v>68</v>
          </cell>
          <cell r="CG180">
            <v>69</v>
          </cell>
          <cell r="CH180">
            <v>70</v>
          </cell>
          <cell r="CI180">
            <v>71</v>
          </cell>
          <cell r="CJ180">
            <v>72</v>
          </cell>
          <cell r="CK180">
            <v>73</v>
          </cell>
          <cell r="CL180">
            <v>74</v>
          </cell>
          <cell r="CM180">
            <v>75</v>
          </cell>
          <cell r="CN180">
            <v>76</v>
          </cell>
          <cell r="CO180">
            <v>77</v>
          </cell>
          <cell r="CP180">
            <v>78</v>
          </cell>
          <cell r="CQ180">
            <v>79</v>
          </cell>
          <cell r="CR180">
            <v>80</v>
          </cell>
          <cell r="CS180">
            <v>81</v>
          </cell>
          <cell r="CT180">
            <v>82</v>
          </cell>
          <cell r="CU180">
            <v>83</v>
          </cell>
          <cell r="CV180">
            <v>84</v>
          </cell>
          <cell r="CW180">
            <v>85</v>
          </cell>
          <cell r="CX180">
            <v>86</v>
          </cell>
          <cell r="CY180">
            <v>87</v>
          </cell>
          <cell r="CZ180">
            <v>88</v>
          </cell>
          <cell r="DA180">
            <v>89</v>
          </cell>
          <cell r="DB180">
            <v>90</v>
          </cell>
          <cell r="DC180">
            <v>91</v>
          </cell>
          <cell r="DD180">
            <v>92</v>
          </cell>
          <cell r="DE180">
            <v>93</v>
          </cell>
          <cell r="DF180">
            <v>94</v>
          </cell>
          <cell r="DG180">
            <v>95</v>
          </cell>
          <cell r="DH180">
            <v>96</v>
          </cell>
          <cell r="DI180">
            <v>97</v>
          </cell>
          <cell r="DJ180">
            <v>98</v>
          </cell>
          <cell r="DK180">
            <v>99</v>
          </cell>
          <cell r="DL180">
            <v>100</v>
          </cell>
          <cell r="DM180">
            <v>101</v>
          </cell>
          <cell r="DN180">
            <v>102</v>
          </cell>
          <cell r="DO180">
            <v>103</v>
          </cell>
          <cell r="DP180">
            <v>104</v>
          </cell>
          <cell r="DQ180">
            <v>105</v>
          </cell>
          <cell r="DR180">
            <v>106</v>
          </cell>
          <cell r="DS180">
            <v>107</v>
          </cell>
          <cell r="DT180">
            <v>108</v>
          </cell>
          <cell r="DU180">
            <v>109</v>
          </cell>
          <cell r="DV180">
            <v>110</v>
          </cell>
          <cell r="DW180">
            <v>111</v>
          </cell>
          <cell r="EK180">
            <v>1</v>
          </cell>
        </row>
        <row r="181">
          <cell r="Q181">
            <v>12.1</v>
          </cell>
          <cell r="R181">
            <v>8.0599999999999987</v>
          </cell>
          <cell r="U181" t="str">
            <v>If someone needs food and money as a result of poor harvest, other accidents and plagues who will give him/her food and money to survive? What would be this person’s job?</v>
          </cell>
          <cell r="V181" t="str">
            <v>If someone in the village needs food or money as a result of a personal catastrophe, who or what group will assist them?</v>
          </cell>
          <cell r="W181" t="str">
            <v>If someone in the village needs food or money as a result of a personal catastrophe, who or what group will assist them?</v>
          </cell>
          <cell r="X181" t="str">
            <v>اگر کدام کسی در قریه بنابر حادثه ای دفعتآ ضرورت به پول و یا غذا داشته باشد، کی یا کدام مرجع او را کمک میکند؟</v>
          </cell>
          <cell r="Y181" t="str">
            <v/>
          </cell>
          <cell r="Z181" t="str">
            <v>چنین شخصی وجود ندارد</v>
          </cell>
          <cell r="AA181" t="str">
            <v>ملک</v>
          </cell>
          <cell r="AB181" t="str">
            <v>ارباب</v>
          </cell>
          <cell r="AC181" t="str">
            <v>قریه دار</v>
          </cell>
          <cell r="AD181" t="str">
            <v>خان</v>
          </cell>
          <cell r="AE181" t="str">
            <v>زمیندار</v>
          </cell>
          <cell r="AF181" t="str">
            <v>بیگ / بای</v>
          </cell>
          <cell r="AG181" t="str">
            <v>قوماندان</v>
          </cell>
          <cell r="AH181" t="str">
            <v>ملا / امام</v>
          </cell>
          <cell r="AI181" t="str">
            <v>ملای مسجد</v>
          </cell>
          <cell r="AJ181" t="str">
            <v>مولوی</v>
          </cell>
          <cell r="AK181" t="str">
            <v>عالم دین</v>
          </cell>
          <cell r="AL181" t="str">
            <v>روحانی</v>
          </cell>
          <cell r="AM181" t="str">
            <v>قاضی</v>
          </cell>
          <cell r="AN181" t="str">
            <v>بزرگان قوم</v>
          </cell>
          <cell r="AO181" t="str">
            <v>ریش سفیدان قریه</v>
          </cell>
          <cell r="AP181" t="str">
            <v>شورا</v>
          </cell>
          <cell r="AQ181" t="str">
            <v>شورای انکشافی قریه</v>
          </cell>
          <cell r="AR181" t="str">
            <v>شورای قومی</v>
          </cell>
          <cell r="AS181" t="str">
            <v>رئیس شورای انکشافی قریه</v>
          </cell>
          <cell r="AT181" t="str">
            <v>خزانه دار شورای انکشافی قریه</v>
          </cell>
          <cell r="AU181" t="str">
            <v>عضو شورای انکشافی قریه</v>
          </cell>
          <cell r="AV181" t="str">
            <v>رئیس شورا</v>
          </cell>
          <cell r="AW181" t="str">
            <v>عضو شورا</v>
          </cell>
          <cell r="AX181" t="str">
            <v>رئیس شورای قومی</v>
          </cell>
          <cell r="AY181" t="str">
            <v>عضو شورای قومی</v>
          </cell>
          <cell r="AZ181" t="str">
            <v>نماینده مردم</v>
          </cell>
          <cell r="BA181" t="str">
            <v>قوماندان پولیس ملی افغانستان</v>
          </cell>
          <cell r="BB181" t="str">
            <v>ولسوال</v>
          </cell>
          <cell r="BC181" t="str">
            <v>مردم قریه</v>
          </cell>
          <cell r="BD181" t="str">
            <v>سایر:</v>
          </cell>
          <cell r="BE181" t="e">
            <v>#N/A</v>
          </cell>
          <cell r="BF181" t="e">
            <v>#N/A</v>
          </cell>
          <cell r="BG181" t="e">
            <v>#N/A</v>
          </cell>
          <cell r="BH181" t="e">
            <v>#N/A</v>
          </cell>
          <cell r="BI181" t="e">
            <v>#N/A</v>
          </cell>
          <cell r="BJ181" t="e">
            <v>#N/A</v>
          </cell>
          <cell r="BK181" t="e">
            <v>#N/A</v>
          </cell>
          <cell r="BL181" t="e">
            <v>#N/A</v>
          </cell>
          <cell r="BM181" t="e">
            <v>#N/A</v>
          </cell>
          <cell r="BN181" t="e">
            <v>#N/A</v>
          </cell>
          <cell r="BO181" t="e">
            <v>#N/A</v>
          </cell>
          <cell r="BP181" t="e">
            <v>#N/A</v>
          </cell>
          <cell r="BQ181" t="e">
            <v>#N/A</v>
          </cell>
          <cell r="BR181" t="e">
            <v>#N/A</v>
          </cell>
          <cell r="BS181" t="e">
            <v>#N/A</v>
          </cell>
          <cell r="BT181" t="e">
            <v>#N/A</v>
          </cell>
          <cell r="BU181" t="e">
            <v>#N/A</v>
          </cell>
          <cell r="BV181" t="e">
            <v>#N/A</v>
          </cell>
          <cell r="BW181" t="e">
            <v>#N/A</v>
          </cell>
          <cell r="BX181">
            <v>31</v>
          </cell>
          <cell r="BY181">
            <v>0</v>
          </cell>
          <cell r="BZ181" t="str">
            <v>No Such Person</v>
          </cell>
          <cell r="CA181" t="str">
            <v>Malik</v>
          </cell>
          <cell r="CB181" t="str">
            <v>Arbab</v>
          </cell>
          <cell r="CC181" t="str">
            <v>Qariyadar</v>
          </cell>
          <cell r="CD181" t="str">
            <v>Khan</v>
          </cell>
          <cell r="CE181" t="str">
            <v>Zamindar</v>
          </cell>
          <cell r="CF181" t="str">
            <v>Beg / Baay</v>
          </cell>
          <cell r="CG181" t="str">
            <v>Commander</v>
          </cell>
          <cell r="CH181" t="str">
            <v>Mullah / Imam</v>
          </cell>
          <cell r="CI181" t="str">
            <v>Mosque Mullah</v>
          </cell>
          <cell r="CJ181" t="str">
            <v>Mawlawi</v>
          </cell>
          <cell r="CK181" t="str">
            <v>Religious Scholar</v>
          </cell>
          <cell r="CL181" t="str">
            <v>Rohani</v>
          </cell>
          <cell r="CM181" t="str">
            <v>Judge</v>
          </cell>
          <cell r="CN181" t="str">
            <v>Tribal Elders</v>
          </cell>
          <cell r="CO181" t="str">
            <v>Whitebeards</v>
          </cell>
          <cell r="CP181" t="str">
            <v>Council</v>
          </cell>
          <cell r="CQ181" t="str">
            <v>CDC</v>
          </cell>
          <cell r="CR181" t="str">
            <v>Tribal Council</v>
          </cell>
          <cell r="CS181" t="str">
            <v>Head of CDC</v>
          </cell>
          <cell r="CT181" t="str">
            <v>Treasurer of CDC</v>
          </cell>
          <cell r="CU181" t="str">
            <v>Member of CDC</v>
          </cell>
          <cell r="CV181" t="str">
            <v>Head of Council</v>
          </cell>
          <cell r="CW181" t="str">
            <v>Member of Council</v>
          </cell>
          <cell r="CX181" t="str">
            <v>Head of Tribal Council</v>
          </cell>
          <cell r="CY181" t="str">
            <v>Member of Tribal Council</v>
          </cell>
          <cell r="CZ181" t="str">
            <v>People's Representative</v>
          </cell>
          <cell r="DA181" t="str">
            <v>Police Commander</v>
          </cell>
          <cell r="DB181" t="str">
            <v>District Administrator</v>
          </cell>
          <cell r="DC181" t="str">
            <v>Villagers</v>
          </cell>
          <cell r="DD181" t="str">
            <v>Other:</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v>0</v>
          </cell>
          <cell r="DT181">
            <v>0</v>
          </cell>
          <cell r="DU181">
            <v>0</v>
          </cell>
          <cell r="DV181">
            <v>0</v>
          </cell>
          <cell r="DW181">
            <v>0</v>
          </cell>
          <cell r="DX181">
            <v>31</v>
          </cell>
          <cell r="DY181">
            <v>1</v>
          </cell>
          <cell r="DZ181" t="str">
            <v>Categorical</v>
          </cell>
          <cell r="EA181">
            <v>3</v>
          </cell>
          <cell r="EB181" t="str">
            <v>Code</v>
          </cell>
          <cell r="EC181" t="str">
            <v>Occupation Code</v>
          </cell>
          <cell r="ED181">
            <v>100</v>
          </cell>
          <cell r="EE181">
            <v>3.04</v>
          </cell>
          <cell r="EF181" t="str">
            <v>.</v>
          </cell>
          <cell r="EG181" t="str">
            <v>-</v>
          </cell>
          <cell r="EI181">
            <v>1.05</v>
          </cell>
          <cell r="EJ181" t="str">
            <v>.</v>
          </cell>
          <cell r="EK181">
            <v>1</v>
          </cell>
          <cell r="EN181">
            <v>4.07</v>
          </cell>
          <cell r="EO181" t="str">
            <v>Hypothesis Test</v>
          </cell>
          <cell r="EP181" t="str">
            <v>Village Leadership</v>
          </cell>
          <cell r="EQ181" t="str">
            <v>Decision-Making</v>
          </cell>
          <cell r="ER181">
            <v>12.099999999999998</v>
          </cell>
          <cell r="ES181">
            <v>12.099999999999998</v>
          </cell>
          <cell r="ET181" t="str">
            <v>If someone in the village needs food or money as a result of a personal catastrophe, who would provide them with a loan or assistance?</v>
          </cell>
          <cell r="EU181" t="str">
            <v xml:space="preserve">اگرکسی در قریه بنا بر کدام فاجعه ضرورت به پول و یا غذا داشته باشد، کی به آنها قرضه یا کمک مینماید؟ </v>
          </cell>
          <cell r="EV181" t="b">
            <v>1</v>
          </cell>
          <cell r="EW181" t="b">
            <v>0</v>
          </cell>
          <cell r="EX181" t="b">
            <v>0</v>
          </cell>
        </row>
        <row r="182">
          <cell r="Q182">
            <v>70.52</v>
          </cell>
          <cell r="R182">
            <v>11.069999999999999</v>
          </cell>
          <cell r="T182" t="str">
            <v>[COUNT NUMBER OF RESPONDENTS GIVING EACH ANSWER AND ENTER NUMBER IN BOXES BELOW]</v>
          </cell>
          <cell r="V182" t="str">
            <v>Are you aware of what is discussed in the women's council?</v>
          </cell>
          <cell r="W182" t="str">
            <v>Are you aware of what is discussed in the women's council?</v>
          </cell>
          <cell r="X182" t="str">
            <v>آیا شما میفهمید که در شورای زنان، زنان درباره چی گفتگو میکنند؟</v>
          </cell>
          <cell r="Y182" t="str">
            <v>[ برای هر جواب تعداد جواب دهنده ها را بشمارید و تعداد را در خانه های خالی زیر بنویسید ]</v>
          </cell>
          <cell r="Z182" t="str">
            <v>نخیر</v>
          </cell>
          <cell r="AA182" t="str">
            <v>بلی</v>
          </cell>
          <cell r="AB182" t="e">
            <v>#N/A</v>
          </cell>
          <cell r="AC182" t="e">
            <v>#N/A</v>
          </cell>
          <cell r="AD182" t="e">
            <v>#N/A</v>
          </cell>
          <cell r="AE182" t="e">
            <v>#N/A</v>
          </cell>
          <cell r="AF182" t="e">
            <v>#N/A</v>
          </cell>
          <cell r="AG182" t="e">
            <v>#N/A</v>
          </cell>
          <cell r="AH182" t="e">
            <v>#N/A</v>
          </cell>
          <cell r="AI182" t="e">
            <v>#N/A</v>
          </cell>
          <cell r="AJ182" t="e">
            <v>#N/A</v>
          </cell>
          <cell r="AK182" t="e">
            <v>#N/A</v>
          </cell>
          <cell r="AL182" t="e">
            <v>#N/A</v>
          </cell>
          <cell r="AM182" t="e">
            <v>#N/A</v>
          </cell>
          <cell r="AN182" t="e">
            <v>#N/A</v>
          </cell>
          <cell r="AO182" t="e">
            <v>#N/A</v>
          </cell>
          <cell r="AP182" t="e">
            <v>#N/A</v>
          </cell>
          <cell r="AQ182" t="e">
            <v>#N/A</v>
          </cell>
          <cell r="AR182" t="e">
            <v>#N/A</v>
          </cell>
          <cell r="AS182" t="e">
            <v>#N/A</v>
          </cell>
          <cell r="AT182" t="e">
            <v>#N/A</v>
          </cell>
          <cell r="AU182" t="e">
            <v>#N/A</v>
          </cell>
          <cell r="AV182" t="e">
            <v>#N/A</v>
          </cell>
          <cell r="AW182" t="e">
            <v>#N/A</v>
          </cell>
          <cell r="AX182" t="e">
            <v>#N/A</v>
          </cell>
          <cell r="AY182" t="e">
            <v>#N/A</v>
          </cell>
          <cell r="AZ182" t="e">
            <v>#N/A</v>
          </cell>
          <cell r="BA182" t="e">
            <v>#N/A</v>
          </cell>
          <cell r="BB182" t="e">
            <v>#N/A</v>
          </cell>
          <cell r="BC182" t="e">
            <v>#N/A</v>
          </cell>
          <cell r="BD182" t="e">
            <v>#N/A</v>
          </cell>
          <cell r="BE182" t="e">
            <v>#N/A</v>
          </cell>
          <cell r="BF182" t="e">
            <v>#N/A</v>
          </cell>
          <cell r="BG182" t="e">
            <v>#N/A</v>
          </cell>
          <cell r="BH182" t="e">
            <v>#N/A</v>
          </cell>
          <cell r="BI182" t="e">
            <v>#N/A</v>
          </cell>
          <cell r="BJ182" t="e">
            <v>#N/A</v>
          </cell>
          <cell r="BK182" t="e">
            <v>#N/A</v>
          </cell>
          <cell r="BL182" t="e">
            <v>#N/A</v>
          </cell>
          <cell r="BM182" t="e">
            <v>#N/A</v>
          </cell>
          <cell r="BN182" t="e">
            <v>#N/A</v>
          </cell>
          <cell r="BO182" t="e">
            <v>#N/A</v>
          </cell>
          <cell r="BP182" t="e">
            <v>#N/A</v>
          </cell>
          <cell r="BQ182" t="e">
            <v>#N/A</v>
          </cell>
          <cell r="BR182" t="e">
            <v>#N/A</v>
          </cell>
          <cell r="BS182" t="e">
            <v>#N/A</v>
          </cell>
          <cell r="BT182" t="e">
            <v>#N/A</v>
          </cell>
          <cell r="BU182" t="e">
            <v>#N/A</v>
          </cell>
          <cell r="BV182" t="e">
            <v>#N/A</v>
          </cell>
          <cell r="BW182" t="e">
            <v>#N/A</v>
          </cell>
          <cell r="BX182">
            <v>2</v>
          </cell>
          <cell r="BY182">
            <v>0</v>
          </cell>
          <cell r="BZ182" t="str">
            <v>No</v>
          </cell>
          <cell r="CA182" t="str">
            <v>Yes</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2</v>
          </cell>
          <cell r="DY182">
            <v>1</v>
          </cell>
          <cell r="EK182">
            <v>1</v>
          </cell>
        </row>
        <row r="183">
          <cell r="Q183" t="str">
            <v>N.19</v>
          </cell>
          <cell r="R183" t="str">
            <v>N/A</v>
          </cell>
          <cell r="V183" t="str">
            <v>Are there any women in this village who participate in dispute resolution on issues of land, murder, or forced marriage?</v>
          </cell>
          <cell r="W183" t="str">
            <v>Are there any women in this village who participate in dispute resolution on issues of land, murder, or forced marriage?</v>
          </cell>
          <cell r="X183" t="str">
            <v>آیا زنانی در این قریه هستند که در حل و فصل دعوا روی مسائل زمین، قتل یا ازدواج های اجباری اشتراک میکنند؟</v>
          </cell>
          <cell r="Y183" t="str">
            <v/>
          </cell>
          <cell r="Z183" t="str">
            <v>نخیر - زنان اشتراک نمیکنند</v>
          </cell>
          <cell r="AA183" t="str">
            <v>بلی - زنان اشتراک میکنند</v>
          </cell>
          <cell r="AB183" t="str">
            <v>دراینجا هیچ اینطور دعوا صورت نگرفته است</v>
          </cell>
          <cell r="AC183" t="e">
            <v>#N/A</v>
          </cell>
          <cell r="AD183" t="e">
            <v>#N/A</v>
          </cell>
          <cell r="AE183" t="e">
            <v>#N/A</v>
          </cell>
          <cell r="AF183" t="e">
            <v>#N/A</v>
          </cell>
          <cell r="AG183" t="e">
            <v>#N/A</v>
          </cell>
          <cell r="AH183" t="e">
            <v>#N/A</v>
          </cell>
          <cell r="AI183" t="e">
            <v>#N/A</v>
          </cell>
          <cell r="AJ183" t="e">
            <v>#N/A</v>
          </cell>
          <cell r="AK183" t="e">
            <v>#N/A</v>
          </cell>
          <cell r="AL183" t="e">
            <v>#N/A</v>
          </cell>
          <cell r="AM183" t="e">
            <v>#N/A</v>
          </cell>
          <cell r="AN183" t="e">
            <v>#N/A</v>
          </cell>
          <cell r="AO183" t="e">
            <v>#N/A</v>
          </cell>
          <cell r="AP183" t="e">
            <v>#N/A</v>
          </cell>
          <cell r="AQ183" t="e">
            <v>#N/A</v>
          </cell>
          <cell r="AR183" t="e">
            <v>#N/A</v>
          </cell>
          <cell r="AS183" t="e">
            <v>#N/A</v>
          </cell>
          <cell r="AT183" t="e">
            <v>#N/A</v>
          </cell>
          <cell r="AU183" t="e">
            <v>#N/A</v>
          </cell>
          <cell r="AV183" t="e">
            <v>#N/A</v>
          </cell>
          <cell r="AW183" t="e">
            <v>#N/A</v>
          </cell>
          <cell r="AX183" t="e">
            <v>#N/A</v>
          </cell>
          <cell r="AY183" t="e">
            <v>#N/A</v>
          </cell>
          <cell r="AZ183" t="e">
            <v>#N/A</v>
          </cell>
          <cell r="BA183" t="e">
            <v>#N/A</v>
          </cell>
          <cell r="BB183" t="e">
            <v>#N/A</v>
          </cell>
          <cell r="BC183" t="e">
            <v>#N/A</v>
          </cell>
          <cell r="BD183" t="e">
            <v>#N/A</v>
          </cell>
          <cell r="BE183" t="e">
            <v>#N/A</v>
          </cell>
          <cell r="BF183" t="e">
            <v>#N/A</v>
          </cell>
          <cell r="BG183" t="e">
            <v>#N/A</v>
          </cell>
          <cell r="BH183" t="e">
            <v>#N/A</v>
          </cell>
          <cell r="BI183" t="e">
            <v>#N/A</v>
          </cell>
          <cell r="BJ183" t="e">
            <v>#N/A</v>
          </cell>
          <cell r="BK183" t="e">
            <v>#N/A</v>
          </cell>
          <cell r="BL183" t="e">
            <v>#N/A</v>
          </cell>
          <cell r="BM183" t="e">
            <v>#N/A</v>
          </cell>
          <cell r="BN183" t="e">
            <v>#N/A</v>
          </cell>
          <cell r="BO183" t="e">
            <v>#N/A</v>
          </cell>
          <cell r="BP183" t="e">
            <v>#N/A</v>
          </cell>
          <cell r="BQ183" t="e">
            <v>#N/A</v>
          </cell>
          <cell r="BR183" t="e">
            <v>#N/A</v>
          </cell>
          <cell r="BS183" t="e">
            <v>#N/A</v>
          </cell>
          <cell r="BT183" t="e">
            <v>#N/A</v>
          </cell>
          <cell r="BU183" t="e">
            <v>#N/A</v>
          </cell>
          <cell r="BV183" t="e">
            <v>#N/A</v>
          </cell>
          <cell r="BW183" t="e">
            <v>#N/A</v>
          </cell>
          <cell r="BX183">
            <v>3</v>
          </cell>
          <cell r="BY183">
            <v>0</v>
          </cell>
          <cell r="BZ183" t="str">
            <v>No, Women Are Not Participating</v>
          </cell>
          <cell r="CA183" t="str">
            <v>Yes, Women Are Participating</v>
          </cell>
          <cell r="CB183" t="str">
            <v>There Are Never Any Disputes of This Nature</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3</v>
          </cell>
          <cell r="DY183">
            <v>1</v>
          </cell>
        </row>
        <row r="184">
          <cell r="Q184">
            <v>70.540000000000006</v>
          </cell>
          <cell r="R184">
            <v>11.089999999999998</v>
          </cell>
          <cell r="T184" t="str">
            <v>[MARK ALL MENTIONED]</v>
          </cell>
          <cell r="V184" t="str">
            <v>Does this {woman / women} have any title(s) or position(s)? [IF YES] What?</v>
          </cell>
          <cell r="W184" t="str">
            <v>Does this {woman / women} have any title(s) or position(s)? [IF YES] What?</v>
          </cell>
          <cell r="X184" t="str">
            <v>این {زن / زنان} کدام موقف یا وظیفه دارند؟ [اگر بلی] چی؟</v>
          </cell>
          <cell r="Y184" t="str">
            <v>[ تمام جوابات داده شده را حلقه کنید ]</v>
          </cell>
          <cell r="Z184" t="str">
            <v>نخیر، کدام موقف یا وظیفه ندارد</v>
          </cell>
          <cell r="AA184" t="str">
            <v xml:space="preserve">رئیس شورای زنان </v>
          </cell>
          <cell r="AB184" t="str">
            <v xml:space="preserve">عضو شورای زنان </v>
          </cell>
          <cell r="AC184" t="str">
            <v>رئیس شورای انکشافی قریه</v>
          </cell>
          <cell r="AD184" t="str">
            <v>معاون شورای انکشافی قریه</v>
          </cell>
          <cell r="AE184" t="str">
            <v>خزانه دار شورای انکشافی قریه</v>
          </cell>
          <cell r="AF184" t="str">
            <v>منشی شورای انکشافی قریه</v>
          </cell>
          <cell r="AG184" t="str">
            <v>عضو شورای انکشافی قریه</v>
          </cell>
          <cell r="AH184" t="str">
            <v>معلم</v>
          </cell>
          <cell r="AI184" t="str">
            <v>دايه</v>
          </cell>
          <cell r="AJ184" t="str">
            <v>سر سفید</v>
          </cell>
          <cell r="AK184" t="str">
            <v>سایر:</v>
          </cell>
          <cell r="AL184" t="str">
            <v>سایر:</v>
          </cell>
          <cell r="AM184" t="e">
            <v>#N/A</v>
          </cell>
          <cell r="AN184" t="e">
            <v>#N/A</v>
          </cell>
          <cell r="AO184" t="e">
            <v>#N/A</v>
          </cell>
          <cell r="AP184" t="e">
            <v>#N/A</v>
          </cell>
          <cell r="AQ184" t="e">
            <v>#N/A</v>
          </cell>
          <cell r="AR184" t="e">
            <v>#N/A</v>
          </cell>
          <cell r="AS184" t="e">
            <v>#N/A</v>
          </cell>
          <cell r="AT184" t="e">
            <v>#N/A</v>
          </cell>
          <cell r="AU184" t="e">
            <v>#N/A</v>
          </cell>
          <cell r="AV184" t="e">
            <v>#N/A</v>
          </cell>
          <cell r="AW184" t="e">
            <v>#N/A</v>
          </cell>
          <cell r="AX184" t="e">
            <v>#N/A</v>
          </cell>
          <cell r="AY184" t="e">
            <v>#N/A</v>
          </cell>
          <cell r="AZ184" t="e">
            <v>#N/A</v>
          </cell>
          <cell r="BA184" t="e">
            <v>#N/A</v>
          </cell>
          <cell r="BB184" t="e">
            <v>#N/A</v>
          </cell>
          <cell r="BC184" t="e">
            <v>#N/A</v>
          </cell>
          <cell r="BD184" t="e">
            <v>#N/A</v>
          </cell>
          <cell r="BE184" t="e">
            <v>#N/A</v>
          </cell>
          <cell r="BF184" t="e">
            <v>#N/A</v>
          </cell>
          <cell r="BG184" t="e">
            <v>#N/A</v>
          </cell>
          <cell r="BH184" t="e">
            <v>#N/A</v>
          </cell>
          <cell r="BI184" t="e">
            <v>#N/A</v>
          </cell>
          <cell r="BJ184" t="e">
            <v>#N/A</v>
          </cell>
          <cell r="BK184" t="e">
            <v>#N/A</v>
          </cell>
          <cell r="BL184" t="e">
            <v>#N/A</v>
          </cell>
          <cell r="BM184" t="e">
            <v>#N/A</v>
          </cell>
          <cell r="BN184" t="e">
            <v>#N/A</v>
          </cell>
          <cell r="BO184" t="e">
            <v>#N/A</v>
          </cell>
          <cell r="BP184" t="e">
            <v>#N/A</v>
          </cell>
          <cell r="BQ184" t="e">
            <v>#N/A</v>
          </cell>
          <cell r="BR184" t="e">
            <v>#N/A</v>
          </cell>
          <cell r="BS184" t="e">
            <v>#N/A</v>
          </cell>
          <cell r="BT184" t="e">
            <v>#N/A</v>
          </cell>
          <cell r="BU184" t="e">
            <v>#N/A</v>
          </cell>
          <cell r="BV184" t="e">
            <v>#N/A</v>
          </cell>
          <cell r="BW184" t="e">
            <v>#N/A</v>
          </cell>
          <cell r="BX184">
            <v>13</v>
          </cell>
          <cell r="BY184">
            <v>0</v>
          </cell>
          <cell r="BZ184" t="str">
            <v>No, This Person Doesn't Have a Title or Position</v>
          </cell>
          <cell r="CA184" t="str">
            <v>Head of Women's Council</v>
          </cell>
          <cell r="CB184" t="str">
            <v>Member of Women's Council</v>
          </cell>
          <cell r="CC184" t="str">
            <v>Head of CDC (Woman)</v>
          </cell>
          <cell r="CD184" t="str">
            <v>Deputy Head of CDC (Woman)</v>
          </cell>
          <cell r="CE184" t="str">
            <v>Treasurer of CDC (Woman)</v>
          </cell>
          <cell r="CF184" t="str">
            <v>Secretary of CDC</v>
          </cell>
          <cell r="CG184" t="str">
            <v>Member of CDC</v>
          </cell>
          <cell r="CH184" t="str">
            <v>Teacher</v>
          </cell>
          <cell r="CI184" t="str">
            <v>Midwife</v>
          </cell>
          <cell r="CJ184" t="str">
            <v>White Hair</v>
          </cell>
          <cell r="CK184" t="str">
            <v>Other:</v>
          </cell>
          <cell r="CL184" t="str">
            <v>Other:</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13</v>
          </cell>
          <cell r="DY184">
            <v>1</v>
          </cell>
          <cell r="EK184">
            <v>1</v>
          </cell>
        </row>
        <row r="185">
          <cell r="Q185">
            <v>88.08</v>
          </cell>
          <cell r="R185">
            <v>11.01</v>
          </cell>
          <cell r="T185" t="str">
            <v>[COUNT NUMBER OF RESPONDENTS GIVING EACH ANSWER AND ENTER NUMBER IN BOXES BELOW]</v>
          </cell>
          <cell r="V185" t="str">
            <v>In your opinion, is the participation of women in resolving all disputes correct or not?</v>
          </cell>
          <cell r="W185" t="str">
            <v>In your opinion, is the participation of women in resolving all disputes correct or not?</v>
          </cell>
          <cell r="X185" t="str">
            <v>چی فکر میکنید اگر زنان در حل و فصل تمام دعوا های قریه سهم بگیرند؟ آیا این کار درست است یا نه؟</v>
          </cell>
          <cell r="Y185" t="str">
            <v>[ برای هر جواب تعداد جواب دهنده ها را بشمارید و تعداد را در خانه های خالی زیر بنویسید ]</v>
          </cell>
          <cell r="Z185" t="str">
            <v>نخیر - برای زنان درست نیست تا در حل دعوا ها شرکت کنند</v>
          </cell>
          <cell r="AA185" t="str">
            <v>بلی - برای زنان درست است تا در حل منازعات شرکت کنند</v>
          </cell>
          <cell r="AB185" t="e">
            <v>#N/A</v>
          </cell>
          <cell r="AC185" t="e">
            <v>#N/A</v>
          </cell>
          <cell r="AD185" t="e">
            <v>#N/A</v>
          </cell>
          <cell r="AE185" t="e">
            <v>#N/A</v>
          </cell>
          <cell r="AF185" t="e">
            <v>#N/A</v>
          </cell>
          <cell r="AG185" t="e">
            <v>#N/A</v>
          </cell>
          <cell r="AH185" t="e">
            <v>#N/A</v>
          </cell>
          <cell r="AI185" t="e">
            <v>#N/A</v>
          </cell>
          <cell r="AJ185" t="e">
            <v>#N/A</v>
          </cell>
          <cell r="AK185" t="e">
            <v>#N/A</v>
          </cell>
          <cell r="AL185" t="e">
            <v>#N/A</v>
          </cell>
          <cell r="AM185" t="e">
            <v>#N/A</v>
          </cell>
          <cell r="AN185" t="e">
            <v>#N/A</v>
          </cell>
          <cell r="AO185" t="e">
            <v>#N/A</v>
          </cell>
          <cell r="AP185" t="e">
            <v>#N/A</v>
          </cell>
          <cell r="AQ185" t="e">
            <v>#N/A</v>
          </cell>
          <cell r="AR185" t="e">
            <v>#N/A</v>
          </cell>
          <cell r="AS185" t="e">
            <v>#N/A</v>
          </cell>
          <cell r="AT185" t="e">
            <v>#N/A</v>
          </cell>
          <cell r="AU185" t="e">
            <v>#N/A</v>
          </cell>
          <cell r="AV185" t="e">
            <v>#N/A</v>
          </cell>
          <cell r="AW185" t="e">
            <v>#N/A</v>
          </cell>
          <cell r="AX185" t="e">
            <v>#N/A</v>
          </cell>
          <cell r="AY185" t="e">
            <v>#N/A</v>
          </cell>
          <cell r="AZ185" t="e">
            <v>#N/A</v>
          </cell>
          <cell r="BA185" t="e">
            <v>#N/A</v>
          </cell>
          <cell r="BB185" t="e">
            <v>#N/A</v>
          </cell>
          <cell r="BC185" t="e">
            <v>#N/A</v>
          </cell>
          <cell r="BD185" t="e">
            <v>#N/A</v>
          </cell>
          <cell r="BE185" t="e">
            <v>#N/A</v>
          </cell>
          <cell r="BF185" t="e">
            <v>#N/A</v>
          </cell>
          <cell r="BG185" t="e">
            <v>#N/A</v>
          </cell>
          <cell r="BH185" t="e">
            <v>#N/A</v>
          </cell>
          <cell r="BI185" t="e">
            <v>#N/A</v>
          </cell>
          <cell r="BJ185" t="e">
            <v>#N/A</v>
          </cell>
          <cell r="BK185" t="e">
            <v>#N/A</v>
          </cell>
          <cell r="BL185" t="e">
            <v>#N/A</v>
          </cell>
          <cell r="BM185" t="e">
            <v>#N/A</v>
          </cell>
          <cell r="BN185" t="e">
            <v>#N/A</v>
          </cell>
          <cell r="BO185" t="e">
            <v>#N/A</v>
          </cell>
          <cell r="BP185" t="e">
            <v>#N/A</v>
          </cell>
          <cell r="BQ185" t="e">
            <v>#N/A</v>
          </cell>
          <cell r="BR185" t="e">
            <v>#N/A</v>
          </cell>
          <cell r="BS185" t="e">
            <v>#N/A</v>
          </cell>
          <cell r="BT185" t="e">
            <v>#N/A</v>
          </cell>
          <cell r="BU185" t="e">
            <v>#N/A</v>
          </cell>
          <cell r="BV185" t="e">
            <v>#N/A</v>
          </cell>
          <cell r="BW185" t="e">
            <v>#N/A</v>
          </cell>
          <cell r="BX185">
            <v>2</v>
          </cell>
          <cell r="BY185">
            <v>0</v>
          </cell>
          <cell r="BZ185" t="str">
            <v>No, It Is Not Correct for Women To Participate in Dispute Resolution</v>
          </cell>
          <cell r="CA185" t="str">
            <v>Yes, It Is Correct for Women To Participate in Dispute Resolution</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v>0</v>
          </cell>
          <cell r="DR185">
            <v>0</v>
          </cell>
          <cell r="DS185">
            <v>0</v>
          </cell>
          <cell r="DT185">
            <v>0</v>
          </cell>
          <cell r="DU185">
            <v>0</v>
          </cell>
          <cell r="DV185">
            <v>0</v>
          </cell>
          <cell r="DW185">
            <v>0</v>
          </cell>
          <cell r="DX185">
            <v>2</v>
          </cell>
          <cell r="DY185">
            <v>1</v>
          </cell>
          <cell r="EK185">
            <v>1</v>
          </cell>
        </row>
        <row r="186">
          <cell r="Q186">
            <v>88.1</v>
          </cell>
          <cell r="R186">
            <v>11.03</v>
          </cell>
          <cell r="T186" t="str">
            <v>[COUNT NUMBER OF RESPONDENTS GIVING EACH ANSWER AND ENTER NUMBER IN BOXES BELOW]</v>
          </cell>
          <cell r="V186" t="str">
            <v>In your opinion, is it correct for women to work for the government and/or NGOs?</v>
          </cell>
          <cell r="W186" t="str">
            <v>In your opinion, is it correct for women to work for the government and/or NGOs?</v>
          </cell>
          <cell r="X186" t="str">
            <v>چی فکر میکنید اگر زنان در دولت و یا موسسات کار کنند؟ آیا این کاردرست است یانه؟</v>
          </cell>
          <cell r="Y186" t="str">
            <v>[ برای هر جواب تعداد جواب دهنده ها را بشمارید و تعداد را در خانه های خالی زیر بنویسید ]</v>
          </cell>
          <cell r="Z186" t="str">
            <v>موافق با دولت و موسسات</v>
          </cell>
          <cell r="AA186" t="str">
            <v>موافق با کار کردن در دولت</v>
          </cell>
          <cell r="AB186" t="str">
            <v>موافق با کار کردن در موسسه</v>
          </cell>
          <cell r="AC186" t="str">
            <v>مخالف کار کردن با هردو</v>
          </cell>
          <cell r="AD186" t="e">
            <v>#N/A</v>
          </cell>
          <cell r="AE186" t="e">
            <v>#N/A</v>
          </cell>
          <cell r="AF186" t="e">
            <v>#N/A</v>
          </cell>
          <cell r="AG186" t="e">
            <v>#N/A</v>
          </cell>
          <cell r="AH186" t="e">
            <v>#N/A</v>
          </cell>
          <cell r="AI186" t="e">
            <v>#N/A</v>
          </cell>
          <cell r="AJ186" t="e">
            <v>#N/A</v>
          </cell>
          <cell r="AK186" t="e">
            <v>#N/A</v>
          </cell>
          <cell r="AL186" t="e">
            <v>#N/A</v>
          </cell>
          <cell r="AM186" t="e">
            <v>#N/A</v>
          </cell>
          <cell r="AN186" t="e">
            <v>#N/A</v>
          </cell>
          <cell r="AO186" t="e">
            <v>#N/A</v>
          </cell>
          <cell r="AP186" t="e">
            <v>#N/A</v>
          </cell>
          <cell r="AQ186" t="e">
            <v>#N/A</v>
          </cell>
          <cell r="AR186" t="e">
            <v>#N/A</v>
          </cell>
          <cell r="AS186" t="e">
            <v>#N/A</v>
          </cell>
          <cell r="AT186" t="e">
            <v>#N/A</v>
          </cell>
          <cell r="AU186" t="e">
            <v>#N/A</v>
          </cell>
          <cell r="AV186" t="e">
            <v>#N/A</v>
          </cell>
          <cell r="AW186" t="e">
            <v>#N/A</v>
          </cell>
          <cell r="AX186" t="e">
            <v>#N/A</v>
          </cell>
          <cell r="AY186" t="e">
            <v>#N/A</v>
          </cell>
          <cell r="AZ186" t="e">
            <v>#N/A</v>
          </cell>
          <cell r="BA186" t="e">
            <v>#N/A</v>
          </cell>
          <cell r="BB186" t="e">
            <v>#N/A</v>
          </cell>
          <cell r="BC186" t="e">
            <v>#N/A</v>
          </cell>
          <cell r="BD186" t="e">
            <v>#N/A</v>
          </cell>
          <cell r="BE186" t="e">
            <v>#N/A</v>
          </cell>
          <cell r="BF186" t="e">
            <v>#N/A</v>
          </cell>
          <cell r="BG186" t="e">
            <v>#N/A</v>
          </cell>
          <cell r="BH186" t="e">
            <v>#N/A</v>
          </cell>
          <cell r="BI186" t="e">
            <v>#N/A</v>
          </cell>
          <cell r="BJ186" t="e">
            <v>#N/A</v>
          </cell>
          <cell r="BK186" t="e">
            <v>#N/A</v>
          </cell>
          <cell r="BL186" t="e">
            <v>#N/A</v>
          </cell>
          <cell r="BM186" t="e">
            <v>#N/A</v>
          </cell>
          <cell r="BN186" t="e">
            <v>#N/A</v>
          </cell>
          <cell r="BO186" t="e">
            <v>#N/A</v>
          </cell>
          <cell r="BP186" t="e">
            <v>#N/A</v>
          </cell>
          <cell r="BQ186" t="e">
            <v>#N/A</v>
          </cell>
          <cell r="BR186" t="e">
            <v>#N/A</v>
          </cell>
          <cell r="BS186" t="e">
            <v>#N/A</v>
          </cell>
          <cell r="BT186" t="e">
            <v>#N/A</v>
          </cell>
          <cell r="BU186" t="e">
            <v>#N/A</v>
          </cell>
          <cell r="BV186" t="e">
            <v>#N/A</v>
          </cell>
          <cell r="BW186" t="e">
            <v>#N/A</v>
          </cell>
          <cell r="BX186">
            <v>4</v>
          </cell>
          <cell r="BY186">
            <v>0</v>
          </cell>
          <cell r="BZ186" t="str">
            <v>Agree with Government and NGOs</v>
          </cell>
          <cell r="CA186" t="str">
            <v>Agree with Government, Disagree with NGOs</v>
          </cell>
          <cell r="CB186" t="str">
            <v>Disagree with Government, Agree with NGOs</v>
          </cell>
          <cell r="CC186" t="str">
            <v>Disagree with Both Government and NGOs</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4</v>
          </cell>
          <cell r="DY186">
            <v>1</v>
          </cell>
          <cell r="EK186">
            <v>1</v>
          </cell>
        </row>
        <row r="187">
          <cell r="Q187" t="str">
            <v>N.65</v>
          </cell>
          <cell r="R187" t="str">
            <v>N/A</v>
          </cell>
          <cell r="T187" t="str">
            <v>[COUNT NUMBER OF RESPONDENTS GIVING EACH ANSWER AND ENTER NUMBER IN BOXES BELOW]</v>
          </cell>
          <cell r="V187" t="str">
            <v>In your opinion, is it correct for women to nominate themselves for Parliamentary and Presidential elections?</v>
          </cell>
          <cell r="W187" t="str">
            <v>In your opinion, is it correct for women to nominate themselves for Parliamentary and Presidential elections?</v>
          </cell>
          <cell r="X187" t="str">
            <v>چه فکر میکنید اگر زنان در انتخابات ریاست جمهوری یا پارلمانی خودرا کاندید کنند؟ این کار درست است یانی؟</v>
          </cell>
          <cell r="Y187" t="str">
            <v>[ برای هر جواب تعداد جواب دهنده ها را بشمارید و تعداد را در خانه های خالی زیر بنویسید ]</v>
          </cell>
          <cell r="Z187" t="str">
            <v>نخیر - برای زنان درست نیست که خویش را کاندید کنند</v>
          </cell>
          <cell r="AA187" t="str">
            <v>بلی - برای زنان درست است که خویش را کاندید کنند</v>
          </cell>
          <cell r="AB187" t="e">
            <v>#N/A</v>
          </cell>
          <cell r="AC187" t="e">
            <v>#N/A</v>
          </cell>
          <cell r="AD187" t="e">
            <v>#N/A</v>
          </cell>
          <cell r="AE187" t="e">
            <v>#N/A</v>
          </cell>
          <cell r="AF187" t="e">
            <v>#N/A</v>
          </cell>
          <cell r="AG187" t="e">
            <v>#N/A</v>
          </cell>
          <cell r="AH187" t="e">
            <v>#N/A</v>
          </cell>
          <cell r="AI187" t="e">
            <v>#N/A</v>
          </cell>
          <cell r="AJ187" t="e">
            <v>#N/A</v>
          </cell>
          <cell r="AK187" t="e">
            <v>#N/A</v>
          </cell>
          <cell r="AL187" t="e">
            <v>#N/A</v>
          </cell>
          <cell r="AM187" t="e">
            <v>#N/A</v>
          </cell>
          <cell r="AN187" t="e">
            <v>#N/A</v>
          </cell>
          <cell r="AO187" t="e">
            <v>#N/A</v>
          </cell>
          <cell r="AP187" t="e">
            <v>#N/A</v>
          </cell>
          <cell r="AQ187" t="e">
            <v>#N/A</v>
          </cell>
          <cell r="AR187" t="e">
            <v>#N/A</v>
          </cell>
          <cell r="AS187" t="e">
            <v>#N/A</v>
          </cell>
          <cell r="AT187" t="e">
            <v>#N/A</v>
          </cell>
          <cell r="AU187" t="e">
            <v>#N/A</v>
          </cell>
          <cell r="AV187" t="e">
            <v>#N/A</v>
          </cell>
          <cell r="AW187" t="e">
            <v>#N/A</v>
          </cell>
          <cell r="AX187" t="e">
            <v>#N/A</v>
          </cell>
          <cell r="AY187" t="e">
            <v>#N/A</v>
          </cell>
          <cell r="AZ187" t="e">
            <v>#N/A</v>
          </cell>
          <cell r="BA187" t="e">
            <v>#N/A</v>
          </cell>
          <cell r="BB187" t="e">
            <v>#N/A</v>
          </cell>
          <cell r="BC187" t="e">
            <v>#N/A</v>
          </cell>
          <cell r="BD187" t="e">
            <v>#N/A</v>
          </cell>
          <cell r="BE187" t="e">
            <v>#N/A</v>
          </cell>
          <cell r="BF187" t="e">
            <v>#N/A</v>
          </cell>
          <cell r="BG187" t="e">
            <v>#N/A</v>
          </cell>
          <cell r="BH187" t="e">
            <v>#N/A</v>
          </cell>
          <cell r="BI187" t="e">
            <v>#N/A</v>
          </cell>
          <cell r="BJ187" t="e">
            <v>#N/A</v>
          </cell>
          <cell r="BK187" t="e">
            <v>#N/A</v>
          </cell>
          <cell r="BL187" t="e">
            <v>#N/A</v>
          </cell>
          <cell r="BM187" t="e">
            <v>#N/A</v>
          </cell>
          <cell r="BN187" t="e">
            <v>#N/A</v>
          </cell>
          <cell r="BO187" t="e">
            <v>#N/A</v>
          </cell>
          <cell r="BP187" t="e">
            <v>#N/A</v>
          </cell>
          <cell r="BQ187" t="e">
            <v>#N/A</v>
          </cell>
          <cell r="BR187" t="e">
            <v>#N/A</v>
          </cell>
          <cell r="BS187" t="e">
            <v>#N/A</v>
          </cell>
          <cell r="BT187" t="e">
            <v>#N/A</v>
          </cell>
          <cell r="BU187" t="e">
            <v>#N/A</v>
          </cell>
          <cell r="BV187" t="e">
            <v>#N/A</v>
          </cell>
          <cell r="BW187" t="e">
            <v>#N/A</v>
          </cell>
          <cell r="BX187">
            <v>2</v>
          </cell>
          <cell r="BY187">
            <v>0</v>
          </cell>
          <cell r="BZ187" t="str">
            <v>No, It Is Not Correct for Women To Nominate Themselves</v>
          </cell>
          <cell r="CA187" t="str">
            <v>Yes, It Is Correct for Women to Nominate Themselves</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2</v>
          </cell>
          <cell r="DY187">
            <v>1</v>
          </cell>
        </row>
        <row r="188">
          <cell r="Q188" t="str">
            <v>N.13</v>
          </cell>
          <cell r="R188" t="str">
            <v>N/A</v>
          </cell>
          <cell r="T188" t="str">
            <v>[COUNT NUMBER OF RESPONDENTS GIVING EACH ANSWER AND ENTER NUMBER IN BOXES BELOW]</v>
          </cell>
          <cell r="V188" t="str">
            <v>In your opinion, is it best for the leader of the country to be selected through a secret ballot election or through a Loya Jirga?</v>
          </cell>
          <cell r="W188" t="str">
            <v>In your opinion, is it best for the leader of the country to be selected through a secret ballot election or through a Loya Jirga?</v>
          </cell>
          <cell r="X188" t="str">
            <v>به نظر شما، آیا بهتر است که رهبر افغانستان از طریق رای دهی سری مردم انتخاب شود یا توسط لویه جرگه؟</v>
          </cell>
          <cell r="Y188" t="str">
            <v>[ برای هر جواب تعداد جواب دهنده ها را بشمارید و تعداد را در خانه های خالی زیر بنویسید ]</v>
          </cell>
          <cell r="Z188" t="str">
            <v>انتخاب توسط رای سری مردم</v>
          </cell>
          <cell r="AA188" t="str">
            <v>انتخاب توسط لویه جرگه</v>
          </cell>
          <cell r="AB188" t="str">
            <v>سایر:</v>
          </cell>
          <cell r="AC188" t="str">
            <v>انتخاب توسط شورای علما</v>
          </cell>
          <cell r="AD188" t="e">
            <v>#N/A</v>
          </cell>
          <cell r="AE188" t="e">
            <v>#N/A</v>
          </cell>
          <cell r="AF188" t="e">
            <v>#N/A</v>
          </cell>
          <cell r="AG188" t="e">
            <v>#N/A</v>
          </cell>
          <cell r="AH188" t="e">
            <v>#N/A</v>
          </cell>
          <cell r="AI188" t="e">
            <v>#N/A</v>
          </cell>
          <cell r="AJ188" t="e">
            <v>#N/A</v>
          </cell>
          <cell r="AK188" t="e">
            <v>#N/A</v>
          </cell>
          <cell r="AL188" t="e">
            <v>#N/A</v>
          </cell>
          <cell r="AM188" t="e">
            <v>#N/A</v>
          </cell>
          <cell r="AN188" t="e">
            <v>#N/A</v>
          </cell>
          <cell r="AO188" t="e">
            <v>#N/A</v>
          </cell>
          <cell r="AP188" t="e">
            <v>#N/A</v>
          </cell>
          <cell r="AQ188" t="e">
            <v>#N/A</v>
          </cell>
          <cell r="AR188" t="e">
            <v>#N/A</v>
          </cell>
          <cell r="AS188" t="e">
            <v>#N/A</v>
          </cell>
          <cell r="AT188" t="e">
            <v>#N/A</v>
          </cell>
          <cell r="AU188" t="e">
            <v>#N/A</v>
          </cell>
          <cell r="AV188" t="e">
            <v>#N/A</v>
          </cell>
          <cell r="AW188" t="e">
            <v>#N/A</v>
          </cell>
          <cell r="AX188" t="e">
            <v>#N/A</v>
          </cell>
          <cell r="AY188" t="e">
            <v>#N/A</v>
          </cell>
          <cell r="AZ188" t="e">
            <v>#N/A</v>
          </cell>
          <cell r="BA188" t="e">
            <v>#N/A</v>
          </cell>
          <cell r="BB188" t="e">
            <v>#N/A</v>
          </cell>
          <cell r="BC188" t="e">
            <v>#N/A</v>
          </cell>
          <cell r="BD188" t="e">
            <v>#N/A</v>
          </cell>
          <cell r="BE188" t="e">
            <v>#N/A</v>
          </cell>
          <cell r="BF188" t="e">
            <v>#N/A</v>
          </cell>
          <cell r="BG188" t="e">
            <v>#N/A</v>
          </cell>
          <cell r="BH188" t="e">
            <v>#N/A</v>
          </cell>
          <cell r="BI188" t="e">
            <v>#N/A</v>
          </cell>
          <cell r="BJ188" t="e">
            <v>#N/A</v>
          </cell>
          <cell r="BK188" t="e">
            <v>#N/A</v>
          </cell>
          <cell r="BL188" t="e">
            <v>#N/A</v>
          </cell>
          <cell r="BM188" t="e">
            <v>#N/A</v>
          </cell>
          <cell r="BN188" t="e">
            <v>#N/A</v>
          </cell>
          <cell r="BO188" t="e">
            <v>#N/A</v>
          </cell>
          <cell r="BP188" t="e">
            <v>#N/A</v>
          </cell>
          <cell r="BQ188" t="e">
            <v>#N/A</v>
          </cell>
          <cell r="BR188" t="e">
            <v>#N/A</v>
          </cell>
          <cell r="BS188" t="e">
            <v>#N/A</v>
          </cell>
          <cell r="BT188" t="e">
            <v>#N/A</v>
          </cell>
          <cell r="BU188" t="e">
            <v>#N/A</v>
          </cell>
          <cell r="BV188" t="e">
            <v>#N/A</v>
          </cell>
          <cell r="BW188" t="e">
            <v>#N/A</v>
          </cell>
          <cell r="BX188">
            <v>4</v>
          </cell>
          <cell r="BY188">
            <v>0</v>
          </cell>
          <cell r="BZ188" t="str">
            <v>Secret Ballot Election is Best</v>
          </cell>
          <cell r="CA188" t="str">
            <v>Loya Jirga is Best</v>
          </cell>
          <cell r="CB188" t="str">
            <v>Other:</v>
          </cell>
          <cell r="CC188" t="str">
            <v>Selection by Council of Religious Scholars is Best</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4</v>
          </cell>
          <cell r="DY188">
            <v>1</v>
          </cell>
        </row>
        <row r="189">
          <cell r="Q189">
            <v>14.09</v>
          </cell>
          <cell r="R189" t="str">
            <v>N/A</v>
          </cell>
          <cell r="V189" t="str">
            <v>Do you agree that all people in Afghanistan should be required to report and register all births, deaths, and marriages with the central government?</v>
          </cell>
          <cell r="W189" t="str">
            <v>Do you agree that all people in Afghanistan should be required to report and register all births, deaths, and marriages with the central government?</v>
          </cell>
          <cell r="X189" t="str">
            <v>آیا شما موافق هستید، که تمام مردم افغانستان باید هرولادت، ازدواج و مرگ ومیر در خانواده را به دولت خبر بدهند تا ثبت وراجستر گردد؟</v>
          </cell>
          <cell r="Y189" t="str">
            <v/>
          </cell>
          <cell r="Z189" t="str">
            <v>موافق</v>
          </cell>
          <cell r="AA189" t="str">
            <v>مخالف</v>
          </cell>
          <cell r="AB189" t="e">
            <v>#N/A</v>
          </cell>
          <cell r="AC189" t="e">
            <v>#N/A</v>
          </cell>
          <cell r="AD189" t="e">
            <v>#N/A</v>
          </cell>
          <cell r="AE189" t="e">
            <v>#N/A</v>
          </cell>
          <cell r="AF189" t="e">
            <v>#N/A</v>
          </cell>
          <cell r="AG189" t="e">
            <v>#N/A</v>
          </cell>
          <cell r="AH189" t="e">
            <v>#N/A</v>
          </cell>
          <cell r="AI189" t="e">
            <v>#N/A</v>
          </cell>
          <cell r="AJ189" t="e">
            <v>#N/A</v>
          </cell>
          <cell r="AK189" t="e">
            <v>#N/A</v>
          </cell>
          <cell r="AL189" t="e">
            <v>#N/A</v>
          </cell>
          <cell r="AM189" t="e">
            <v>#N/A</v>
          </cell>
          <cell r="AN189" t="e">
            <v>#N/A</v>
          </cell>
          <cell r="AO189" t="e">
            <v>#N/A</v>
          </cell>
          <cell r="AP189" t="e">
            <v>#N/A</v>
          </cell>
          <cell r="AQ189" t="e">
            <v>#N/A</v>
          </cell>
          <cell r="AR189" t="e">
            <v>#N/A</v>
          </cell>
          <cell r="AS189" t="e">
            <v>#N/A</v>
          </cell>
          <cell r="AT189" t="e">
            <v>#N/A</v>
          </cell>
          <cell r="AU189" t="e">
            <v>#N/A</v>
          </cell>
          <cell r="AV189" t="e">
            <v>#N/A</v>
          </cell>
          <cell r="AW189" t="e">
            <v>#N/A</v>
          </cell>
          <cell r="AX189" t="e">
            <v>#N/A</v>
          </cell>
          <cell r="AY189" t="e">
            <v>#N/A</v>
          </cell>
          <cell r="AZ189" t="e">
            <v>#N/A</v>
          </cell>
          <cell r="BA189" t="e">
            <v>#N/A</v>
          </cell>
          <cell r="BB189" t="e">
            <v>#N/A</v>
          </cell>
          <cell r="BC189" t="e">
            <v>#N/A</v>
          </cell>
          <cell r="BD189" t="e">
            <v>#N/A</v>
          </cell>
          <cell r="BE189" t="e">
            <v>#N/A</v>
          </cell>
          <cell r="BF189" t="e">
            <v>#N/A</v>
          </cell>
          <cell r="BG189" t="e">
            <v>#N/A</v>
          </cell>
          <cell r="BH189" t="e">
            <v>#N/A</v>
          </cell>
          <cell r="BI189" t="e">
            <v>#N/A</v>
          </cell>
          <cell r="BJ189" t="e">
            <v>#N/A</v>
          </cell>
          <cell r="BK189" t="e">
            <v>#N/A</v>
          </cell>
          <cell r="BL189" t="e">
            <v>#N/A</v>
          </cell>
          <cell r="BM189" t="e">
            <v>#N/A</v>
          </cell>
          <cell r="BN189" t="e">
            <v>#N/A</v>
          </cell>
          <cell r="BO189" t="e">
            <v>#N/A</v>
          </cell>
          <cell r="BP189" t="e">
            <v>#N/A</v>
          </cell>
          <cell r="BQ189" t="e">
            <v>#N/A</v>
          </cell>
          <cell r="BR189" t="e">
            <v>#N/A</v>
          </cell>
          <cell r="BS189" t="e">
            <v>#N/A</v>
          </cell>
          <cell r="BT189" t="e">
            <v>#N/A</v>
          </cell>
          <cell r="BU189" t="e">
            <v>#N/A</v>
          </cell>
          <cell r="BV189" t="e">
            <v>#N/A</v>
          </cell>
          <cell r="BW189" t="e">
            <v>#N/A</v>
          </cell>
          <cell r="BX189">
            <v>2</v>
          </cell>
          <cell r="BY189">
            <v>0</v>
          </cell>
          <cell r="BZ189" t="str">
            <v>Agree</v>
          </cell>
          <cell r="CA189" t="str">
            <v>Disagree</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2</v>
          </cell>
          <cell r="DY189">
            <v>1</v>
          </cell>
          <cell r="EK189">
            <v>0</v>
          </cell>
          <cell r="ER189">
            <v>14.089999999999998</v>
          </cell>
          <cell r="ES189">
            <v>14.089999999999998</v>
          </cell>
          <cell r="ET189" t="str">
            <v>Requiring all people in Afghanistan to hold a national ID card and requiring all births, deaths, and marriages to be registered with the central government</v>
          </cell>
          <cell r="EU189" t="str">
            <v xml:space="preserve">وادار ساختن تمام مردم افغانستان برای گرفتن تذکره و ثبت نمودن تمام ازدواج ها، تولدات و مرگ ها در دولت مرکزی </v>
          </cell>
          <cell r="EV189" t="b">
            <v>1</v>
          </cell>
          <cell r="EW189" t="b">
            <v>0</v>
          </cell>
          <cell r="EX189" t="b">
            <v>0</v>
          </cell>
        </row>
        <row r="190">
          <cell r="Q190">
            <v>13.01</v>
          </cell>
          <cell r="R190">
            <v>14.04</v>
          </cell>
          <cell r="T190" t="str">
            <v>[COUNT NUMBER OF RESPONDENTS GIVING EACH ANSWER AND ENTER NUMBER IN BOXES BELOW]</v>
          </cell>
          <cell r="U190" t="str">
            <v>How do you know about the incidents in your country?</v>
          </cell>
          <cell r="V190" t="str">
            <v>What is your main source of information about events in Afghanistan?</v>
          </cell>
          <cell r="W190" t="str">
            <v>What is your main source of information about events in Afghanistan?</v>
          </cell>
          <cell r="X190" t="str">
            <v>از کجا زیادتر معلومات میگیرید که در افغانستان چی میگذرد؟</v>
          </cell>
          <cell r="Y190" t="str">
            <v>[ برای هر جواب تعداد جواب دهنده ها را بشمارید و تعداد را در خانه های خالی زیر بنویسید ]</v>
          </cell>
          <cell r="Z190" t="str">
            <v>هیچ منبع برای گرفتن معلومات نداریم</v>
          </cell>
          <cell r="AA190" t="str">
            <v>تخته اعلانات قریه</v>
          </cell>
          <cell r="AB190" t="str">
            <v>روزنامه</v>
          </cell>
          <cell r="AC190" t="str">
            <v>اخبار آیساف</v>
          </cell>
          <cell r="AD190" t="str">
            <v>انترنت</v>
          </cell>
          <cell r="AE190" t="str">
            <v>رادیو</v>
          </cell>
          <cell r="AF190" t="str">
            <v>تلویزیون</v>
          </cell>
          <cell r="AG190" t="str">
            <v>خویشاوندان</v>
          </cell>
          <cell r="AH190" t="str">
            <v>دوستان</v>
          </cell>
          <cell r="AI190" t="str">
            <v>همسایه گان</v>
          </cell>
          <cell r="AJ190" t="str">
            <v>سایر مردم در  این قریه</v>
          </cell>
          <cell r="AK190" t="str">
            <v>مردم از قریه دیگر</v>
          </cell>
          <cell r="AL190" t="str">
            <v>ملک / ارباب / قریه دار</v>
          </cell>
          <cell r="AM190" t="str">
            <v>خان / زمیندار / بیگ / بای</v>
          </cell>
          <cell r="AN190" t="str">
            <v>ملا / امام / ملای مسجد</v>
          </cell>
          <cell r="AO190" t="str">
            <v>مولوی / عالم دین / روحانی</v>
          </cell>
          <cell r="AP190" t="str">
            <v>مسجد</v>
          </cell>
          <cell r="AQ190" t="str">
            <v>رئیس شورای محلی قریه</v>
          </cell>
          <cell r="AR190" t="str">
            <v>اعضای شورای محلی قریه</v>
          </cell>
          <cell r="AS190" t="str">
            <v>رئیس شورای انکشافی قریه</v>
          </cell>
          <cell r="AT190" t="str">
            <v>اعضای شورای انکشافی قریه</v>
          </cell>
          <cell r="AU190" t="str">
            <v>نماینده دولت مرکزی</v>
          </cell>
          <cell r="AV190" t="str">
            <v>نماینده حکومت ولایتی</v>
          </cell>
          <cell r="AW190" t="str">
            <v>نماینده حکومت ولسوالی</v>
          </cell>
          <cell r="AX190" t="str">
            <v>سایر:</v>
          </cell>
          <cell r="AY190" t="e">
            <v>#N/A</v>
          </cell>
          <cell r="AZ190" t="e">
            <v>#N/A</v>
          </cell>
          <cell r="BA190" t="str">
            <v>سایر:</v>
          </cell>
          <cell r="BB190" t="str">
            <v>سایر:</v>
          </cell>
          <cell r="BC190" t="e">
            <v>#N/A</v>
          </cell>
          <cell r="BD190" t="e">
            <v>#N/A</v>
          </cell>
          <cell r="BE190" t="e">
            <v>#N/A</v>
          </cell>
          <cell r="BF190" t="e">
            <v>#N/A</v>
          </cell>
          <cell r="BG190" t="e">
            <v>#N/A</v>
          </cell>
          <cell r="BH190" t="e">
            <v>#N/A</v>
          </cell>
          <cell r="BI190" t="e">
            <v>#N/A</v>
          </cell>
          <cell r="BJ190" t="e">
            <v>#N/A</v>
          </cell>
          <cell r="BK190" t="e">
            <v>#N/A</v>
          </cell>
          <cell r="BL190" t="e">
            <v>#N/A</v>
          </cell>
          <cell r="BM190" t="e">
            <v>#N/A</v>
          </cell>
          <cell r="BN190" t="e">
            <v>#N/A</v>
          </cell>
          <cell r="BO190" t="e">
            <v>#N/A</v>
          </cell>
          <cell r="BP190" t="e">
            <v>#N/A</v>
          </cell>
          <cell r="BQ190" t="e">
            <v>#N/A</v>
          </cell>
          <cell r="BR190" t="e">
            <v>#N/A</v>
          </cell>
          <cell r="BS190" t="e">
            <v>#N/A</v>
          </cell>
          <cell r="BT190" t="e">
            <v>#N/A</v>
          </cell>
          <cell r="BU190" t="e">
            <v>#N/A</v>
          </cell>
          <cell r="BV190" t="e">
            <v>#N/A</v>
          </cell>
          <cell r="BW190" t="e">
            <v>#N/A</v>
          </cell>
          <cell r="BX190">
            <v>27</v>
          </cell>
          <cell r="BY190">
            <v>0</v>
          </cell>
          <cell r="BZ190" t="str">
            <v>No Source of Information</v>
          </cell>
          <cell r="CA190" t="str">
            <v>Community Bulletin Board</v>
          </cell>
          <cell r="CB190" t="str">
            <v>Newspaper</v>
          </cell>
          <cell r="CC190" t="str">
            <v>PRT Newspaper</v>
          </cell>
          <cell r="CD190" t="str">
            <v>Internet</v>
          </cell>
          <cell r="CE190" t="str">
            <v>Radio</v>
          </cell>
          <cell r="CF190" t="str">
            <v>Television</v>
          </cell>
          <cell r="CG190" t="str">
            <v>Relatives</v>
          </cell>
          <cell r="CH190" t="str">
            <v>Friends</v>
          </cell>
          <cell r="CI190" t="str">
            <v>Neighbors</v>
          </cell>
          <cell r="CJ190" t="str">
            <v>Other Villagers in This Village</v>
          </cell>
          <cell r="CK190" t="str">
            <v>Villagers from Other Village</v>
          </cell>
          <cell r="CL190" t="str">
            <v>Arbab / Malik / Qariyadar</v>
          </cell>
          <cell r="CM190" t="str">
            <v>Khan / Zamindar / Beg / Baay</v>
          </cell>
          <cell r="CN190" t="str">
            <v>Mullah / Imam / Mosque Mullah</v>
          </cell>
          <cell r="CO190" t="str">
            <v>Mawlawi / Religious Scholar / Rohanion</v>
          </cell>
          <cell r="CP190" t="str">
            <v>Mosque</v>
          </cell>
          <cell r="CQ190" t="str">
            <v>Head of Village Council</v>
          </cell>
          <cell r="CR190" t="str">
            <v>Members of Village Council</v>
          </cell>
          <cell r="CS190" t="str">
            <v>Head of CDC</v>
          </cell>
          <cell r="CT190" t="str">
            <v>Members of CDC</v>
          </cell>
          <cell r="CU190" t="str">
            <v>Central Government Representative</v>
          </cell>
          <cell r="CV190" t="str">
            <v>Provincial Government Representative</v>
          </cell>
          <cell r="CW190" t="str">
            <v>District Government Representative</v>
          </cell>
          <cell r="CX190" t="str">
            <v>Other:</v>
          </cell>
          <cell r="CY190">
            <v>0</v>
          </cell>
          <cell r="CZ190">
            <v>0</v>
          </cell>
          <cell r="DA190" t="str">
            <v>Other:</v>
          </cell>
          <cell r="DB190" t="str">
            <v>Other:</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27</v>
          </cell>
          <cell r="DY190">
            <v>1</v>
          </cell>
          <cell r="DZ190" t="str">
            <v>Categorical</v>
          </cell>
          <cell r="EA190">
            <v>9</v>
          </cell>
          <cell r="EB190" t="str">
            <v>Code</v>
          </cell>
          <cell r="EC190" t="str">
            <v>Sources of Information</v>
          </cell>
          <cell r="ED190">
            <v>49</v>
          </cell>
          <cell r="EE190">
            <v>8.0500000000000007</v>
          </cell>
          <cell r="EF190" t="str">
            <v>X</v>
          </cell>
          <cell r="EG190">
            <v>5.04</v>
          </cell>
          <cell r="EH190" t="str">
            <v>X</v>
          </cell>
          <cell r="EI190" t="str">
            <v>-</v>
          </cell>
          <cell r="EK190">
            <v>1</v>
          </cell>
          <cell r="EN190">
            <v>8.0500000000000007</v>
          </cell>
          <cell r="EO190" t="str">
            <v>Hypothesis Test</v>
          </cell>
          <cell r="EP190" t="str">
            <v>Information Source</v>
          </cell>
          <cell r="EQ190" t="str">
            <v>Source</v>
          </cell>
          <cell r="ER190">
            <v>13.01</v>
          </cell>
          <cell r="ES190">
            <v>13.01</v>
          </cell>
          <cell r="ET190" t="str">
            <v>What is your main source of information about national events?</v>
          </cell>
          <cell r="EU190" t="str">
            <v xml:space="preserve">عمده ترین منبع معلومات درباره وقایع کشور برای شما چی است؟ </v>
          </cell>
          <cell r="EV190" t="b">
            <v>1</v>
          </cell>
          <cell r="EW190" t="b">
            <v>0</v>
          </cell>
          <cell r="EX190" t="b">
            <v>0</v>
          </cell>
        </row>
        <row r="191">
          <cell r="Q191">
            <v>5.07</v>
          </cell>
          <cell r="R191">
            <v>2.0999999999999979</v>
          </cell>
          <cell r="U191" t="str">
            <v>What is the main source of electricity for the majority of households in this village? Like  diesel generating power, working through diesel, water generator working through water. Solar system using solar energy or is it battery or something else?</v>
          </cell>
          <cell r="V191" t="str">
            <v>What was the main source of the electricity?</v>
          </cell>
          <cell r="W191" t="str">
            <v>What is the main source of electricity for people in the village?</v>
          </cell>
          <cell r="X191" t="str">
            <v>زیاد تر این برق را مردم ازکجا گرفته بودند؟</v>
          </cell>
          <cell r="Y191" t="str">
            <v/>
          </cell>
          <cell r="Z191" t="str">
            <v>شبکه برق دولتی</v>
          </cell>
          <cell r="AA191" t="str">
            <v>جنراتور (دیزل یا پطرول)</v>
          </cell>
          <cell r="AB191" t="str">
            <v>برق آبی کوچک</v>
          </cell>
          <cell r="AC191" t="str">
            <v>برق افتابی</v>
          </cell>
          <cell r="AD191" t="str">
            <v>برق بادی</v>
          </cell>
          <cell r="AE191" t="str">
            <v>بطری</v>
          </cell>
          <cell r="AF191" t="str">
            <v>سایر:</v>
          </cell>
          <cell r="AG191" t="e">
            <v>#N/A</v>
          </cell>
          <cell r="AH191" t="e">
            <v>#N/A</v>
          </cell>
          <cell r="AI191" t="e">
            <v>#N/A</v>
          </cell>
          <cell r="AJ191" t="e">
            <v>#N/A</v>
          </cell>
          <cell r="AK191" t="e">
            <v>#N/A</v>
          </cell>
          <cell r="AL191" t="e">
            <v>#N/A</v>
          </cell>
          <cell r="AM191" t="e">
            <v>#N/A</v>
          </cell>
          <cell r="AN191" t="e">
            <v>#N/A</v>
          </cell>
          <cell r="AO191" t="e">
            <v>#N/A</v>
          </cell>
          <cell r="AP191" t="e">
            <v>#N/A</v>
          </cell>
          <cell r="AQ191" t="e">
            <v>#N/A</v>
          </cell>
          <cell r="AR191" t="e">
            <v>#N/A</v>
          </cell>
          <cell r="AS191" t="e">
            <v>#N/A</v>
          </cell>
          <cell r="AT191" t="e">
            <v>#N/A</v>
          </cell>
          <cell r="AU191" t="e">
            <v>#N/A</v>
          </cell>
          <cell r="AV191" t="e">
            <v>#N/A</v>
          </cell>
          <cell r="AW191" t="e">
            <v>#N/A</v>
          </cell>
          <cell r="AX191" t="e">
            <v>#N/A</v>
          </cell>
          <cell r="AY191" t="e">
            <v>#N/A</v>
          </cell>
          <cell r="AZ191" t="e">
            <v>#N/A</v>
          </cell>
          <cell r="BA191" t="e">
            <v>#N/A</v>
          </cell>
          <cell r="BB191" t="e">
            <v>#N/A</v>
          </cell>
          <cell r="BC191" t="e">
            <v>#N/A</v>
          </cell>
          <cell r="BD191" t="e">
            <v>#N/A</v>
          </cell>
          <cell r="BE191" t="e">
            <v>#N/A</v>
          </cell>
          <cell r="BF191" t="e">
            <v>#N/A</v>
          </cell>
          <cell r="BG191" t="e">
            <v>#N/A</v>
          </cell>
          <cell r="BH191" t="e">
            <v>#N/A</v>
          </cell>
          <cell r="BI191" t="e">
            <v>#N/A</v>
          </cell>
          <cell r="BJ191" t="e">
            <v>#N/A</v>
          </cell>
          <cell r="BK191" t="e">
            <v>#N/A</v>
          </cell>
          <cell r="BL191" t="e">
            <v>#N/A</v>
          </cell>
          <cell r="BM191" t="e">
            <v>#N/A</v>
          </cell>
          <cell r="BN191" t="e">
            <v>#N/A</v>
          </cell>
          <cell r="BO191" t="e">
            <v>#N/A</v>
          </cell>
          <cell r="BP191" t="e">
            <v>#N/A</v>
          </cell>
          <cell r="BQ191" t="e">
            <v>#N/A</v>
          </cell>
          <cell r="BR191" t="e">
            <v>#N/A</v>
          </cell>
          <cell r="BS191" t="e">
            <v>#N/A</v>
          </cell>
          <cell r="BT191" t="e">
            <v>#N/A</v>
          </cell>
          <cell r="BU191" t="e">
            <v>#N/A</v>
          </cell>
          <cell r="BV191" t="e">
            <v>#N/A</v>
          </cell>
          <cell r="BW191" t="e">
            <v>#N/A</v>
          </cell>
          <cell r="BX191">
            <v>7</v>
          </cell>
          <cell r="BY191">
            <v>0</v>
          </cell>
          <cell r="BZ191" t="str">
            <v>National Electrical Grid</v>
          </cell>
          <cell r="CA191" t="str">
            <v>Generator (Petrol / Diesel)</v>
          </cell>
          <cell r="CB191" t="str">
            <v>Generator (Micro-Hydro)</v>
          </cell>
          <cell r="CC191" t="str">
            <v>Generator (Solar)</v>
          </cell>
          <cell r="CD191" t="str">
            <v>Generator (Wind)</v>
          </cell>
          <cell r="CE191" t="str">
            <v>Battery</v>
          </cell>
          <cell r="CF191" t="str">
            <v>Other:</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7</v>
          </cell>
          <cell r="DY191">
            <v>1</v>
          </cell>
          <cell r="DZ191" t="str">
            <v>Categorical</v>
          </cell>
          <cell r="EA191">
            <v>1</v>
          </cell>
          <cell r="EB191" t="str">
            <v>Fill-In</v>
          </cell>
          <cell r="EC191" t="str">
            <v>Government power network;  Generator (diesel or petrol);  Water generator;  Solar power system;  Wind power system;  Batteries;  Other</v>
          </cell>
          <cell r="ED191">
            <v>7</v>
          </cell>
          <cell r="EE191">
            <v>2.08</v>
          </cell>
          <cell r="EF191" t="str">
            <v>I</v>
          </cell>
          <cell r="EG191" t="str">
            <v>-</v>
          </cell>
          <cell r="EI191" t="str">
            <v>-</v>
          </cell>
          <cell r="EK191">
            <v>1</v>
          </cell>
          <cell r="EN191">
            <v>3.21</v>
          </cell>
          <cell r="EO191" t="str">
            <v>Background</v>
          </cell>
          <cell r="EP191" t="str">
            <v>Access to Services</v>
          </cell>
          <cell r="EQ191" t="str">
            <v>Electricity</v>
          </cell>
          <cell r="ER191">
            <v>5.0699999999999985</v>
          </cell>
          <cell r="ES191">
            <v>5.0699999999999985</v>
          </cell>
          <cell r="ET191" t="str">
            <v>What was the main source of this electricity?</v>
          </cell>
          <cell r="EU191" t="str">
            <v>عمده ترین منبع این برق چه بود؟</v>
          </cell>
          <cell r="EV191" t="b">
            <v>1</v>
          </cell>
          <cell r="EW191" t="b">
            <v>0</v>
          </cell>
          <cell r="EX191" t="b">
            <v>0</v>
          </cell>
        </row>
        <row r="192">
          <cell r="Q192">
            <v>7.09</v>
          </cell>
          <cell r="R192">
            <v>5.0799999999999983</v>
          </cell>
          <cell r="W192" t="str">
            <v>Which was the authority or leader that managed these contributions?</v>
          </cell>
          <cell r="X192" t="str">
            <v>کی یا کدام مرجع در قریه این کمک ها را تنظیم و اداره میکرد؟</v>
          </cell>
          <cell r="Y192" t="str">
            <v/>
          </cell>
          <cell r="Z192" t="str">
            <v>ملک / ارباب / قریه دار</v>
          </cell>
          <cell r="AA192" t="str">
            <v>خان / زمیندار / بیگ / بای</v>
          </cell>
          <cell r="AB192" t="str">
            <v>سید / ایشان / خواجه</v>
          </cell>
          <cell r="AC192" t="str">
            <v>ملا / امام / ملای مسجد</v>
          </cell>
          <cell r="AD192" t="str">
            <v>مولوی / عالم دین / روحانی</v>
          </cell>
          <cell r="AE192" t="str">
            <v>ريش سفيد(ها) قوم یا بزرگ يا بزرگان قوم</v>
          </cell>
          <cell r="AF192" t="str">
            <v>شورای محلی قریه</v>
          </cell>
          <cell r="AG192" t="str">
            <v>رئیس شورای محلی قریه</v>
          </cell>
          <cell r="AH192" t="str">
            <v>عضو شورای محلی قریه</v>
          </cell>
          <cell r="AI192" t="str">
            <v>شورای انکشافی قریه</v>
          </cell>
          <cell r="AJ192" t="str">
            <v>رئیس شورای انکشافی قریه</v>
          </cell>
          <cell r="AK192" t="str">
            <v>معاون شورای انکشافی قریه</v>
          </cell>
          <cell r="AL192" t="str">
            <v>خزانه دار شورای انکشافی قریه</v>
          </cell>
          <cell r="AM192" t="str">
            <v>منشی شورای انکشافی قریه</v>
          </cell>
          <cell r="AN192" t="str">
            <v>سایر:</v>
          </cell>
          <cell r="AO192" t="e">
            <v>#N/A</v>
          </cell>
          <cell r="AP192" t="e">
            <v>#N/A</v>
          </cell>
          <cell r="AQ192" t="e">
            <v>#N/A</v>
          </cell>
          <cell r="AR192" t="e">
            <v>#N/A</v>
          </cell>
          <cell r="AS192" t="e">
            <v>#N/A</v>
          </cell>
          <cell r="AT192" t="e">
            <v>#N/A</v>
          </cell>
          <cell r="AU192" t="e">
            <v>#N/A</v>
          </cell>
          <cell r="AV192" t="e">
            <v>#N/A</v>
          </cell>
          <cell r="AW192" t="e">
            <v>#N/A</v>
          </cell>
          <cell r="AX192" t="e">
            <v>#N/A</v>
          </cell>
          <cell r="AY192" t="e">
            <v>#N/A</v>
          </cell>
          <cell r="AZ192" t="e">
            <v>#N/A</v>
          </cell>
          <cell r="BA192" t="e">
            <v>#N/A</v>
          </cell>
          <cell r="BB192" t="e">
            <v>#N/A</v>
          </cell>
          <cell r="BC192" t="e">
            <v>#N/A</v>
          </cell>
          <cell r="BD192" t="e">
            <v>#N/A</v>
          </cell>
          <cell r="BE192" t="e">
            <v>#N/A</v>
          </cell>
          <cell r="BF192" t="e">
            <v>#N/A</v>
          </cell>
          <cell r="BG192" t="e">
            <v>#N/A</v>
          </cell>
          <cell r="BH192" t="e">
            <v>#N/A</v>
          </cell>
          <cell r="BI192" t="e">
            <v>#N/A</v>
          </cell>
          <cell r="BJ192" t="e">
            <v>#N/A</v>
          </cell>
          <cell r="BK192" t="e">
            <v>#N/A</v>
          </cell>
          <cell r="BL192" t="e">
            <v>#N/A</v>
          </cell>
          <cell r="BM192" t="e">
            <v>#N/A</v>
          </cell>
          <cell r="BN192" t="e">
            <v>#N/A</v>
          </cell>
          <cell r="BO192" t="e">
            <v>#N/A</v>
          </cell>
          <cell r="BP192" t="e">
            <v>#N/A</v>
          </cell>
          <cell r="BQ192" t="e">
            <v>#N/A</v>
          </cell>
          <cell r="BR192" t="e">
            <v>#N/A</v>
          </cell>
          <cell r="BS192" t="e">
            <v>#N/A</v>
          </cell>
          <cell r="BT192" t="e">
            <v>#N/A</v>
          </cell>
          <cell r="BU192" t="e">
            <v>#N/A</v>
          </cell>
          <cell r="BV192" t="e">
            <v>#N/A</v>
          </cell>
          <cell r="BW192" t="e">
            <v>#N/A</v>
          </cell>
          <cell r="BX192">
            <v>15</v>
          </cell>
          <cell r="BY192">
            <v>0</v>
          </cell>
          <cell r="BZ192" t="str">
            <v>Arbab / Malik / Qariyadar</v>
          </cell>
          <cell r="CA192" t="str">
            <v>Khan / Zamindar / Beg / Baay</v>
          </cell>
          <cell r="CB192" t="str">
            <v>Sayed / Eshan / Khoja</v>
          </cell>
          <cell r="CC192" t="str">
            <v>Mullah / Imam / Mosque Mullah</v>
          </cell>
          <cell r="CD192" t="str">
            <v>Mawlawi / Religious Scholar / Rohanion</v>
          </cell>
          <cell r="CE192" t="str">
            <v>White Beard(s) / Tribal Elder(s)</v>
          </cell>
          <cell r="CF192" t="str">
            <v>Village Council</v>
          </cell>
          <cell r="CG192" t="str">
            <v>Head of Village Council</v>
          </cell>
          <cell r="CH192" t="str">
            <v>Member of Village Council</v>
          </cell>
          <cell r="CI192" t="str">
            <v>CDC</v>
          </cell>
          <cell r="CJ192" t="str">
            <v>Head of CDC</v>
          </cell>
          <cell r="CK192" t="str">
            <v>Deputy Head of CDC</v>
          </cell>
          <cell r="CL192" t="str">
            <v>Treasurer of CDC</v>
          </cell>
          <cell r="CM192" t="str">
            <v>Secretary of CDC</v>
          </cell>
          <cell r="CN192" t="str">
            <v>Other:</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15</v>
          </cell>
          <cell r="DY192">
            <v>1</v>
          </cell>
          <cell r="EK192">
            <v>1</v>
          </cell>
          <cell r="ER192">
            <v>7.0899999999999981</v>
          </cell>
          <cell r="ES192">
            <v>7.0899999999999981</v>
          </cell>
          <cell r="ET192" t="str">
            <v>Which was the authority or leader that managed these contributions?</v>
          </cell>
          <cell r="EU192" t="str">
            <v>کدام مقام و يا رهبر اين کمک ها را اداره ميکرد؟</v>
          </cell>
          <cell r="EV192" t="b">
            <v>1</v>
          </cell>
          <cell r="EW192" t="b">
            <v>1</v>
          </cell>
          <cell r="EX192" t="b">
            <v>0</v>
          </cell>
        </row>
        <row r="193">
          <cell r="Q193">
            <v>7.1</v>
          </cell>
          <cell r="R193">
            <v>5.0899999999999981</v>
          </cell>
          <cell r="U193" t="str">
            <v>How much money is this money?</v>
          </cell>
          <cell r="V193" t="str">
            <v>In total, what was the value of the contribution?</v>
          </cell>
          <cell r="W193" t="str">
            <v>What was the total value of the contributions for development projects collected from people from this village?</v>
          </cell>
          <cell r="X193" t="str">
            <v>ارزش مجموعی این کمکها برای {پروژه / پروژه ها} چند شد؟</v>
          </cell>
          <cell r="Y193" t="str">
            <v/>
          </cell>
          <cell r="Z193" t="str">
            <v>افغانی</v>
          </cell>
          <cell r="AA193" t="e">
            <v>#N/A</v>
          </cell>
          <cell r="AB193" t="e">
            <v>#N/A</v>
          </cell>
          <cell r="AC193" t="e">
            <v>#N/A</v>
          </cell>
          <cell r="AD193" t="e">
            <v>#N/A</v>
          </cell>
          <cell r="AE193" t="e">
            <v>#N/A</v>
          </cell>
          <cell r="AF193" t="e">
            <v>#N/A</v>
          </cell>
          <cell r="AG193" t="e">
            <v>#N/A</v>
          </cell>
          <cell r="AH193" t="e">
            <v>#N/A</v>
          </cell>
          <cell r="AI193" t="e">
            <v>#N/A</v>
          </cell>
          <cell r="AJ193" t="e">
            <v>#N/A</v>
          </cell>
          <cell r="AK193" t="e">
            <v>#N/A</v>
          </cell>
          <cell r="AL193" t="e">
            <v>#N/A</v>
          </cell>
          <cell r="AM193" t="e">
            <v>#N/A</v>
          </cell>
          <cell r="AN193" t="e">
            <v>#N/A</v>
          </cell>
          <cell r="AO193" t="e">
            <v>#N/A</v>
          </cell>
          <cell r="AP193" t="e">
            <v>#N/A</v>
          </cell>
          <cell r="AQ193" t="e">
            <v>#N/A</v>
          </cell>
          <cell r="AR193" t="e">
            <v>#N/A</v>
          </cell>
          <cell r="AS193" t="e">
            <v>#N/A</v>
          </cell>
          <cell r="AT193" t="e">
            <v>#N/A</v>
          </cell>
          <cell r="AU193" t="e">
            <v>#N/A</v>
          </cell>
          <cell r="AV193" t="e">
            <v>#N/A</v>
          </cell>
          <cell r="AW193" t="e">
            <v>#N/A</v>
          </cell>
          <cell r="AX193" t="e">
            <v>#N/A</v>
          </cell>
          <cell r="AY193" t="e">
            <v>#N/A</v>
          </cell>
          <cell r="AZ193" t="e">
            <v>#N/A</v>
          </cell>
          <cell r="BA193" t="e">
            <v>#N/A</v>
          </cell>
          <cell r="BB193" t="e">
            <v>#N/A</v>
          </cell>
          <cell r="BC193" t="e">
            <v>#N/A</v>
          </cell>
          <cell r="BD193" t="e">
            <v>#N/A</v>
          </cell>
          <cell r="BE193" t="e">
            <v>#N/A</v>
          </cell>
          <cell r="BF193" t="e">
            <v>#N/A</v>
          </cell>
          <cell r="BG193" t="e">
            <v>#N/A</v>
          </cell>
          <cell r="BH193" t="e">
            <v>#N/A</v>
          </cell>
          <cell r="BI193" t="e">
            <v>#N/A</v>
          </cell>
          <cell r="BJ193" t="e">
            <v>#N/A</v>
          </cell>
          <cell r="BK193" t="e">
            <v>#N/A</v>
          </cell>
          <cell r="BL193" t="e">
            <v>#N/A</v>
          </cell>
          <cell r="BM193" t="e">
            <v>#N/A</v>
          </cell>
          <cell r="BN193" t="e">
            <v>#N/A</v>
          </cell>
          <cell r="BO193" t="e">
            <v>#N/A</v>
          </cell>
          <cell r="BP193" t="e">
            <v>#N/A</v>
          </cell>
          <cell r="BQ193" t="e">
            <v>#N/A</v>
          </cell>
          <cell r="BR193" t="e">
            <v>#N/A</v>
          </cell>
          <cell r="BS193" t="e">
            <v>#N/A</v>
          </cell>
          <cell r="BT193" t="e">
            <v>#N/A</v>
          </cell>
          <cell r="BU193" t="e">
            <v>#N/A</v>
          </cell>
          <cell r="BV193" t="e">
            <v>#N/A</v>
          </cell>
          <cell r="BW193" t="e">
            <v>#N/A</v>
          </cell>
          <cell r="BX193">
            <v>1</v>
          </cell>
          <cell r="BY193">
            <v>0</v>
          </cell>
          <cell r="BZ193" t="str">
            <v>Afghani</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1</v>
          </cell>
          <cell r="DY193">
            <v>1</v>
          </cell>
          <cell r="DZ193" t="str">
            <v>Numerical</v>
          </cell>
          <cell r="EA193">
            <v>3</v>
          </cell>
          <cell r="EB193" t="str">
            <v>Write-In</v>
          </cell>
          <cell r="EC193" t="str">
            <v>Afghanis</v>
          </cell>
          <cell r="ED193" t="str">
            <v>-</v>
          </cell>
          <cell r="EE193">
            <v>3.23</v>
          </cell>
          <cell r="EF193" t="str">
            <v>.</v>
          </cell>
          <cell r="EG193" t="str">
            <v>-</v>
          </cell>
          <cell r="EI193" t="str">
            <v>-</v>
          </cell>
          <cell r="EK193">
            <v>1</v>
          </cell>
          <cell r="EN193">
            <v>4.3</v>
          </cell>
          <cell r="EO193" t="str">
            <v/>
          </cell>
          <cell r="EP193" t="str">
            <v/>
          </cell>
          <cell r="EQ193" t="str">
            <v/>
          </cell>
          <cell r="ER193">
            <v>7.0999999999999979</v>
          </cell>
          <cell r="ES193">
            <v>7.0999999999999979</v>
          </cell>
          <cell r="ET193" t="str">
            <v>What was the total value of the contributions for development projects collected from people from this village?</v>
          </cell>
          <cell r="EU193" t="str">
            <v>ارزش مجموعی کمکی که برای پروژه های انکشافی از مردم اين قريه جمع آوری گرديد چند بود؟</v>
          </cell>
          <cell r="EV193" t="b">
            <v>1</v>
          </cell>
          <cell r="EW193" t="b">
            <v>1</v>
          </cell>
          <cell r="EX193" t="b">
            <v>0</v>
          </cell>
        </row>
        <row r="194">
          <cell r="Q194">
            <v>10.11</v>
          </cell>
          <cell r="R194">
            <v>9.0999999999999979</v>
          </cell>
          <cell r="V194" t="str">
            <v>In the past 12 months, has {name of council 1 / 2 / 3} had lots of meetings, only meet when there is a problem or if delegations are coming, or no meetings?</v>
          </cell>
          <cell r="W194" t="str">
            <v>In the past 12 months, has {name of council 1 / 2 / 3} had lots of meetings, only meet when there is a problem or if delegations are coming, or no meetings?</v>
          </cell>
          <cell r="X194" t="str">
            <v>در همین 12 ماه گذشته، {نام شورای 1 / 2 / 3} زیاد جلسه کردند، در وقت کدام مشکل یا آمدن کدام هیأت جلسه کردند، و یا اینکه هیچ جلسه نکردند؟</v>
          </cell>
          <cell r="Y194" t="str">
            <v/>
          </cell>
          <cell r="Z194" t="str">
            <v>جلسات دوره یی منظم دارد</v>
          </cell>
          <cell r="AA194" t="str">
            <v>تنها وقتی که کدام مسئله پیش مییاید یا کدام هیأت میاید، جلسه برگذار میشود (غیر منظم)</v>
          </cell>
          <cell r="AB194" t="str">
            <v>هیچ جلسه نمیکنند</v>
          </cell>
          <cell r="AC194" t="e">
            <v>#N/A</v>
          </cell>
          <cell r="AD194" t="e">
            <v>#N/A</v>
          </cell>
          <cell r="AE194" t="e">
            <v>#N/A</v>
          </cell>
          <cell r="AF194" t="e">
            <v>#N/A</v>
          </cell>
          <cell r="AG194" t="e">
            <v>#N/A</v>
          </cell>
          <cell r="AH194" t="e">
            <v>#N/A</v>
          </cell>
          <cell r="AI194" t="e">
            <v>#N/A</v>
          </cell>
          <cell r="AJ194" t="e">
            <v>#N/A</v>
          </cell>
          <cell r="AK194" t="e">
            <v>#N/A</v>
          </cell>
          <cell r="AL194" t="e">
            <v>#N/A</v>
          </cell>
          <cell r="AM194" t="e">
            <v>#N/A</v>
          </cell>
          <cell r="AN194" t="e">
            <v>#N/A</v>
          </cell>
          <cell r="AO194" t="e">
            <v>#N/A</v>
          </cell>
          <cell r="AP194" t="e">
            <v>#N/A</v>
          </cell>
          <cell r="AQ194" t="e">
            <v>#N/A</v>
          </cell>
          <cell r="AR194" t="e">
            <v>#N/A</v>
          </cell>
          <cell r="AS194" t="e">
            <v>#N/A</v>
          </cell>
          <cell r="AT194" t="e">
            <v>#N/A</v>
          </cell>
          <cell r="AU194" t="e">
            <v>#N/A</v>
          </cell>
          <cell r="AV194" t="e">
            <v>#N/A</v>
          </cell>
          <cell r="AW194" t="e">
            <v>#N/A</v>
          </cell>
          <cell r="AX194" t="e">
            <v>#N/A</v>
          </cell>
          <cell r="AY194" t="e">
            <v>#N/A</v>
          </cell>
          <cell r="AZ194" t="e">
            <v>#N/A</v>
          </cell>
          <cell r="BA194" t="e">
            <v>#N/A</v>
          </cell>
          <cell r="BB194" t="e">
            <v>#N/A</v>
          </cell>
          <cell r="BC194" t="e">
            <v>#N/A</v>
          </cell>
          <cell r="BD194" t="e">
            <v>#N/A</v>
          </cell>
          <cell r="BE194" t="e">
            <v>#N/A</v>
          </cell>
          <cell r="BF194" t="e">
            <v>#N/A</v>
          </cell>
          <cell r="BG194" t="e">
            <v>#N/A</v>
          </cell>
          <cell r="BH194" t="e">
            <v>#N/A</v>
          </cell>
          <cell r="BI194" t="e">
            <v>#N/A</v>
          </cell>
          <cell r="BJ194" t="e">
            <v>#N/A</v>
          </cell>
          <cell r="BK194" t="e">
            <v>#N/A</v>
          </cell>
          <cell r="BL194" t="e">
            <v>#N/A</v>
          </cell>
          <cell r="BM194" t="e">
            <v>#N/A</v>
          </cell>
          <cell r="BN194" t="e">
            <v>#N/A</v>
          </cell>
          <cell r="BO194" t="e">
            <v>#N/A</v>
          </cell>
          <cell r="BP194" t="e">
            <v>#N/A</v>
          </cell>
          <cell r="BQ194" t="e">
            <v>#N/A</v>
          </cell>
          <cell r="BR194" t="e">
            <v>#N/A</v>
          </cell>
          <cell r="BS194" t="e">
            <v>#N/A</v>
          </cell>
          <cell r="BT194" t="e">
            <v>#N/A</v>
          </cell>
          <cell r="BU194" t="e">
            <v>#N/A</v>
          </cell>
          <cell r="BV194" t="e">
            <v>#N/A</v>
          </cell>
          <cell r="BW194" t="e">
            <v>#N/A</v>
          </cell>
          <cell r="BX194">
            <v>3</v>
          </cell>
          <cell r="BY194">
            <v>0</v>
          </cell>
          <cell r="BZ194" t="str">
            <v>Meets at regular periods</v>
          </cell>
          <cell r="CA194" t="str">
            <v>Only meets when there is a problem or when a delegation comes (irregularly)</v>
          </cell>
          <cell r="CB194" t="str">
            <v>No Meetings</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3</v>
          </cell>
          <cell r="DY194">
            <v>1</v>
          </cell>
          <cell r="EK194">
            <v>1</v>
          </cell>
          <cell r="ER194">
            <v>10.109999999999998</v>
          </cell>
          <cell r="ES194">
            <v>10.109999999999998</v>
          </cell>
          <cell r="ET194" t="str">
            <v>Does this council meet at regular times during the year or just when there is business to resolve?</v>
          </cell>
          <cell r="EU194" t="str">
            <v>آیا این شورا در جریان سا به شکل منظم جلسه دایر میکنند یا تنها وقتی که کدام مسئله پیش میاید ملاقات میکنند؟</v>
          </cell>
          <cell r="EV194" t="b">
            <v>1</v>
          </cell>
          <cell r="EW194" t="b">
            <v>0</v>
          </cell>
          <cell r="EX194" t="b">
            <v>0</v>
          </cell>
        </row>
        <row r="195">
          <cell r="Q195">
            <v>10.25</v>
          </cell>
          <cell r="R195">
            <v>9.2299999999999951</v>
          </cell>
          <cell r="T195" t="str">
            <v>[MARK ALL MENTIONED]</v>
          </cell>
          <cell r="V195" t="str">
            <v>What was the most important activities of the village elders in the past 12 months?</v>
          </cell>
          <cell r="W195" t="str">
            <v>What was the most important activities of the village elders in the past 12 months?</v>
          </cell>
          <cell r="X195" t="str">
            <v>مهمترین کار های این بزرگان قریه در همین 12 ماه گذشته، چه بوده؟</v>
          </cell>
          <cell r="Y195" t="str">
            <v>[ تمام جوابات داده شده را حلقه کنید ]</v>
          </cell>
          <cell r="Z195" t="str">
            <v>هیچ چیز</v>
          </cell>
          <cell r="AA195" t="str">
            <v>حل و فصل دعوا</v>
          </cell>
          <cell r="AB195" t="str">
            <v>حل منازعات قومی</v>
          </cell>
          <cell r="AC195" t="str">
            <v>گفتگو / ارتباط با حکومت / دولت</v>
          </cell>
          <cell r="AD195" t="str">
            <v>حفاظت  قریه ازحملات</v>
          </cell>
          <cell r="AE195" t="str">
            <v>دایر نمودن جلسات</v>
          </cell>
          <cell r="AF195" t="str">
            <v>ایجاد قواعد برای مردم قریه</v>
          </cell>
          <cell r="AG195" t="str">
            <v>بهتر نمودن مسایل صحی قریه</v>
          </cell>
          <cell r="AH195" t="str">
            <v>ترویج و تشویق دین داری</v>
          </cell>
          <cell r="AI195" t="str">
            <v>اعمار مسجد نو یا احیا مجدد مسجد موجود</v>
          </cell>
          <cell r="AJ195" t="str">
            <v>مشوره با مردم قریه در مورد انتخاب پروژه های انکشافی</v>
          </cell>
          <cell r="AK195" t="str">
            <v xml:space="preserve">اداره پروژه های انکشافی </v>
          </cell>
          <cell r="AL195" t="str">
            <v>پروژه انکشافی [مشخص سازید]:</v>
          </cell>
          <cell r="AM195" t="str">
            <v>کورس آموزشی [مشخص سازید]:</v>
          </cell>
          <cell r="AN195" t="str">
            <v>سایر:</v>
          </cell>
          <cell r="AO195" t="e">
            <v>#N/A</v>
          </cell>
          <cell r="AP195" t="e">
            <v>#N/A</v>
          </cell>
          <cell r="AQ195" t="e">
            <v>#N/A</v>
          </cell>
          <cell r="AR195" t="e">
            <v>#N/A</v>
          </cell>
          <cell r="AS195" t="e">
            <v>#N/A</v>
          </cell>
          <cell r="AT195" t="e">
            <v>#N/A</v>
          </cell>
          <cell r="AU195" t="e">
            <v>#N/A</v>
          </cell>
          <cell r="AV195" t="e">
            <v>#N/A</v>
          </cell>
          <cell r="AW195" t="e">
            <v>#N/A</v>
          </cell>
          <cell r="AX195" t="e">
            <v>#N/A</v>
          </cell>
          <cell r="AY195" t="e">
            <v>#N/A</v>
          </cell>
          <cell r="AZ195" t="e">
            <v>#N/A</v>
          </cell>
          <cell r="BA195" t="e">
            <v>#N/A</v>
          </cell>
          <cell r="BB195" t="e">
            <v>#N/A</v>
          </cell>
          <cell r="BC195" t="e">
            <v>#N/A</v>
          </cell>
          <cell r="BD195" t="e">
            <v>#N/A</v>
          </cell>
          <cell r="BE195" t="e">
            <v>#N/A</v>
          </cell>
          <cell r="BF195" t="e">
            <v>#N/A</v>
          </cell>
          <cell r="BG195" t="e">
            <v>#N/A</v>
          </cell>
          <cell r="BH195" t="e">
            <v>#N/A</v>
          </cell>
          <cell r="BI195" t="e">
            <v>#N/A</v>
          </cell>
          <cell r="BJ195" t="e">
            <v>#N/A</v>
          </cell>
          <cell r="BK195" t="e">
            <v>#N/A</v>
          </cell>
          <cell r="BL195" t="e">
            <v>#N/A</v>
          </cell>
          <cell r="BM195" t="e">
            <v>#N/A</v>
          </cell>
          <cell r="BN195" t="e">
            <v>#N/A</v>
          </cell>
          <cell r="BO195" t="e">
            <v>#N/A</v>
          </cell>
          <cell r="BP195" t="e">
            <v>#N/A</v>
          </cell>
          <cell r="BQ195" t="e">
            <v>#N/A</v>
          </cell>
          <cell r="BR195" t="e">
            <v>#N/A</v>
          </cell>
          <cell r="BS195" t="e">
            <v>#N/A</v>
          </cell>
          <cell r="BT195" t="e">
            <v>#N/A</v>
          </cell>
          <cell r="BU195" t="e">
            <v>#N/A</v>
          </cell>
          <cell r="BV195" t="e">
            <v>#N/A</v>
          </cell>
          <cell r="BW195" t="e">
            <v>#N/A</v>
          </cell>
          <cell r="BX195">
            <v>15</v>
          </cell>
          <cell r="BY195">
            <v>0</v>
          </cell>
          <cell r="BZ195" t="str">
            <v>Nothing</v>
          </cell>
          <cell r="CA195" t="str">
            <v>Resolve Disputes</v>
          </cell>
          <cell r="CB195" t="str">
            <v>Resolve Tribal Feud</v>
          </cell>
          <cell r="CC195" t="str">
            <v>Negotiate / Liase with Government</v>
          </cell>
          <cell r="CD195" t="str">
            <v>Protect Village from Attack</v>
          </cell>
          <cell r="CE195" t="str">
            <v>Hold Meetings</v>
          </cell>
          <cell r="CF195" t="str">
            <v>Make Rules for Villagers</v>
          </cell>
          <cell r="CG195" t="str">
            <v>Promote Health and Hygiene of Villagers</v>
          </cell>
          <cell r="CH195" t="str">
            <v>Promote Religious Virtue of Villagers</v>
          </cell>
          <cell r="CI195" t="str">
            <v>Build New Mosque or Improve Existing Mosque</v>
          </cell>
          <cell r="CJ195" t="str">
            <v>Consult with Villagers about Selection of Development Projects</v>
          </cell>
          <cell r="CK195" t="str">
            <v>Manage Development Projects</v>
          </cell>
          <cell r="CL195" t="str">
            <v>Development Project [SPECIFY]:</v>
          </cell>
          <cell r="CM195" t="str">
            <v>Training Course [SPECIFY]:</v>
          </cell>
          <cell r="CN195" t="str">
            <v>Other:</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15</v>
          </cell>
          <cell r="DY195">
            <v>1</v>
          </cell>
          <cell r="EK195">
            <v>1</v>
          </cell>
          <cell r="ER195">
            <v>10.249999999999995</v>
          </cell>
          <cell r="ES195">
            <v>10.249999999999995</v>
          </cell>
          <cell r="ET195" t="str">
            <v>Over the past 12 months, what was the most important thing done by the village elders?</v>
          </cell>
          <cell r="EU195" t="str">
            <v>در 12 ماه گذشته، مهمترین کار بزرگان قريه چه بوده است؟</v>
          </cell>
          <cell r="EV195" t="b">
            <v>1</v>
          </cell>
          <cell r="EW195" t="b">
            <v>0</v>
          </cell>
          <cell r="EX195" t="b">
            <v>0</v>
          </cell>
        </row>
        <row r="196">
          <cell r="Q196">
            <v>14.99</v>
          </cell>
          <cell r="R196" t="str">
            <v>-</v>
          </cell>
          <cell r="T196" t="str">
            <v>[COUNT NUMBER OF RESPONDENTS GIVING EACH ANSWER AND ENTER NUMBER IN BOXES BELOW]</v>
          </cell>
          <cell r="V196" t="str">
            <v>I am going to read a list of responsibilities or duties. In your opinion, which authorities or Influential peole should be responsible for these activities: [1] {malik / arbab / qayridar}; [2] {khan / zamindar / beg / baay}; [3] {mullah / imam / mosque mullah}; [4] commander; [5] {tribal elders / white beards}; [6] {NAME OF COUNCIL 1}; [7] Afghan National Police; [8] District Government; [9] Provincial Government; [10] Central Government; or [11] Someone Else?:</v>
          </cell>
          <cell r="W196" t="str">
            <v>I am going to read a list of responsibilities or duties. In your opinion, which authorities or Influential peole should be responsible for these activities: [1] {malik / arbab / qayridar}; [2] {khan / zamindar / beg / baay}; [3] {mullah / imam / mosque mullah}; [4] commander; [5] {tribal elders / white beards}; [6] {NAME OF COUNCIL 1}; [7] Afghan National Police; [8] District Government; [9] Provincial Government; [10] Central Government; or [11] Someone Else?:</v>
          </cell>
          <cell r="X196" t="str">
            <v>من یک لست مسئولیتها و وظایف را میخوانم. به نظر شما، کدام يک از مقامات و يا اشخاص با نفوذ باید مسئولیت این فعاليت ها را داشته باشند: [1] {ملک / ارباب / قریه دار}؛ [2] {خان / زمیندار / بیگ / بای}؛ [3] {ملا / امام / ملای مسجد}؛ [4] قوماندان؛ [5] ریش سفیدان قریه یا بزرگان قوم؛ [6] {نام شورای 1}؛ [7] پولیس ملی افغانستان؛ [8] حکومت ولسوالی؛ [9] حکومت ولایتی؛ [10] دولت مرکزی؛ یا [11] شخص دیگری؟</v>
          </cell>
          <cell r="Y196" t="str">
            <v>[ برای هر جواب تعداد جواب دهنده ها را بشمارید و تعداد را در خانه های خالی زیر بنویسید ]</v>
          </cell>
          <cell r="EK196">
            <v>0</v>
          </cell>
        </row>
        <row r="197">
          <cell r="Q197">
            <v>14.16</v>
          </cell>
          <cell r="R197">
            <v>10.109999999999998</v>
          </cell>
          <cell r="T197" t="str">
            <v>[COUNT NUMBER OF RESPONDENTS GIVING EACH ANSWER AND ENTER NUMBER IN BOXES BELOW]</v>
          </cell>
          <cell r="V197" t="str">
            <v>Resolving civil disputes which occur between people in the village over marriage issues</v>
          </cell>
          <cell r="W197" t="str">
            <v>Resolving civil disputes which occur between people in the village over marriage issues</v>
          </cell>
          <cell r="X197" t="str">
            <v xml:space="preserve"> حل و فصل دعوا های حقوقی بین مردم قریه، روی مسائل ازدواج؟</v>
          </cell>
          <cell r="Y197" t="str">
            <v>[ برای هر جواب تعداد جواب دهنده ها را بشمارید و تعداد را در خانه های خالی زیر بنویسید ]</v>
          </cell>
          <cell r="Z197" t="str">
            <v>ملک / ارباب / قریه دار</v>
          </cell>
          <cell r="AA197" t="str">
            <v>خان / زمیندار / بیگ / بای</v>
          </cell>
          <cell r="AB197" t="str">
            <v>ملا / امام / ملای مسجد</v>
          </cell>
          <cell r="AC197" t="str">
            <v>قوماندان</v>
          </cell>
          <cell r="AD197" t="str">
            <v>ریش سفیدان قریه یا بزرگان قوم</v>
          </cell>
          <cell r="AE197" t="str">
            <v>{نام شورای 1}</v>
          </cell>
          <cell r="AF197" t="str">
            <v>پولیس ملی افغانستان</v>
          </cell>
          <cell r="AG197" t="str">
            <v>حکومت ولسوالی</v>
          </cell>
          <cell r="AH197" t="str">
            <v>حکومت ولایتی</v>
          </cell>
          <cell r="AI197" t="str">
            <v>دولت مرکزی</v>
          </cell>
          <cell r="AJ197" t="str">
            <v>سایر:</v>
          </cell>
          <cell r="AK197" t="str">
            <v>مردم قریه</v>
          </cell>
          <cell r="AL197" t="e">
            <v>#N/A</v>
          </cell>
          <cell r="AM197" t="e">
            <v>#N/A</v>
          </cell>
          <cell r="AN197" t="e">
            <v>#N/A</v>
          </cell>
          <cell r="AO197" t="e">
            <v>#N/A</v>
          </cell>
          <cell r="AP197" t="e">
            <v>#N/A</v>
          </cell>
          <cell r="AQ197" t="e">
            <v>#N/A</v>
          </cell>
          <cell r="AR197" t="e">
            <v>#N/A</v>
          </cell>
          <cell r="AS197" t="e">
            <v>#N/A</v>
          </cell>
          <cell r="AT197" t="e">
            <v>#N/A</v>
          </cell>
          <cell r="AU197" t="e">
            <v>#N/A</v>
          </cell>
          <cell r="AV197" t="e">
            <v>#N/A</v>
          </cell>
          <cell r="AW197" t="e">
            <v>#N/A</v>
          </cell>
          <cell r="AX197" t="e">
            <v>#N/A</v>
          </cell>
          <cell r="AY197" t="e">
            <v>#N/A</v>
          </cell>
          <cell r="AZ197" t="e">
            <v>#N/A</v>
          </cell>
          <cell r="BA197" t="e">
            <v>#N/A</v>
          </cell>
          <cell r="BB197" t="e">
            <v>#N/A</v>
          </cell>
          <cell r="BC197" t="e">
            <v>#N/A</v>
          </cell>
          <cell r="BD197" t="e">
            <v>#N/A</v>
          </cell>
          <cell r="BE197" t="e">
            <v>#N/A</v>
          </cell>
          <cell r="BF197" t="e">
            <v>#N/A</v>
          </cell>
          <cell r="BG197" t="e">
            <v>#N/A</v>
          </cell>
          <cell r="BH197" t="e">
            <v>#N/A</v>
          </cell>
          <cell r="BI197" t="e">
            <v>#N/A</v>
          </cell>
          <cell r="BJ197" t="e">
            <v>#N/A</v>
          </cell>
          <cell r="BK197" t="e">
            <v>#N/A</v>
          </cell>
          <cell r="BL197" t="e">
            <v>#N/A</v>
          </cell>
          <cell r="BM197" t="e">
            <v>#N/A</v>
          </cell>
          <cell r="BN197" t="e">
            <v>#N/A</v>
          </cell>
          <cell r="BO197" t="e">
            <v>#N/A</v>
          </cell>
          <cell r="BP197" t="e">
            <v>#N/A</v>
          </cell>
          <cell r="BQ197" t="e">
            <v>#N/A</v>
          </cell>
          <cell r="BR197" t="e">
            <v>#N/A</v>
          </cell>
          <cell r="BS197" t="e">
            <v>#N/A</v>
          </cell>
          <cell r="BT197" t="e">
            <v>#N/A</v>
          </cell>
          <cell r="BU197" t="e">
            <v>#N/A</v>
          </cell>
          <cell r="BV197" t="e">
            <v>#N/A</v>
          </cell>
          <cell r="BW197" t="e">
            <v>#N/A</v>
          </cell>
          <cell r="BX197">
            <v>12</v>
          </cell>
          <cell r="BY197">
            <v>0</v>
          </cell>
          <cell r="BZ197" t="str">
            <v>Malik / Arbab / Qariyadar</v>
          </cell>
          <cell r="CA197" t="str">
            <v>Khan / Zamindar / Beg / Baay</v>
          </cell>
          <cell r="CB197" t="str">
            <v>Mullah / Imam / Mosque Mullah</v>
          </cell>
          <cell r="CC197" t="str">
            <v>Commander</v>
          </cell>
          <cell r="CD197" t="str">
            <v>Tribal Elders / Whitebeards</v>
          </cell>
          <cell r="CE197" t="str">
            <v>{NAME OF COUNCIL 1}</v>
          </cell>
          <cell r="CF197" t="str">
            <v>Police</v>
          </cell>
          <cell r="CG197" t="str">
            <v>District Government</v>
          </cell>
          <cell r="CH197" t="str">
            <v>Provincial Government</v>
          </cell>
          <cell r="CI197" t="str">
            <v>Central Government</v>
          </cell>
          <cell r="CJ197" t="str">
            <v>Other:</v>
          </cell>
          <cell r="CK197" t="str">
            <v>Villagers</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12</v>
          </cell>
          <cell r="DY197">
            <v>1</v>
          </cell>
          <cell r="EK197">
            <v>1</v>
          </cell>
          <cell r="ER197">
            <v>14.159999999999997</v>
          </cell>
          <cell r="ES197">
            <v>14.159999999999997</v>
          </cell>
          <cell r="ET197" t="str">
            <v>I am going to read a list of responsibilities or duties. In your opinion, which powerful person or authority should be responsible for these activities: [1] {Malik / Arbab / Qayridar}; [2] {Khan / Zamindar}; [3] {Mullah / Imam}; [4] Commander; [5] Tribal Elders or White Beards; [6] {COUNCIL 1}; [7] District Government; [8] Provincial Government; [9] Central Government; or [11] Someone Else.: Resolving civil disputes which occur between people in the village over marriage issues</v>
          </cell>
          <cell r="EU197" t="str">
            <v>من یک لست مسئولیت ها و وظایف را میخوانم. به نظر شما، کدام يک از مقامات و يا اشخاص با نفوذ باید مسئولیت فعاليت های ذيل  را داشته باشند؟ [12] یا شخص دیگری؟: حل وفصل دعوا های حقوقی بین مردم قریه روی مسائل ازدواج.</v>
          </cell>
          <cell r="EV197" t="b">
            <v>1</v>
          </cell>
          <cell r="EW197" t="b">
            <v>0</v>
          </cell>
          <cell r="EX197" t="b">
            <v>0</v>
          </cell>
        </row>
        <row r="198">
          <cell r="Q198">
            <v>14.17</v>
          </cell>
          <cell r="R198">
            <v>10.119999999999997</v>
          </cell>
          <cell r="T198" t="str">
            <v>[COUNT NUMBER OF RESPONDENTS GIVING EACH ANSWER AND ENTER NUMBER IN BOXES BELOW]</v>
          </cell>
          <cell r="V198" t="str">
            <v>Resolving civil disputes which occur between people in the village over land and irrigation</v>
          </cell>
          <cell r="W198" t="str">
            <v>Resolving civil disputes which occur between people in the village over land and irrigation</v>
          </cell>
          <cell r="X198" t="str">
            <v xml:space="preserve"> حل و فصل دعوا های حقوقی بین مردم قریه، روی مسائل زمين و يا آبياری؟</v>
          </cell>
          <cell r="Y198" t="str">
            <v>[ برای هر جواب تعداد جواب دهنده ها را بشمارید و تعداد را در خانه های خالی زیر بنویسید ]</v>
          </cell>
          <cell r="Z198" t="str">
            <v>ملک / ارباب / قریه دار</v>
          </cell>
          <cell r="AA198" t="str">
            <v>خان / زمیندار / بیگ / بای</v>
          </cell>
          <cell r="AB198" t="str">
            <v>ملا / امام / ملای مسجد</v>
          </cell>
          <cell r="AC198" t="str">
            <v>قوماندان</v>
          </cell>
          <cell r="AD198" t="str">
            <v>ریش سفیدان قریه یا بزرگان قوم</v>
          </cell>
          <cell r="AE198" t="str">
            <v>{نام شورای 1}</v>
          </cell>
          <cell r="AF198" t="str">
            <v>پولیس ملی افغانستان</v>
          </cell>
          <cell r="AG198" t="str">
            <v>حکومت ولسوالی</v>
          </cell>
          <cell r="AH198" t="str">
            <v>حکومت ولایتی</v>
          </cell>
          <cell r="AI198" t="str">
            <v>دولت مرکزی</v>
          </cell>
          <cell r="AJ198" t="str">
            <v>سایر:</v>
          </cell>
          <cell r="AK198" t="str">
            <v>مردم قریه</v>
          </cell>
          <cell r="AL198" t="e">
            <v>#N/A</v>
          </cell>
          <cell r="AM198" t="e">
            <v>#N/A</v>
          </cell>
          <cell r="AN198" t="e">
            <v>#N/A</v>
          </cell>
          <cell r="AO198" t="e">
            <v>#N/A</v>
          </cell>
          <cell r="AP198" t="e">
            <v>#N/A</v>
          </cell>
          <cell r="AQ198" t="e">
            <v>#N/A</v>
          </cell>
          <cell r="AR198" t="e">
            <v>#N/A</v>
          </cell>
          <cell r="AS198" t="e">
            <v>#N/A</v>
          </cell>
          <cell r="AT198" t="e">
            <v>#N/A</v>
          </cell>
          <cell r="AU198" t="e">
            <v>#N/A</v>
          </cell>
          <cell r="AV198" t="e">
            <v>#N/A</v>
          </cell>
          <cell r="AW198" t="e">
            <v>#N/A</v>
          </cell>
          <cell r="AX198" t="e">
            <v>#N/A</v>
          </cell>
          <cell r="AY198" t="e">
            <v>#N/A</v>
          </cell>
          <cell r="AZ198" t="e">
            <v>#N/A</v>
          </cell>
          <cell r="BA198" t="e">
            <v>#N/A</v>
          </cell>
          <cell r="BB198" t="e">
            <v>#N/A</v>
          </cell>
          <cell r="BC198" t="e">
            <v>#N/A</v>
          </cell>
          <cell r="BD198" t="e">
            <v>#N/A</v>
          </cell>
          <cell r="BE198" t="e">
            <v>#N/A</v>
          </cell>
          <cell r="BF198" t="e">
            <v>#N/A</v>
          </cell>
          <cell r="BG198" t="e">
            <v>#N/A</v>
          </cell>
          <cell r="BH198" t="e">
            <v>#N/A</v>
          </cell>
          <cell r="BI198" t="e">
            <v>#N/A</v>
          </cell>
          <cell r="BJ198" t="e">
            <v>#N/A</v>
          </cell>
          <cell r="BK198" t="e">
            <v>#N/A</v>
          </cell>
          <cell r="BL198" t="e">
            <v>#N/A</v>
          </cell>
          <cell r="BM198" t="e">
            <v>#N/A</v>
          </cell>
          <cell r="BN198" t="e">
            <v>#N/A</v>
          </cell>
          <cell r="BO198" t="e">
            <v>#N/A</v>
          </cell>
          <cell r="BP198" t="e">
            <v>#N/A</v>
          </cell>
          <cell r="BQ198" t="e">
            <v>#N/A</v>
          </cell>
          <cell r="BR198" t="e">
            <v>#N/A</v>
          </cell>
          <cell r="BS198" t="e">
            <v>#N/A</v>
          </cell>
          <cell r="BT198" t="e">
            <v>#N/A</v>
          </cell>
          <cell r="BU198" t="e">
            <v>#N/A</v>
          </cell>
          <cell r="BV198" t="e">
            <v>#N/A</v>
          </cell>
          <cell r="BW198" t="e">
            <v>#N/A</v>
          </cell>
          <cell r="BX198">
            <v>12</v>
          </cell>
          <cell r="BY198">
            <v>0</v>
          </cell>
          <cell r="BZ198" t="str">
            <v>Malik / Arbab / Qariyadar</v>
          </cell>
          <cell r="CA198" t="str">
            <v>Khan / Zamindar / Beg / Baay</v>
          </cell>
          <cell r="CB198" t="str">
            <v>Mullah / Imam / Mosque Mullah</v>
          </cell>
          <cell r="CC198" t="str">
            <v>Commander</v>
          </cell>
          <cell r="CD198" t="str">
            <v>Tribal Elders / Whitebeards</v>
          </cell>
          <cell r="CE198" t="str">
            <v>{NAME OF COUNCIL 1}</v>
          </cell>
          <cell r="CF198" t="str">
            <v>Police</v>
          </cell>
          <cell r="CG198" t="str">
            <v>District Government</v>
          </cell>
          <cell r="CH198" t="str">
            <v>Provincial Government</v>
          </cell>
          <cell r="CI198" t="str">
            <v>Central Government</v>
          </cell>
          <cell r="CJ198" t="str">
            <v>Other:</v>
          </cell>
          <cell r="CK198" t="str">
            <v>Villagers</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v>0</v>
          </cell>
          <cell r="DR198">
            <v>0</v>
          </cell>
          <cell r="DS198">
            <v>0</v>
          </cell>
          <cell r="DT198">
            <v>0</v>
          </cell>
          <cell r="DU198">
            <v>0</v>
          </cell>
          <cell r="DV198">
            <v>0</v>
          </cell>
          <cell r="DW198">
            <v>0</v>
          </cell>
          <cell r="DX198">
            <v>12</v>
          </cell>
          <cell r="DY198">
            <v>1</v>
          </cell>
          <cell r="EK198">
            <v>1</v>
          </cell>
          <cell r="ER198">
            <v>14.169999999999996</v>
          </cell>
          <cell r="ES198">
            <v>14.169999999999996</v>
          </cell>
          <cell r="ET198" t="str">
            <v>Resolving hoququi disputes which occurs between people in the village over land and irrigation</v>
          </cell>
          <cell r="EU198" t="str">
            <v>حل وفصل دعوا های حقوقی بین مردم قریه روی مسائل زمين و يا آبياری</v>
          </cell>
          <cell r="EV198" t="b">
            <v>1</v>
          </cell>
          <cell r="EW198" t="b">
            <v>0</v>
          </cell>
          <cell r="EX198" t="b">
            <v>0</v>
          </cell>
        </row>
        <row r="199">
          <cell r="Q199">
            <v>14.18</v>
          </cell>
          <cell r="R199">
            <v>10.129999999999997</v>
          </cell>
          <cell r="T199" t="str">
            <v>[COUNT NUMBER OF RESPONDENTS GIVING EACH ANSWER AND ENTER NUMBER IN BOXES BELOW]</v>
          </cell>
          <cell r="V199" t="str">
            <v>Protecting the village from attack by bandits or other armed groups</v>
          </cell>
          <cell r="W199" t="str">
            <v>Protecting the village from attack by bandits or other armed groups</v>
          </cell>
          <cell r="X199" t="str">
            <v xml:space="preserve">دفاع از مردم قریه در مقابل دزدها و یا گروپ های مسلح؟ </v>
          </cell>
          <cell r="Y199" t="str">
            <v>[ برای هر جواب تعداد جواب دهنده ها را بشمارید و تعداد را در خانه های خالی زیر بنویسید ]</v>
          </cell>
          <cell r="Z199" t="str">
            <v>ملک / ارباب / قریه دار</v>
          </cell>
          <cell r="AA199" t="str">
            <v>خان / زمیندار / بیگ / بای</v>
          </cell>
          <cell r="AB199" t="str">
            <v>ملا / امام / ملای مسجد</v>
          </cell>
          <cell r="AC199" t="str">
            <v>قوماندان</v>
          </cell>
          <cell r="AD199" t="str">
            <v>ریش سفیدان قریه یا بزرگان قوم</v>
          </cell>
          <cell r="AE199" t="str">
            <v>{نام شورای 1}</v>
          </cell>
          <cell r="AF199" t="str">
            <v>پولیس ملی افغانستان</v>
          </cell>
          <cell r="AG199" t="str">
            <v>حکومت ولسوالی</v>
          </cell>
          <cell r="AH199" t="str">
            <v>حکومت ولایتی</v>
          </cell>
          <cell r="AI199" t="str">
            <v>دولت مرکزی</v>
          </cell>
          <cell r="AJ199" t="str">
            <v>سایر:</v>
          </cell>
          <cell r="AK199" t="str">
            <v>مردم قریه</v>
          </cell>
          <cell r="AL199" t="e">
            <v>#N/A</v>
          </cell>
          <cell r="AM199" t="e">
            <v>#N/A</v>
          </cell>
          <cell r="AN199" t="e">
            <v>#N/A</v>
          </cell>
          <cell r="AO199" t="e">
            <v>#N/A</v>
          </cell>
          <cell r="AP199" t="e">
            <v>#N/A</v>
          </cell>
          <cell r="AQ199" t="e">
            <v>#N/A</v>
          </cell>
          <cell r="AR199" t="e">
            <v>#N/A</v>
          </cell>
          <cell r="AS199" t="e">
            <v>#N/A</v>
          </cell>
          <cell r="AT199" t="e">
            <v>#N/A</v>
          </cell>
          <cell r="AU199" t="e">
            <v>#N/A</v>
          </cell>
          <cell r="AV199" t="e">
            <v>#N/A</v>
          </cell>
          <cell r="AW199" t="e">
            <v>#N/A</v>
          </cell>
          <cell r="AX199" t="e">
            <v>#N/A</v>
          </cell>
          <cell r="AY199" t="e">
            <v>#N/A</v>
          </cell>
          <cell r="AZ199" t="e">
            <v>#N/A</v>
          </cell>
          <cell r="BA199" t="e">
            <v>#N/A</v>
          </cell>
          <cell r="BB199" t="e">
            <v>#N/A</v>
          </cell>
          <cell r="BC199" t="e">
            <v>#N/A</v>
          </cell>
          <cell r="BD199" t="e">
            <v>#N/A</v>
          </cell>
          <cell r="BE199" t="e">
            <v>#N/A</v>
          </cell>
          <cell r="BF199" t="e">
            <v>#N/A</v>
          </cell>
          <cell r="BG199" t="e">
            <v>#N/A</v>
          </cell>
          <cell r="BH199" t="e">
            <v>#N/A</v>
          </cell>
          <cell r="BI199" t="e">
            <v>#N/A</v>
          </cell>
          <cell r="BJ199" t="e">
            <v>#N/A</v>
          </cell>
          <cell r="BK199" t="e">
            <v>#N/A</v>
          </cell>
          <cell r="BL199" t="e">
            <v>#N/A</v>
          </cell>
          <cell r="BM199" t="e">
            <v>#N/A</v>
          </cell>
          <cell r="BN199" t="e">
            <v>#N/A</v>
          </cell>
          <cell r="BO199" t="e">
            <v>#N/A</v>
          </cell>
          <cell r="BP199" t="e">
            <v>#N/A</v>
          </cell>
          <cell r="BQ199" t="e">
            <v>#N/A</v>
          </cell>
          <cell r="BR199" t="e">
            <v>#N/A</v>
          </cell>
          <cell r="BS199" t="e">
            <v>#N/A</v>
          </cell>
          <cell r="BT199" t="e">
            <v>#N/A</v>
          </cell>
          <cell r="BU199" t="e">
            <v>#N/A</v>
          </cell>
          <cell r="BV199" t="e">
            <v>#N/A</v>
          </cell>
          <cell r="BW199" t="e">
            <v>#N/A</v>
          </cell>
          <cell r="BX199">
            <v>12</v>
          </cell>
          <cell r="BY199">
            <v>0</v>
          </cell>
          <cell r="BZ199" t="str">
            <v>Malik / Arbab / Qariyadar</v>
          </cell>
          <cell r="CA199" t="str">
            <v>Khan / Zamindar / Beg / Baay</v>
          </cell>
          <cell r="CB199" t="str">
            <v>Mullah / Imam / Mosque Mullah</v>
          </cell>
          <cell r="CC199" t="str">
            <v>Commander</v>
          </cell>
          <cell r="CD199" t="str">
            <v>Tribal Elders / Whitebeards</v>
          </cell>
          <cell r="CE199" t="str">
            <v>{NAME OF COUNCIL 1}</v>
          </cell>
          <cell r="CF199" t="str">
            <v>Police</v>
          </cell>
          <cell r="CG199" t="str">
            <v>District Government</v>
          </cell>
          <cell r="CH199" t="str">
            <v>Provincial Government</v>
          </cell>
          <cell r="CI199" t="str">
            <v>Central Government</v>
          </cell>
          <cell r="CJ199" t="str">
            <v>Other:</v>
          </cell>
          <cell r="CK199" t="str">
            <v>Villagers</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v>0</v>
          </cell>
          <cell r="DT199">
            <v>0</v>
          </cell>
          <cell r="DU199">
            <v>0</v>
          </cell>
          <cell r="DV199">
            <v>0</v>
          </cell>
          <cell r="DW199">
            <v>0</v>
          </cell>
          <cell r="DX199">
            <v>12</v>
          </cell>
          <cell r="DY199">
            <v>1</v>
          </cell>
          <cell r="EK199">
            <v>1</v>
          </cell>
          <cell r="ER199">
            <v>14.179999999999996</v>
          </cell>
          <cell r="ES199">
            <v>14.179999999999996</v>
          </cell>
          <cell r="ET199" t="str">
            <v>Protecting the village from attack by bandits or other armed forces</v>
          </cell>
          <cell r="EU199" t="str">
            <v>حفاظت قریه در مقابل حملات  رهزنان یا سایر قوه های مسلح</v>
          </cell>
          <cell r="EV199" t="b">
            <v>1</v>
          </cell>
          <cell r="EW199" t="b">
            <v>0</v>
          </cell>
          <cell r="EX199" t="b">
            <v>0</v>
          </cell>
        </row>
        <row r="200">
          <cell r="Q200">
            <v>14.19</v>
          </cell>
          <cell r="R200">
            <v>10.139999999999997</v>
          </cell>
          <cell r="T200" t="str">
            <v>[COUNT NUMBER OF RESPONDENTS GIVING EACH ANSWER AND ENTER NUMBER IN BOXES BELOW]</v>
          </cell>
          <cell r="V200" t="str">
            <v>Selecting and managing projects in the village</v>
          </cell>
          <cell r="W200" t="str">
            <v>Selecting and managing projects in the village</v>
          </cell>
          <cell r="X200" t="str">
            <v>انتخاب و اداره نمودن پروژه ها در قريه؟</v>
          </cell>
          <cell r="Y200" t="str">
            <v>[ برای هر جواب تعداد جواب دهنده ها را بشمارید و تعداد را در خانه های خالی زیر بنویسید ]</v>
          </cell>
          <cell r="Z200" t="str">
            <v>ملک / ارباب / قریه دار</v>
          </cell>
          <cell r="AA200" t="str">
            <v>خان / زمیندار / بیگ / بای</v>
          </cell>
          <cell r="AB200" t="str">
            <v>ملا / امام / ملای مسجد</v>
          </cell>
          <cell r="AC200" t="str">
            <v>قوماندان</v>
          </cell>
          <cell r="AD200" t="str">
            <v>ریش سفیدان قریه یا بزرگان قوم</v>
          </cell>
          <cell r="AE200" t="str">
            <v>{نام شورای 1}</v>
          </cell>
          <cell r="AF200" t="str">
            <v>پولیس ملی افغانستان</v>
          </cell>
          <cell r="AG200" t="str">
            <v>حکومت ولسوالی</v>
          </cell>
          <cell r="AH200" t="str">
            <v>حکومت ولایتی</v>
          </cell>
          <cell r="AI200" t="str">
            <v>دولت مرکزی</v>
          </cell>
          <cell r="AJ200" t="str">
            <v>سایر:</v>
          </cell>
          <cell r="AK200" t="str">
            <v>مردم قریه</v>
          </cell>
          <cell r="AL200" t="e">
            <v>#N/A</v>
          </cell>
          <cell r="AM200" t="e">
            <v>#N/A</v>
          </cell>
          <cell r="AN200" t="e">
            <v>#N/A</v>
          </cell>
          <cell r="AO200" t="e">
            <v>#N/A</v>
          </cell>
          <cell r="AP200" t="e">
            <v>#N/A</v>
          </cell>
          <cell r="AQ200" t="e">
            <v>#N/A</v>
          </cell>
          <cell r="AR200" t="e">
            <v>#N/A</v>
          </cell>
          <cell r="AS200" t="e">
            <v>#N/A</v>
          </cell>
          <cell r="AT200" t="e">
            <v>#N/A</v>
          </cell>
          <cell r="AU200" t="e">
            <v>#N/A</v>
          </cell>
          <cell r="AV200" t="e">
            <v>#N/A</v>
          </cell>
          <cell r="AW200" t="e">
            <v>#N/A</v>
          </cell>
          <cell r="AX200" t="e">
            <v>#N/A</v>
          </cell>
          <cell r="AY200" t="e">
            <v>#N/A</v>
          </cell>
          <cell r="AZ200" t="e">
            <v>#N/A</v>
          </cell>
          <cell r="BA200" t="e">
            <v>#N/A</v>
          </cell>
          <cell r="BB200" t="e">
            <v>#N/A</v>
          </cell>
          <cell r="BC200" t="e">
            <v>#N/A</v>
          </cell>
          <cell r="BD200" t="e">
            <v>#N/A</v>
          </cell>
          <cell r="BE200" t="e">
            <v>#N/A</v>
          </cell>
          <cell r="BF200" t="e">
            <v>#N/A</v>
          </cell>
          <cell r="BG200" t="e">
            <v>#N/A</v>
          </cell>
          <cell r="BH200" t="e">
            <v>#N/A</v>
          </cell>
          <cell r="BI200" t="e">
            <v>#N/A</v>
          </cell>
          <cell r="BJ200" t="e">
            <v>#N/A</v>
          </cell>
          <cell r="BK200" t="e">
            <v>#N/A</v>
          </cell>
          <cell r="BL200" t="e">
            <v>#N/A</v>
          </cell>
          <cell r="BM200" t="e">
            <v>#N/A</v>
          </cell>
          <cell r="BN200" t="e">
            <v>#N/A</v>
          </cell>
          <cell r="BO200" t="e">
            <v>#N/A</v>
          </cell>
          <cell r="BP200" t="e">
            <v>#N/A</v>
          </cell>
          <cell r="BQ200" t="e">
            <v>#N/A</v>
          </cell>
          <cell r="BR200" t="e">
            <v>#N/A</v>
          </cell>
          <cell r="BS200" t="e">
            <v>#N/A</v>
          </cell>
          <cell r="BT200" t="e">
            <v>#N/A</v>
          </cell>
          <cell r="BU200" t="e">
            <v>#N/A</v>
          </cell>
          <cell r="BV200" t="e">
            <v>#N/A</v>
          </cell>
          <cell r="BW200" t="e">
            <v>#N/A</v>
          </cell>
          <cell r="BX200">
            <v>12</v>
          </cell>
          <cell r="BY200">
            <v>0</v>
          </cell>
          <cell r="BZ200" t="str">
            <v>Malik / Arbab / Qariyadar</v>
          </cell>
          <cell r="CA200" t="str">
            <v>Khan / Zamindar / Beg / Baay</v>
          </cell>
          <cell r="CB200" t="str">
            <v>Mullah / Imam / Mosque Mullah</v>
          </cell>
          <cell r="CC200" t="str">
            <v>Commander</v>
          </cell>
          <cell r="CD200" t="str">
            <v>Tribal Elders / Whitebeards</v>
          </cell>
          <cell r="CE200" t="str">
            <v>{NAME OF COUNCIL 1}</v>
          </cell>
          <cell r="CF200" t="str">
            <v>Police</v>
          </cell>
          <cell r="CG200" t="str">
            <v>District Government</v>
          </cell>
          <cell r="CH200" t="str">
            <v>Provincial Government</v>
          </cell>
          <cell r="CI200" t="str">
            <v>Central Government</v>
          </cell>
          <cell r="CJ200" t="str">
            <v>Other:</v>
          </cell>
          <cell r="CK200" t="str">
            <v>Villagers</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v>0</v>
          </cell>
          <cell r="DR200">
            <v>0</v>
          </cell>
          <cell r="DS200">
            <v>0</v>
          </cell>
          <cell r="DT200">
            <v>0</v>
          </cell>
          <cell r="DU200">
            <v>0</v>
          </cell>
          <cell r="DV200">
            <v>0</v>
          </cell>
          <cell r="DW200">
            <v>0</v>
          </cell>
          <cell r="DX200">
            <v>12</v>
          </cell>
          <cell r="DY200">
            <v>1</v>
          </cell>
          <cell r="EK200">
            <v>1</v>
          </cell>
          <cell r="ER200">
            <v>14.189999999999996</v>
          </cell>
          <cell r="ES200">
            <v>14.189999999999996</v>
          </cell>
          <cell r="ET200" t="str">
            <v>Selecting and managing development projects in the village</v>
          </cell>
          <cell r="EU200" t="str">
            <v xml:space="preserve">انتخاب و اداره  پروژه های انکشافی برای قريه </v>
          </cell>
          <cell r="EV200" t="b">
            <v>1</v>
          </cell>
          <cell r="EW200" t="b">
            <v>0</v>
          </cell>
          <cell r="EX200" t="b">
            <v>0</v>
          </cell>
        </row>
        <row r="201">
          <cell r="Q201">
            <v>14.21</v>
          </cell>
          <cell r="R201">
            <v>10.149999999999997</v>
          </cell>
          <cell r="T201" t="str">
            <v>[COUNT NUMBER OF RESPONDENTS GIVING EACH ANSWER AND ENTER NUMBER IN BOXES BELOW]</v>
          </cell>
          <cell r="V201" t="str">
            <v>Give information to district, provincial, and central government authorities about the situation in the village</v>
          </cell>
          <cell r="W201" t="str">
            <v>Give information to district, provincial, and central government authorities about the situation in the village</v>
          </cell>
          <cell r="X201" t="str">
            <v>دادن معلومات راجع به شرایط و اوضاع قریه برای مقامات ولسوالی، ولايت و دولت مرکزی؟</v>
          </cell>
          <cell r="Y201" t="str">
            <v>[ برای هر جواب تعداد جواب دهنده ها را بشمارید و تعداد را در خانه های خالی زیر بنویسید ]</v>
          </cell>
          <cell r="Z201" t="str">
            <v>ملک / ارباب / قریه دار</v>
          </cell>
          <cell r="AA201" t="str">
            <v>خان / زمیندار / بیگ / بای</v>
          </cell>
          <cell r="AB201" t="str">
            <v>ملا / امام / ملای مسجد</v>
          </cell>
          <cell r="AC201" t="str">
            <v>قوماندان</v>
          </cell>
          <cell r="AD201" t="str">
            <v>ریش سفیدان قریه یا بزرگان قوم</v>
          </cell>
          <cell r="AE201" t="str">
            <v>{نام شورای 1}</v>
          </cell>
          <cell r="AF201" t="str">
            <v>پولیس ملی افغانستان</v>
          </cell>
          <cell r="AG201" t="str">
            <v>حکومت ولسوالی</v>
          </cell>
          <cell r="AH201" t="str">
            <v>حکومت ولایتی</v>
          </cell>
          <cell r="AI201" t="str">
            <v>دولت مرکزی</v>
          </cell>
          <cell r="AJ201" t="str">
            <v>سایر:</v>
          </cell>
          <cell r="AK201" t="str">
            <v>مردم قریه</v>
          </cell>
          <cell r="AL201" t="e">
            <v>#N/A</v>
          </cell>
          <cell r="AM201" t="e">
            <v>#N/A</v>
          </cell>
          <cell r="AN201" t="e">
            <v>#N/A</v>
          </cell>
          <cell r="AO201" t="e">
            <v>#N/A</v>
          </cell>
          <cell r="AP201" t="e">
            <v>#N/A</v>
          </cell>
          <cell r="AQ201" t="e">
            <v>#N/A</v>
          </cell>
          <cell r="AR201" t="e">
            <v>#N/A</v>
          </cell>
          <cell r="AS201" t="e">
            <v>#N/A</v>
          </cell>
          <cell r="AT201" t="e">
            <v>#N/A</v>
          </cell>
          <cell r="AU201" t="e">
            <v>#N/A</v>
          </cell>
          <cell r="AV201" t="e">
            <v>#N/A</v>
          </cell>
          <cell r="AW201" t="e">
            <v>#N/A</v>
          </cell>
          <cell r="AX201" t="e">
            <v>#N/A</v>
          </cell>
          <cell r="AY201" t="e">
            <v>#N/A</v>
          </cell>
          <cell r="AZ201" t="e">
            <v>#N/A</v>
          </cell>
          <cell r="BA201" t="e">
            <v>#N/A</v>
          </cell>
          <cell r="BB201" t="e">
            <v>#N/A</v>
          </cell>
          <cell r="BC201" t="e">
            <v>#N/A</v>
          </cell>
          <cell r="BD201" t="e">
            <v>#N/A</v>
          </cell>
          <cell r="BE201" t="e">
            <v>#N/A</v>
          </cell>
          <cell r="BF201" t="e">
            <v>#N/A</v>
          </cell>
          <cell r="BG201" t="e">
            <v>#N/A</v>
          </cell>
          <cell r="BH201" t="e">
            <v>#N/A</v>
          </cell>
          <cell r="BI201" t="e">
            <v>#N/A</v>
          </cell>
          <cell r="BJ201" t="e">
            <v>#N/A</v>
          </cell>
          <cell r="BK201" t="e">
            <v>#N/A</v>
          </cell>
          <cell r="BL201" t="e">
            <v>#N/A</v>
          </cell>
          <cell r="BM201" t="e">
            <v>#N/A</v>
          </cell>
          <cell r="BN201" t="e">
            <v>#N/A</v>
          </cell>
          <cell r="BO201" t="e">
            <v>#N/A</v>
          </cell>
          <cell r="BP201" t="e">
            <v>#N/A</v>
          </cell>
          <cell r="BQ201" t="e">
            <v>#N/A</v>
          </cell>
          <cell r="BR201" t="e">
            <v>#N/A</v>
          </cell>
          <cell r="BS201" t="e">
            <v>#N/A</v>
          </cell>
          <cell r="BT201" t="e">
            <v>#N/A</v>
          </cell>
          <cell r="BU201" t="e">
            <v>#N/A</v>
          </cell>
          <cell r="BV201" t="e">
            <v>#N/A</v>
          </cell>
          <cell r="BW201" t="e">
            <v>#N/A</v>
          </cell>
          <cell r="BX201">
            <v>12</v>
          </cell>
          <cell r="BY201">
            <v>0</v>
          </cell>
          <cell r="BZ201" t="str">
            <v>Malik / Arbab / Qariyadar</v>
          </cell>
          <cell r="CA201" t="str">
            <v>Khan / Zamindar / Beg / Baay</v>
          </cell>
          <cell r="CB201" t="str">
            <v>Mullah / Imam / Mosque Mullah</v>
          </cell>
          <cell r="CC201" t="str">
            <v>Commander</v>
          </cell>
          <cell r="CD201" t="str">
            <v>Tribal Elders / Whitebeards</v>
          </cell>
          <cell r="CE201" t="str">
            <v>{NAME OF COUNCIL 1}</v>
          </cell>
          <cell r="CF201" t="str">
            <v>Police</v>
          </cell>
          <cell r="CG201" t="str">
            <v>District Government</v>
          </cell>
          <cell r="CH201" t="str">
            <v>Provincial Government</v>
          </cell>
          <cell r="CI201" t="str">
            <v>Central Government</v>
          </cell>
          <cell r="CJ201" t="str">
            <v>Other:</v>
          </cell>
          <cell r="CK201" t="str">
            <v>Villagers</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v>0</v>
          </cell>
          <cell r="DR201">
            <v>0</v>
          </cell>
          <cell r="DS201">
            <v>0</v>
          </cell>
          <cell r="DT201">
            <v>0</v>
          </cell>
          <cell r="DU201">
            <v>0</v>
          </cell>
          <cell r="DV201">
            <v>0</v>
          </cell>
          <cell r="DW201">
            <v>0</v>
          </cell>
          <cell r="DX201">
            <v>12</v>
          </cell>
          <cell r="DY201">
            <v>1</v>
          </cell>
          <cell r="EK201">
            <v>1</v>
          </cell>
          <cell r="ER201">
            <v>14.209999999999996</v>
          </cell>
          <cell r="ES201">
            <v>14.209999999999996</v>
          </cell>
          <cell r="ET201" t="str">
            <v>Providing information to district, provincial, and government authorities about the situation in the village</v>
          </cell>
          <cell r="EU201" t="str">
            <v>تهيه معلومات برای مقامات ولسوالی، ولايت و دولت مرکز ی در مورد شرايط و اوضاع قريه</v>
          </cell>
          <cell r="EV201" t="b">
            <v>1</v>
          </cell>
          <cell r="EW201" t="b">
            <v>0</v>
          </cell>
          <cell r="EX201" t="b">
            <v>0</v>
          </cell>
        </row>
        <row r="202">
          <cell r="Q202">
            <v>14.23</v>
          </cell>
          <cell r="R202">
            <v>10.159999999999997</v>
          </cell>
          <cell r="T202" t="str">
            <v>[COUNT NUMBER OF RESPONDENTS GIVING EACH ANSWER AND ENTER NUMBER IN BOXES BELOW]</v>
          </cell>
          <cell r="V202" t="str">
            <v>Punishing people who commit crimes in the village, such as theft?</v>
          </cell>
          <cell r="W202" t="str">
            <v>Punishing people who commit crimes in the village, such as theft?</v>
          </cell>
          <cell r="X202" t="str">
            <v xml:space="preserve">مجازات نمودن کسانیکه در قریه کدام جرم میکنند، مانند دزدی؟ </v>
          </cell>
          <cell r="Y202" t="str">
            <v>[ برای هر جواب تعداد جواب دهنده ها را بشمارید و تعداد را در خانه های خالی زیر بنویسید ]</v>
          </cell>
          <cell r="Z202" t="str">
            <v>ملک / ارباب / قریه دار</v>
          </cell>
          <cell r="AA202" t="str">
            <v>خان / زمیندار / بیگ / بای</v>
          </cell>
          <cell r="AB202" t="str">
            <v>ملا / امام / ملای مسجد</v>
          </cell>
          <cell r="AC202" t="str">
            <v>قوماندان</v>
          </cell>
          <cell r="AD202" t="str">
            <v>ریش سفیدان قریه یا بزرگان قوم</v>
          </cell>
          <cell r="AE202" t="str">
            <v>{نام شورای 1}</v>
          </cell>
          <cell r="AF202" t="str">
            <v>پولیس ملی افغانستان</v>
          </cell>
          <cell r="AG202" t="str">
            <v>حکومت ولسوالی</v>
          </cell>
          <cell r="AH202" t="str">
            <v>حکومت ولایتی</v>
          </cell>
          <cell r="AI202" t="str">
            <v>دولت مرکزی</v>
          </cell>
          <cell r="AJ202" t="str">
            <v>سایر:</v>
          </cell>
          <cell r="AK202" t="str">
            <v>مردم قریه</v>
          </cell>
          <cell r="AL202" t="e">
            <v>#N/A</v>
          </cell>
          <cell r="AM202" t="e">
            <v>#N/A</v>
          </cell>
          <cell r="AN202" t="e">
            <v>#N/A</v>
          </cell>
          <cell r="AO202" t="e">
            <v>#N/A</v>
          </cell>
          <cell r="AP202" t="e">
            <v>#N/A</v>
          </cell>
          <cell r="AQ202" t="e">
            <v>#N/A</v>
          </cell>
          <cell r="AR202" t="e">
            <v>#N/A</v>
          </cell>
          <cell r="AS202" t="e">
            <v>#N/A</v>
          </cell>
          <cell r="AT202" t="e">
            <v>#N/A</v>
          </cell>
          <cell r="AU202" t="e">
            <v>#N/A</v>
          </cell>
          <cell r="AV202" t="e">
            <v>#N/A</v>
          </cell>
          <cell r="AW202" t="e">
            <v>#N/A</v>
          </cell>
          <cell r="AX202" t="e">
            <v>#N/A</v>
          </cell>
          <cell r="AY202" t="e">
            <v>#N/A</v>
          </cell>
          <cell r="AZ202" t="e">
            <v>#N/A</v>
          </cell>
          <cell r="BA202" t="e">
            <v>#N/A</v>
          </cell>
          <cell r="BB202" t="e">
            <v>#N/A</v>
          </cell>
          <cell r="BC202" t="e">
            <v>#N/A</v>
          </cell>
          <cell r="BD202" t="e">
            <v>#N/A</v>
          </cell>
          <cell r="BE202" t="e">
            <v>#N/A</v>
          </cell>
          <cell r="BF202" t="e">
            <v>#N/A</v>
          </cell>
          <cell r="BG202" t="e">
            <v>#N/A</v>
          </cell>
          <cell r="BH202" t="e">
            <v>#N/A</v>
          </cell>
          <cell r="BI202" t="e">
            <v>#N/A</v>
          </cell>
          <cell r="BJ202" t="e">
            <v>#N/A</v>
          </cell>
          <cell r="BK202" t="e">
            <v>#N/A</v>
          </cell>
          <cell r="BL202" t="e">
            <v>#N/A</v>
          </cell>
          <cell r="BM202" t="e">
            <v>#N/A</v>
          </cell>
          <cell r="BN202" t="e">
            <v>#N/A</v>
          </cell>
          <cell r="BO202" t="e">
            <v>#N/A</v>
          </cell>
          <cell r="BP202" t="e">
            <v>#N/A</v>
          </cell>
          <cell r="BQ202" t="e">
            <v>#N/A</v>
          </cell>
          <cell r="BR202" t="e">
            <v>#N/A</v>
          </cell>
          <cell r="BS202" t="e">
            <v>#N/A</v>
          </cell>
          <cell r="BT202" t="e">
            <v>#N/A</v>
          </cell>
          <cell r="BU202" t="e">
            <v>#N/A</v>
          </cell>
          <cell r="BV202" t="e">
            <v>#N/A</v>
          </cell>
          <cell r="BW202" t="e">
            <v>#N/A</v>
          </cell>
          <cell r="BX202">
            <v>12</v>
          </cell>
          <cell r="BY202">
            <v>0</v>
          </cell>
          <cell r="BZ202" t="str">
            <v>Malik / Arbab / Qariyadar</v>
          </cell>
          <cell r="CA202" t="str">
            <v>Khan / Zamindar / Beg / Baay</v>
          </cell>
          <cell r="CB202" t="str">
            <v>Mullah / Imam / Mosque Mullah</v>
          </cell>
          <cell r="CC202" t="str">
            <v>Commander</v>
          </cell>
          <cell r="CD202" t="str">
            <v>Tribal Elders / Whitebeards</v>
          </cell>
          <cell r="CE202" t="str">
            <v>{NAME OF COUNCIL 1}</v>
          </cell>
          <cell r="CF202" t="str">
            <v>Police</v>
          </cell>
          <cell r="CG202" t="str">
            <v>District Government</v>
          </cell>
          <cell r="CH202" t="str">
            <v>Provincial Government</v>
          </cell>
          <cell r="CI202" t="str">
            <v>Central Government</v>
          </cell>
          <cell r="CJ202" t="str">
            <v>Other:</v>
          </cell>
          <cell r="CK202" t="str">
            <v>Villagers</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0</v>
          </cell>
          <cell r="DS202">
            <v>0</v>
          </cell>
          <cell r="DT202">
            <v>0</v>
          </cell>
          <cell r="DU202">
            <v>0</v>
          </cell>
          <cell r="DV202">
            <v>0</v>
          </cell>
          <cell r="DW202">
            <v>0</v>
          </cell>
          <cell r="DX202">
            <v>12</v>
          </cell>
          <cell r="DY202">
            <v>1</v>
          </cell>
          <cell r="EK202">
            <v>1</v>
          </cell>
          <cell r="ER202">
            <v>14.229999999999995</v>
          </cell>
          <cell r="ES202">
            <v>14.229999999999995</v>
          </cell>
          <cell r="ET202" t="str">
            <v>Deciding whether someone is guilty of an unjust, unethical, or illegal act, such as theft or murder, and setting the inficting the punishment on the guilty</v>
          </cell>
          <cell r="EU202" t="str">
            <v>پیگیری اعمال غير قانونی، غير اخلاقی و غير عادلانه مانند قتل و دزدی و تعیین و تطبيق مجازات برای آنها</v>
          </cell>
          <cell r="EV202" t="b">
            <v>1</v>
          </cell>
          <cell r="EW202" t="b">
            <v>0</v>
          </cell>
          <cell r="EX202" t="b">
            <v>0</v>
          </cell>
        </row>
        <row r="203">
          <cell r="Q203" t="str">
            <v>N.06</v>
          </cell>
          <cell r="R203" t="str">
            <v>N/A</v>
          </cell>
          <cell r="T203" t="str">
            <v>[COUNT NUMBER OF RESPONDENTS GIVING EACH ANSWER AND ENTER NUMBER IN BOXES BELOW]</v>
          </cell>
          <cell r="V203" t="str">
            <v>I am going to read a list of responsibilities or activities which are sometimes provided by governments, NGOs, local commanders, and occasionally by groups that are against the government. For each responsibilities or activity,  which group should do this?: [1] Government of Hamid Karzai; [2] Local Leaders; [3] Local Commanders; [4] NGOs; [5] Groups Against the Government; [6] Someone else [SPECIFY]; or [7] No One?</v>
          </cell>
          <cell r="W203" t="str">
            <v>I am going to read a list of responsibilities or activities which are sometimes provided by governments, NGOs, local commanders, and occasionally by groups that are against the government. For each responsibilities or activity,  which group should do this?: [1] Government of Hamid Karzai; [2] Local Leaders; [3] Local Commanders; [4] NGOs; [5] Groups Against the Government; [6] Someone else [SPECIFY]; or [7] No One?</v>
          </cell>
          <cell r="X203" t="str">
            <v xml:space="preserve">حا لا برای تان لست چند فعالیت و مسئولیت را می خوانم که گاهی توسط دولت انجام می شود، گاهی توسط موسسات، قومندانان محلی و یا گاهی هم توسط گروپ های مخالف دولت صورت میگیرد. لطفا بگویید که به نظر شما این وظیفه را کی باید انجام دهد؟: [1] دولت رییس جمهور حامد کرزی؛ [2] رهبران محلی؛ [3] قومندانهای محلی؛ [4] انجو / موسسات؛ [5] گروپ های مخالف دولت؛ [6] کدام کسی دیگری ویا؛ یا [7] هیچ کس. </v>
          </cell>
          <cell r="Y203" t="str">
            <v>[ برای هر جواب تعداد جواب دهنده ها را بشمارید و تعداد را در خانه های خالی زیر بنویسید ]</v>
          </cell>
          <cell r="Z203" t="str">
            <v>دولت مرکزی / حامد کرزی</v>
          </cell>
          <cell r="AA203" t="str">
            <v>رهبران محلی</v>
          </cell>
          <cell r="AB203" t="str">
            <v xml:space="preserve">قومندانهای محلی </v>
          </cell>
          <cell r="AC203" t="str">
            <v>انجوها / موسسات</v>
          </cell>
          <cell r="AD203" t="str">
            <v xml:space="preserve">گروپ های مخالف دولت </v>
          </cell>
          <cell r="AE203" t="str">
            <v>کسی دیگر:</v>
          </cell>
          <cell r="AF203" t="str">
            <v xml:space="preserve">هیچ کس نباید این کار را انجام دهد </v>
          </cell>
          <cell r="AG203" t="str">
            <v>حکومت ولسوالی</v>
          </cell>
          <cell r="AH203" t="str">
            <v>حکومت ولایتی</v>
          </cell>
          <cell r="AI203" t="str">
            <v>علما  / روحانیون</v>
          </cell>
          <cell r="AJ203" t="e">
            <v>#N/A</v>
          </cell>
          <cell r="AK203" t="e">
            <v>#N/A</v>
          </cell>
          <cell r="AL203" t="e">
            <v>#N/A</v>
          </cell>
          <cell r="AM203" t="e">
            <v>#N/A</v>
          </cell>
          <cell r="AN203" t="e">
            <v>#N/A</v>
          </cell>
          <cell r="AO203" t="e">
            <v>#N/A</v>
          </cell>
          <cell r="AP203" t="e">
            <v>#N/A</v>
          </cell>
          <cell r="AQ203" t="e">
            <v>#N/A</v>
          </cell>
          <cell r="AR203" t="e">
            <v>#N/A</v>
          </cell>
          <cell r="AS203" t="e">
            <v>#N/A</v>
          </cell>
          <cell r="AT203" t="e">
            <v>#N/A</v>
          </cell>
          <cell r="AU203" t="e">
            <v>#N/A</v>
          </cell>
          <cell r="AV203" t="e">
            <v>#N/A</v>
          </cell>
          <cell r="AW203" t="e">
            <v>#N/A</v>
          </cell>
          <cell r="AX203" t="e">
            <v>#N/A</v>
          </cell>
          <cell r="AY203" t="e">
            <v>#N/A</v>
          </cell>
          <cell r="AZ203" t="e">
            <v>#N/A</v>
          </cell>
          <cell r="BA203" t="e">
            <v>#N/A</v>
          </cell>
          <cell r="BB203" t="e">
            <v>#N/A</v>
          </cell>
          <cell r="BC203" t="e">
            <v>#N/A</v>
          </cell>
          <cell r="BD203" t="e">
            <v>#N/A</v>
          </cell>
          <cell r="BE203" t="e">
            <v>#N/A</v>
          </cell>
          <cell r="BF203" t="e">
            <v>#N/A</v>
          </cell>
          <cell r="BG203" t="e">
            <v>#N/A</v>
          </cell>
          <cell r="BH203" t="e">
            <v>#N/A</v>
          </cell>
          <cell r="BI203" t="e">
            <v>#N/A</v>
          </cell>
          <cell r="BJ203" t="e">
            <v>#N/A</v>
          </cell>
          <cell r="BK203" t="e">
            <v>#N/A</v>
          </cell>
          <cell r="BL203" t="e">
            <v>#N/A</v>
          </cell>
          <cell r="BM203" t="e">
            <v>#N/A</v>
          </cell>
          <cell r="BN203" t="e">
            <v>#N/A</v>
          </cell>
          <cell r="BO203" t="e">
            <v>#N/A</v>
          </cell>
          <cell r="BP203" t="e">
            <v>#N/A</v>
          </cell>
          <cell r="BQ203" t="e">
            <v>#N/A</v>
          </cell>
          <cell r="BR203" t="e">
            <v>#N/A</v>
          </cell>
          <cell r="BS203" t="e">
            <v>#N/A</v>
          </cell>
          <cell r="BT203" t="e">
            <v>#N/A</v>
          </cell>
          <cell r="BU203" t="e">
            <v>#N/A</v>
          </cell>
          <cell r="BV203" t="e">
            <v>#N/A</v>
          </cell>
          <cell r="BW203" t="e">
            <v>#N/A</v>
          </cell>
          <cell r="BX203">
            <v>10</v>
          </cell>
          <cell r="BY203">
            <v>0</v>
          </cell>
          <cell r="BZ203" t="str">
            <v>Government of Hamid Karzai</v>
          </cell>
          <cell r="CA203" t="str">
            <v>Local Leaders</v>
          </cell>
          <cell r="CB203" t="str">
            <v>Local Commanders</v>
          </cell>
          <cell r="CC203" t="str">
            <v>NGOs</v>
          </cell>
          <cell r="CD203" t="str">
            <v>Groups Against the Government</v>
          </cell>
          <cell r="CE203" t="str">
            <v>Someone Else</v>
          </cell>
          <cell r="CF203" t="str">
            <v>No One Should Do This</v>
          </cell>
          <cell r="CG203" t="str">
            <v>District Government</v>
          </cell>
          <cell r="CH203" t="str">
            <v>Provincial Government</v>
          </cell>
          <cell r="CI203" t="str">
            <v>Clergy</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v>0</v>
          </cell>
          <cell r="DT203">
            <v>0</v>
          </cell>
          <cell r="DU203">
            <v>0</v>
          </cell>
          <cell r="DV203">
            <v>0</v>
          </cell>
          <cell r="DW203">
            <v>0</v>
          </cell>
          <cell r="DX203">
            <v>10</v>
          </cell>
          <cell r="DY203">
            <v>1</v>
          </cell>
        </row>
        <row r="204">
          <cell r="Q204" t="str">
            <v>N.07</v>
          </cell>
          <cell r="R204" t="str">
            <v>N/A</v>
          </cell>
          <cell r="T204" t="str">
            <v>[COUNT NUMBER OF RESPONDENTS GIVING EACH ANSWER AND ENTER NUMBER IN BOXES BELOW]</v>
          </cell>
          <cell r="V204" t="str">
            <v>Protect the country from threats from other countries</v>
          </cell>
          <cell r="W204" t="str">
            <v>Protect the country from threats from other countries</v>
          </cell>
          <cell r="X204" t="str">
            <v>دفاع از افغانستان در مقابل تهدید های کشور های دیگر؟</v>
          </cell>
          <cell r="Y204" t="str">
            <v>[ برای هر جواب تعداد جواب دهنده ها را بشمارید و تعداد را در خانه های خالی زیر بنویسید ]</v>
          </cell>
          <cell r="Z204" t="str">
            <v>دولت مرکزی / حامد کرزی</v>
          </cell>
          <cell r="AA204" t="str">
            <v>رهبران محلی</v>
          </cell>
          <cell r="AB204" t="str">
            <v xml:space="preserve">قومندانهای محلی </v>
          </cell>
          <cell r="AC204" t="str">
            <v>انجوها / موسسات</v>
          </cell>
          <cell r="AD204" t="str">
            <v xml:space="preserve">گروپ های مخالف دولت </v>
          </cell>
          <cell r="AE204" t="str">
            <v>کسی دیگر:</v>
          </cell>
          <cell r="AF204" t="str">
            <v xml:space="preserve">هیچ کس نباید این کار را انجام دهد </v>
          </cell>
          <cell r="AG204" t="str">
            <v>حکومت ولسوالی</v>
          </cell>
          <cell r="AH204" t="str">
            <v>حکومت ولایتی</v>
          </cell>
          <cell r="AI204" t="str">
            <v>علما  / روحانیون</v>
          </cell>
          <cell r="AJ204" t="e">
            <v>#N/A</v>
          </cell>
          <cell r="AK204" t="e">
            <v>#N/A</v>
          </cell>
          <cell r="AL204" t="e">
            <v>#N/A</v>
          </cell>
          <cell r="AM204" t="e">
            <v>#N/A</v>
          </cell>
          <cell r="AN204" t="e">
            <v>#N/A</v>
          </cell>
          <cell r="AO204" t="e">
            <v>#N/A</v>
          </cell>
          <cell r="AP204" t="e">
            <v>#N/A</v>
          </cell>
          <cell r="AQ204" t="e">
            <v>#N/A</v>
          </cell>
          <cell r="AR204" t="e">
            <v>#N/A</v>
          </cell>
          <cell r="AS204" t="e">
            <v>#N/A</v>
          </cell>
          <cell r="AT204" t="e">
            <v>#N/A</v>
          </cell>
          <cell r="AU204" t="e">
            <v>#N/A</v>
          </cell>
          <cell r="AV204" t="e">
            <v>#N/A</v>
          </cell>
          <cell r="AW204" t="e">
            <v>#N/A</v>
          </cell>
          <cell r="AX204" t="e">
            <v>#N/A</v>
          </cell>
          <cell r="AY204" t="e">
            <v>#N/A</v>
          </cell>
          <cell r="AZ204" t="e">
            <v>#N/A</v>
          </cell>
          <cell r="BA204" t="e">
            <v>#N/A</v>
          </cell>
          <cell r="BB204" t="e">
            <v>#N/A</v>
          </cell>
          <cell r="BC204" t="e">
            <v>#N/A</v>
          </cell>
          <cell r="BD204" t="e">
            <v>#N/A</v>
          </cell>
          <cell r="BE204" t="e">
            <v>#N/A</v>
          </cell>
          <cell r="BF204" t="e">
            <v>#N/A</v>
          </cell>
          <cell r="BG204" t="e">
            <v>#N/A</v>
          </cell>
          <cell r="BH204" t="e">
            <v>#N/A</v>
          </cell>
          <cell r="BI204" t="e">
            <v>#N/A</v>
          </cell>
          <cell r="BJ204" t="e">
            <v>#N/A</v>
          </cell>
          <cell r="BK204" t="e">
            <v>#N/A</v>
          </cell>
          <cell r="BL204" t="e">
            <v>#N/A</v>
          </cell>
          <cell r="BM204" t="e">
            <v>#N/A</v>
          </cell>
          <cell r="BN204" t="e">
            <v>#N/A</v>
          </cell>
          <cell r="BO204" t="e">
            <v>#N/A</v>
          </cell>
          <cell r="BP204" t="e">
            <v>#N/A</v>
          </cell>
          <cell r="BQ204" t="e">
            <v>#N/A</v>
          </cell>
          <cell r="BR204" t="e">
            <v>#N/A</v>
          </cell>
          <cell r="BS204" t="e">
            <v>#N/A</v>
          </cell>
          <cell r="BT204" t="e">
            <v>#N/A</v>
          </cell>
          <cell r="BU204" t="e">
            <v>#N/A</v>
          </cell>
          <cell r="BV204" t="e">
            <v>#N/A</v>
          </cell>
          <cell r="BW204" t="e">
            <v>#N/A</v>
          </cell>
          <cell r="BX204">
            <v>10</v>
          </cell>
          <cell r="BY204">
            <v>0</v>
          </cell>
          <cell r="BZ204" t="str">
            <v>Government of Hamid Karzai</v>
          </cell>
          <cell r="CA204" t="str">
            <v>Local Leaders</v>
          </cell>
          <cell r="CB204" t="str">
            <v>Local Commanders</v>
          </cell>
          <cell r="CC204" t="str">
            <v>NGOs</v>
          </cell>
          <cell r="CD204" t="str">
            <v>Groups Against the Government</v>
          </cell>
          <cell r="CE204" t="str">
            <v>Someone Else</v>
          </cell>
          <cell r="CF204" t="str">
            <v>No One Should Do This</v>
          </cell>
          <cell r="CG204" t="str">
            <v>District Government</v>
          </cell>
          <cell r="CH204" t="str">
            <v>Provincial Government</v>
          </cell>
          <cell r="CI204" t="str">
            <v>Clergy</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v>
          </cell>
          <cell r="DW204">
            <v>0</v>
          </cell>
          <cell r="DX204">
            <v>10</v>
          </cell>
          <cell r="DY204">
            <v>1</v>
          </cell>
        </row>
        <row r="205">
          <cell r="Q205" t="str">
            <v>N.08</v>
          </cell>
          <cell r="R205" t="str">
            <v>N/A</v>
          </cell>
          <cell r="T205" t="str">
            <v>[COUNT NUMBER OF RESPONDENTS GIVING EACH ANSWER AND ENTER NUMBER IN BOXES BELOW]</v>
          </cell>
          <cell r="V205" t="str">
            <v>Punish people who commit crimes</v>
          </cell>
          <cell r="W205" t="str">
            <v>Punish people who commit crimes</v>
          </cell>
          <cell r="X205" t="str">
            <v>جزا دادن مجرمین؟</v>
          </cell>
          <cell r="Y205" t="str">
            <v>[ برای هر جواب تعداد جواب دهنده ها را بشمارید و تعداد را در خانه های خالی زیر بنویسید ]</v>
          </cell>
          <cell r="Z205" t="str">
            <v>دولت مرکزی / حامد کرزی</v>
          </cell>
          <cell r="AA205" t="str">
            <v>رهبران محلی</v>
          </cell>
          <cell r="AB205" t="str">
            <v xml:space="preserve">قومندانهای محلی </v>
          </cell>
          <cell r="AC205" t="str">
            <v>انجوها / موسسات</v>
          </cell>
          <cell r="AD205" t="str">
            <v xml:space="preserve">گروپ های مخالف دولت </v>
          </cell>
          <cell r="AE205" t="str">
            <v>کسی دیگر:</v>
          </cell>
          <cell r="AF205" t="str">
            <v xml:space="preserve">هیچ کس نباید این کار را انجام دهد </v>
          </cell>
          <cell r="AG205" t="str">
            <v>حکومت ولسوالی</v>
          </cell>
          <cell r="AH205" t="str">
            <v>حکومت ولایتی</v>
          </cell>
          <cell r="AI205" t="str">
            <v>علما  / روحانیون</v>
          </cell>
          <cell r="AJ205" t="e">
            <v>#N/A</v>
          </cell>
          <cell r="AK205" t="e">
            <v>#N/A</v>
          </cell>
          <cell r="AL205" t="e">
            <v>#N/A</v>
          </cell>
          <cell r="AM205" t="e">
            <v>#N/A</v>
          </cell>
          <cell r="AN205" t="e">
            <v>#N/A</v>
          </cell>
          <cell r="AO205" t="e">
            <v>#N/A</v>
          </cell>
          <cell r="AP205" t="e">
            <v>#N/A</v>
          </cell>
          <cell r="AQ205" t="e">
            <v>#N/A</v>
          </cell>
          <cell r="AR205" t="e">
            <v>#N/A</v>
          </cell>
          <cell r="AS205" t="e">
            <v>#N/A</v>
          </cell>
          <cell r="AT205" t="e">
            <v>#N/A</v>
          </cell>
          <cell r="AU205" t="e">
            <v>#N/A</v>
          </cell>
          <cell r="AV205" t="e">
            <v>#N/A</v>
          </cell>
          <cell r="AW205" t="e">
            <v>#N/A</v>
          </cell>
          <cell r="AX205" t="e">
            <v>#N/A</v>
          </cell>
          <cell r="AY205" t="e">
            <v>#N/A</v>
          </cell>
          <cell r="AZ205" t="e">
            <v>#N/A</v>
          </cell>
          <cell r="BA205" t="e">
            <v>#N/A</v>
          </cell>
          <cell r="BB205" t="e">
            <v>#N/A</v>
          </cell>
          <cell r="BC205" t="e">
            <v>#N/A</v>
          </cell>
          <cell r="BD205" t="e">
            <v>#N/A</v>
          </cell>
          <cell r="BE205" t="e">
            <v>#N/A</v>
          </cell>
          <cell r="BF205" t="e">
            <v>#N/A</v>
          </cell>
          <cell r="BG205" t="e">
            <v>#N/A</v>
          </cell>
          <cell r="BH205" t="e">
            <v>#N/A</v>
          </cell>
          <cell r="BI205" t="e">
            <v>#N/A</v>
          </cell>
          <cell r="BJ205" t="e">
            <v>#N/A</v>
          </cell>
          <cell r="BK205" t="e">
            <v>#N/A</v>
          </cell>
          <cell r="BL205" t="e">
            <v>#N/A</v>
          </cell>
          <cell r="BM205" t="e">
            <v>#N/A</v>
          </cell>
          <cell r="BN205" t="e">
            <v>#N/A</v>
          </cell>
          <cell r="BO205" t="e">
            <v>#N/A</v>
          </cell>
          <cell r="BP205" t="e">
            <v>#N/A</v>
          </cell>
          <cell r="BQ205" t="e">
            <v>#N/A</v>
          </cell>
          <cell r="BR205" t="e">
            <v>#N/A</v>
          </cell>
          <cell r="BS205" t="e">
            <v>#N/A</v>
          </cell>
          <cell r="BT205" t="e">
            <v>#N/A</v>
          </cell>
          <cell r="BU205" t="e">
            <v>#N/A</v>
          </cell>
          <cell r="BV205" t="e">
            <v>#N/A</v>
          </cell>
          <cell r="BW205" t="e">
            <v>#N/A</v>
          </cell>
          <cell r="BX205">
            <v>10</v>
          </cell>
          <cell r="BY205">
            <v>0</v>
          </cell>
          <cell r="BZ205" t="str">
            <v>Government of Hamid Karzai</v>
          </cell>
          <cell r="CA205" t="str">
            <v>Local Leaders</v>
          </cell>
          <cell r="CB205" t="str">
            <v>Local Commanders</v>
          </cell>
          <cell r="CC205" t="str">
            <v>NGOs</v>
          </cell>
          <cell r="CD205" t="str">
            <v>Groups Against the Government</v>
          </cell>
          <cell r="CE205" t="str">
            <v>Someone Else</v>
          </cell>
          <cell r="CF205" t="str">
            <v>No One Should Do This</v>
          </cell>
          <cell r="CG205" t="str">
            <v>District Government</v>
          </cell>
          <cell r="CH205" t="str">
            <v>Provincial Government</v>
          </cell>
          <cell r="CI205" t="str">
            <v>Clergy</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v>0</v>
          </cell>
          <cell r="DR205">
            <v>0</v>
          </cell>
          <cell r="DS205">
            <v>0</v>
          </cell>
          <cell r="DT205">
            <v>0</v>
          </cell>
          <cell r="DU205">
            <v>0</v>
          </cell>
          <cell r="DV205">
            <v>0</v>
          </cell>
          <cell r="DW205">
            <v>0</v>
          </cell>
          <cell r="DX205">
            <v>10</v>
          </cell>
          <cell r="DY205">
            <v>1</v>
          </cell>
        </row>
        <row r="206">
          <cell r="Q206" t="str">
            <v>N.10</v>
          </cell>
          <cell r="R206" t="str">
            <v>N/A</v>
          </cell>
          <cell r="T206" t="str">
            <v>[COUNT NUMBER OF RESPONDENTS GIVING EACH ANSWER AND ENTER NUMBER IN BOXES BELOW]</v>
          </cell>
          <cell r="V206" t="str">
            <v>Provide job opportunities, training, and cash-for-work programs</v>
          </cell>
          <cell r="W206" t="str">
            <v>Provide job opportunities, training, and cash-for-work programs</v>
          </cell>
          <cell r="X206" t="str">
            <v xml:space="preserve">فراهم کردن کار، آموزش، و یا پروگرام کار در مقابل پیسه نقد؟ </v>
          </cell>
          <cell r="Y206" t="str">
            <v>[ برای هر جواب تعداد جواب دهنده ها را بشمارید و تعداد را در خانه های خالی زیر بنویسید ]</v>
          </cell>
          <cell r="Z206" t="str">
            <v>کارمندان دولت در کابل</v>
          </cell>
          <cell r="AA206" t="str">
            <v>کلان های قوم</v>
          </cell>
          <cell r="AB206" t="str">
            <v>علمای دین</v>
          </cell>
          <cell r="AC206" t="str">
            <v>سایر:</v>
          </cell>
          <cell r="AD206" t="e">
            <v>#N/A</v>
          </cell>
          <cell r="AE206" t="e">
            <v>#N/A</v>
          </cell>
          <cell r="AF206" t="e">
            <v>#N/A</v>
          </cell>
          <cell r="AG206" t="e">
            <v>#N/A</v>
          </cell>
          <cell r="AH206" t="e">
            <v>#N/A</v>
          </cell>
          <cell r="AI206" t="e">
            <v>#N/A</v>
          </cell>
          <cell r="AJ206" t="e">
            <v>#N/A</v>
          </cell>
          <cell r="AK206" t="e">
            <v>#N/A</v>
          </cell>
          <cell r="AL206" t="e">
            <v>#N/A</v>
          </cell>
          <cell r="AM206" t="e">
            <v>#N/A</v>
          </cell>
          <cell r="AN206" t="e">
            <v>#N/A</v>
          </cell>
          <cell r="AO206" t="e">
            <v>#N/A</v>
          </cell>
          <cell r="AP206" t="e">
            <v>#N/A</v>
          </cell>
          <cell r="AQ206" t="e">
            <v>#N/A</v>
          </cell>
          <cell r="AR206" t="e">
            <v>#N/A</v>
          </cell>
          <cell r="AS206" t="e">
            <v>#N/A</v>
          </cell>
          <cell r="AT206" t="e">
            <v>#N/A</v>
          </cell>
          <cell r="AU206" t="e">
            <v>#N/A</v>
          </cell>
          <cell r="AV206" t="e">
            <v>#N/A</v>
          </cell>
          <cell r="AW206" t="e">
            <v>#N/A</v>
          </cell>
          <cell r="AX206" t="e">
            <v>#N/A</v>
          </cell>
          <cell r="AY206" t="e">
            <v>#N/A</v>
          </cell>
          <cell r="AZ206" t="e">
            <v>#N/A</v>
          </cell>
          <cell r="BA206" t="e">
            <v>#N/A</v>
          </cell>
          <cell r="BB206" t="e">
            <v>#N/A</v>
          </cell>
          <cell r="BC206" t="e">
            <v>#N/A</v>
          </cell>
          <cell r="BD206" t="e">
            <v>#N/A</v>
          </cell>
          <cell r="BE206" t="e">
            <v>#N/A</v>
          </cell>
          <cell r="BF206" t="e">
            <v>#N/A</v>
          </cell>
          <cell r="BG206" t="e">
            <v>#N/A</v>
          </cell>
          <cell r="BH206" t="e">
            <v>#N/A</v>
          </cell>
          <cell r="BI206" t="e">
            <v>#N/A</v>
          </cell>
          <cell r="BJ206" t="e">
            <v>#N/A</v>
          </cell>
          <cell r="BK206" t="e">
            <v>#N/A</v>
          </cell>
          <cell r="BL206" t="e">
            <v>#N/A</v>
          </cell>
          <cell r="BM206" t="e">
            <v>#N/A</v>
          </cell>
          <cell r="BN206" t="e">
            <v>#N/A</v>
          </cell>
          <cell r="BO206" t="e">
            <v>#N/A</v>
          </cell>
          <cell r="BP206" t="e">
            <v>#N/A</v>
          </cell>
          <cell r="BQ206" t="e">
            <v>#N/A</v>
          </cell>
          <cell r="BR206" t="e">
            <v>#N/A</v>
          </cell>
          <cell r="BS206" t="e">
            <v>#N/A</v>
          </cell>
          <cell r="BT206" t="e">
            <v>#N/A</v>
          </cell>
          <cell r="BU206" t="e">
            <v>#N/A</v>
          </cell>
          <cell r="BV206" t="e">
            <v>#N/A</v>
          </cell>
          <cell r="BW206" t="e">
            <v>#N/A</v>
          </cell>
          <cell r="BX206">
            <v>4</v>
          </cell>
          <cell r="BY206">
            <v>0</v>
          </cell>
          <cell r="BZ206" t="str">
            <v>Government Officials in Kabul</v>
          </cell>
          <cell r="CA206" t="str">
            <v>Tribal Leaders</v>
          </cell>
          <cell r="CB206" t="str">
            <v>Religious Leaders</v>
          </cell>
          <cell r="CC206" t="str">
            <v>Other:</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v>0</v>
          </cell>
          <cell r="DR206">
            <v>0</v>
          </cell>
          <cell r="DS206">
            <v>0</v>
          </cell>
          <cell r="DT206">
            <v>0</v>
          </cell>
          <cell r="DU206">
            <v>0</v>
          </cell>
          <cell r="DV206">
            <v>0</v>
          </cell>
          <cell r="DW206">
            <v>0</v>
          </cell>
          <cell r="DX206">
            <v>4</v>
          </cell>
          <cell r="DY206">
            <v>1</v>
          </cell>
        </row>
        <row r="207">
          <cell r="Q207" t="str">
            <v>N.14</v>
          </cell>
          <cell r="R207" t="str">
            <v>N/A</v>
          </cell>
          <cell r="T207" t="str">
            <v>[COUNT NUMBER OF RESPONDENTS GIVING EACH ANSWER AND ENTER NUMBER IN BOXES BELOW]</v>
          </cell>
          <cell r="V207" t="str">
            <v>In your opinion, what is the best type of government for {name of province}? A government system in which major decisions are made by: [1] Commander or other influential person in {name of province}; [2] Person elected by people of {name of province}; [3] Council elected by people of {name of province}; [4] Jirga for {name of province}; [5] Ulema for {name of province}; or [6] Something Else?</v>
          </cell>
          <cell r="W207" t="str">
            <v>In your opinion, what is the best type of government for {name of province}? A government system in which major decisions are made by: [1] Commander or other influential person in {name of province}; [2] Person elected by people of {name of province}; [3] Council elected by people of {name of province}; [4] Jirga for {name of province}; [5] Ulema for {name of province}; or [6] Something Else?</v>
          </cell>
          <cell r="X207" t="str">
            <v>به نظر شما، بهترین سیستم حکومتداری در {نام ولایت} چیست؟ حکومت که در آن تصمیم های مهم توسط: [1] قومندان یا شخص قدرتمند در {نام ولایت}؛ [2] توسط شخصی که از طریق مردم در {نام ولایت} انتخاب شده باشد؛ [3] توسط شورایی که اعضای ان توسط مردم در {نام ولایت} انتخاب شده باشند؛ [4] توسط جرگه {نام ولایت}؛ [5] توسط علما {نام ولایت}؛ یا [6] کسی دیگری گرفته شود؟</v>
          </cell>
          <cell r="Y207" t="str">
            <v>[ برای هر جواب تعداد جواب دهنده ها را بشمارید و تعداد را در خانه های خالی زیر بنویسید ]</v>
          </cell>
          <cell r="Z207" t="str">
            <v xml:space="preserve">قومندان یا شخص قدرت مند </v>
          </cell>
          <cell r="AA207" t="str">
            <v>والی که توسط مردم انتخاب شده باشد</v>
          </cell>
          <cell r="AB207" t="str">
            <v xml:space="preserve">شورای که توسط مردم انتخاب شده باشد </v>
          </cell>
          <cell r="AC207" t="str">
            <v>جرگه {نام ولایت}</v>
          </cell>
          <cell r="AD207" t="str">
            <v>علما {نام ولایت}</v>
          </cell>
          <cell r="AE207" t="str">
            <v>سایر:</v>
          </cell>
          <cell r="AF207" t="e">
            <v>#N/A</v>
          </cell>
          <cell r="AG207" t="e">
            <v>#N/A</v>
          </cell>
          <cell r="AH207" t="e">
            <v>#N/A</v>
          </cell>
          <cell r="AI207" t="e">
            <v>#N/A</v>
          </cell>
          <cell r="AJ207" t="e">
            <v>#N/A</v>
          </cell>
          <cell r="AK207" t="e">
            <v>#N/A</v>
          </cell>
          <cell r="AL207" t="e">
            <v>#N/A</v>
          </cell>
          <cell r="AM207" t="e">
            <v>#N/A</v>
          </cell>
          <cell r="AN207" t="e">
            <v>#N/A</v>
          </cell>
          <cell r="AO207" t="e">
            <v>#N/A</v>
          </cell>
          <cell r="AP207" t="e">
            <v>#N/A</v>
          </cell>
          <cell r="AQ207" t="e">
            <v>#N/A</v>
          </cell>
          <cell r="AR207" t="e">
            <v>#N/A</v>
          </cell>
          <cell r="AS207" t="e">
            <v>#N/A</v>
          </cell>
          <cell r="AT207" t="e">
            <v>#N/A</v>
          </cell>
          <cell r="AU207" t="e">
            <v>#N/A</v>
          </cell>
          <cell r="AV207" t="e">
            <v>#N/A</v>
          </cell>
          <cell r="AW207" t="e">
            <v>#N/A</v>
          </cell>
          <cell r="AX207" t="e">
            <v>#N/A</v>
          </cell>
          <cell r="AY207" t="e">
            <v>#N/A</v>
          </cell>
          <cell r="AZ207" t="e">
            <v>#N/A</v>
          </cell>
          <cell r="BA207" t="e">
            <v>#N/A</v>
          </cell>
          <cell r="BB207" t="e">
            <v>#N/A</v>
          </cell>
          <cell r="BC207" t="e">
            <v>#N/A</v>
          </cell>
          <cell r="BD207" t="e">
            <v>#N/A</v>
          </cell>
          <cell r="BE207" t="e">
            <v>#N/A</v>
          </cell>
          <cell r="BF207" t="e">
            <v>#N/A</v>
          </cell>
          <cell r="BG207" t="e">
            <v>#N/A</v>
          </cell>
          <cell r="BH207" t="e">
            <v>#N/A</v>
          </cell>
          <cell r="BI207" t="e">
            <v>#N/A</v>
          </cell>
          <cell r="BJ207" t="e">
            <v>#N/A</v>
          </cell>
          <cell r="BK207" t="e">
            <v>#N/A</v>
          </cell>
          <cell r="BL207" t="e">
            <v>#N/A</v>
          </cell>
          <cell r="BM207" t="e">
            <v>#N/A</v>
          </cell>
          <cell r="BN207" t="e">
            <v>#N/A</v>
          </cell>
          <cell r="BO207" t="e">
            <v>#N/A</v>
          </cell>
          <cell r="BP207" t="e">
            <v>#N/A</v>
          </cell>
          <cell r="BQ207" t="e">
            <v>#N/A</v>
          </cell>
          <cell r="BR207" t="e">
            <v>#N/A</v>
          </cell>
          <cell r="BS207" t="e">
            <v>#N/A</v>
          </cell>
          <cell r="BT207" t="e">
            <v>#N/A</v>
          </cell>
          <cell r="BU207" t="e">
            <v>#N/A</v>
          </cell>
          <cell r="BV207" t="e">
            <v>#N/A</v>
          </cell>
          <cell r="BW207" t="e">
            <v>#N/A</v>
          </cell>
          <cell r="BX207">
            <v>6</v>
          </cell>
          <cell r="BY207">
            <v>0</v>
          </cell>
          <cell r="BZ207" t="str">
            <v>Commander or Other Powerful Person</v>
          </cell>
          <cell r="CA207" t="str">
            <v>Governor Elected by the People</v>
          </cell>
          <cell r="CB207" t="str">
            <v>Council of Elected Representatives</v>
          </cell>
          <cell r="CC207" t="str">
            <v>Province Jirga</v>
          </cell>
          <cell r="CD207" t="str">
            <v>Province Ulema</v>
          </cell>
          <cell r="CE207" t="str">
            <v>Other:</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v>0</v>
          </cell>
          <cell r="DR207">
            <v>0</v>
          </cell>
          <cell r="DS207">
            <v>0</v>
          </cell>
          <cell r="DT207">
            <v>0</v>
          </cell>
          <cell r="DU207">
            <v>0</v>
          </cell>
          <cell r="DV207">
            <v>0</v>
          </cell>
          <cell r="DW207">
            <v>0</v>
          </cell>
          <cell r="DX207">
            <v>6</v>
          </cell>
          <cell r="DY207">
            <v>1</v>
          </cell>
        </row>
        <row r="208">
          <cell r="Q208" t="str">
            <v>N.11</v>
          </cell>
          <cell r="R208" t="str">
            <v>N/A</v>
          </cell>
          <cell r="T208" t="str">
            <v>[COUNT NUMBER OF RESPONDENTS GIVING EACH ANSWER AND ENTER NUMBER IN BOXES BELOW]</v>
          </cell>
          <cell r="V208" t="str">
            <v>Provide other services, such as health care and education</v>
          </cell>
          <cell r="W208" t="str">
            <v>Provide other services, such as health care and education</v>
          </cell>
          <cell r="X208" t="str">
            <v xml:space="preserve">خدمات دیگر مانند، دوا و داکتر و تعلیم و تربیه؟ </v>
          </cell>
          <cell r="Y208" t="str">
            <v>[ برای هر جواب تعداد جواب دهنده ها را بشمارید و تعداد را در خانه های خالی زیر بنویسید ]</v>
          </cell>
          <cell r="Z208" t="str">
            <v>کارمندان دولت در کابل</v>
          </cell>
          <cell r="AA208" t="str">
            <v>کلان های قوم</v>
          </cell>
          <cell r="AB208" t="str">
            <v>علمای دین</v>
          </cell>
          <cell r="AC208" t="str">
            <v>سایر:</v>
          </cell>
          <cell r="AD208" t="e">
            <v>#N/A</v>
          </cell>
          <cell r="AE208" t="e">
            <v>#N/A</v>
          </cell>
          <cell r="AF208" t="e">
            <v>#N/A</v>
          </cell>
          <cell r="AG208" t="e">
            <v>#N/A</v>
          </cell>
          <cell r="AH208" t="e">
            <v>#N/A</v>
          </cell>
          <cell r="AI208" t="e">
            <v>#N/A</v>
          </cell>
          <cell r="AJ208" t="e">
            <v>#N/A</v>
          </cell>
          <cell r="AK208" t="e">
            <v>#N/A</v>
          </cell>
          <cell r="AL208" t="e">
            <v>#N/A</v>
          </cell>
          <cell r="AM208" t="e">
            <v>#N/A</v>
          </cell>
          <cell r="AN208" t="e">
            <v>#N/A</v>
          </cell>
          <cell r="AO208" t="e">
            <v>#N/A</v>
          </cell>
          <cell r="AP208" t="e">
            <v>#N/A</v>
          </cell>
          <cell r="AQ208" t="e">
            <v>#N/A</v>
          </cell>
          <cell r="AR208" t="e">
            <v>#N/A</v>
          </cell>
          <cell r="AS208" t="e">
            <v>#N/A</v>
          </cell>
          <cell r="AT208" t="e">
            <v>#N/A</v>
          </cell>
          <cell r="AU208" t="e">
            <v>#N/A</v>
          </cell>
          <cell r="AV208" t="e">
            <v>#N/A</v>
          </cell>
          <cell r="AW208" t="e">
            <v>#N/A</v>
          </cell>
          <cell r="AX208" t="e">
            <v>#N/A</v>
          </cell>
          <cell r="AY208" t="e">
            <v>#N/A</v>
          </cell>
          <cell r="AZ208" t="e">
            <v>#N/A</v>
          </cell>
          <cell r="BA208" t="e">
            <v>#N/A</v>
          </cell>
          <cell r="BB208" t="e">
            <v>#N/A</v>
          </cell>
          <cell r="BC208" t="e">
            <v>#N/A</v>
          </cell>
          <cell r="BD208" t="e">
            <v>#N/A</v>
          </cell>
          <cell r="BE208" t="e">
            <v>#N/A</v>
          </cell>
          <cell r="BF208" t="e">
            <v>#N/A</v>
          </cell>
          <cell r="BG208" t="e">
            <v>#N/A</v>
          </cell>
          <cell r="BH208" t="e">
            <v>#N/A</v>
          </cell>
          <cell r="BI208" t="e">
            <v>#N/A</v>
          </cell>
          <cell r="BJ208" t="e">
            <v>#N/A</v>
          </cell>
          <cell r="BK208" t="e">
            <v>#N/A</v>
          </cell>
          <cell r="BL208" t="e">
            <v>#N/A</v>
          </cell>
          <cell r="BM208" t="e">
            <v>#N/A</v>
          </cell>
          <cell r="BN208" t="e">
            <v>#N/A</v>
          </cell>
          <cell r="BO208" t="e">
            <v>#N/A</v>
          </cell>
          <cell r="BP208" t="e">
            <v>#N/A</v>
          </cell>
          <cell r="BQ208" t="e">
            <v>#N/A</v>
          </cell>
          <cell r="BR208" t="e">
            <v>#N/A</v>
          </cell>
          <cell r="BS208" t="e">
            <v>#N/A</v>
          </cell>
          <cell r="BT208" t="e">
            <v>#N/A</v>
          </cell>
          <cell r="BU208" t="e">
            <v>#N/A</v>
          </cell>
          <cell r="BV208" t="e">
            <v>#N/A</v>
          </cell>
          <cell r="BW208" t="e">
            <v>#N/A</v>
          </cell>
          <cell r="BX208">
            <v>4</v>
          </cell>
          <cell r="BY208">
            <v>0</v>
          </cell>
          <cell r="BZ208" t="str">
            <v>Government Officials in Kabul</v>
          </cell>
          <cell r="CA208" t="str">
            <v>Tribal Leaders</v>
          </cell>
          <cell r="CB208" t="str">
            <v>Religious Leaders</v>
          </cell>
          <cell r="CC208" t="str">
            <v>Other:</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v>0</v>
          </cell>
          <cell r="DR208">
            <v>0</v>
          </cell>
          <cell r="DS208">
            <v>0</v>
          </cell>
          <cell r="DT208">
            <v>0</v>
          </cell>
          <cell r="DU208">
            <v>0</v>
          </cell>
          <cell r="DV208">
            <v>0</v>
          </cell>
          <cell r="DW208">
            <v>0</v>
          </cell>
          <cell r="DX208">
            <v>4</v>
          </cell>
          <cell r="DY208">
            <v>1</v>
          </cell>
        </row>
        <row r="209">
          <cell r="Q209">
            <v>7.15</v>
          </cell>
          <cell r="R209">
            <v>14.02</v>
          </cell>
          <cell r="U209" t="str">
            <v>If people in the village are obliged to pay tax, whom should they pay the tax to?</v>
          </cell>
          <cell r="V209" t="str">
            <v xml:space="preserve">In your opinion, if people have to pay tax on their income, to whom should they pay this tax? </v>
          </cell>
          <cell r="W209" t="str">
            <v xml:space="preserve">In your opinion, if people have to pay tax on their income, to whom should they pay this tax? </v>
          </cell>
          <cell r="X209" t="str">
            <v>به نظر شما، اگر  قرار باشد که مردم این قریه از عواید خود مالیه بپردازند، مالیه را به کی باید بپردازند؟</v>
          </cell>
          <cell r="Y209" t="str">
            <v/>
          </cell>
          <cell r="Z209" t="str">
            <v>ملک / ارباب / قریه دار</v>
          </cell>
          <cell r="AA209" t="str">
            <v>خان / زمیندار / بیگ / بای</v>
          </cell>
          <cell r="AB209" t="str">
            <v>سید / ایشان / خواجه</v>
          </cell>
          <cell r="AC209" t="str">
            <v>ملا / امام / ملای مسجد</v>
          </cell>
          <cell r="AD209" t="str">
            <v>مولوی / عالم دین / روحانی</v>
          </cell>
          <cell r="AE209" t="str">
            <v>ريش سفيد(ها) قوم یا بزرگ يا بزرگان قوم</v>
          </cell>
          <cell r="AF209" t="str">
            <v>رئیس شورای محلی قریه</v>
          </cell>
          <cell r="AG209" t="str">
            <v>عضو شورای محلی قریه</v>
          </cell>
          <cell r="AH209" t="str">
            <v>رئیس شورای انکشافی قریه</v>
          </cell>
          <cell r="AI209" t="str">
            <v>خزانه دار شورای انکشافی قریه</v>
          </cell>
          <cell r="AJ209" t="str">
            <v>شورای محلی قریه</v>
          </cell>
          <cell r="AK209" t="str">
            <v>شورای انکشافی قریه</v>
          </cell>
          <cell r="AL209" t="str">
            <v>برنامه همبستگی ملی</v>
          </cell>
          <cell r="AM209" t="str">
            <v>وزارت احیا و انکشاف دهات</v>
          </cell>
          <cell r="AN209" t="str">
            <v>وزارت مالیه</v>
          </cell>
          <cell r="AO209" t="str">
            <v>وزارت خانه های دیگر</v>
          </cell>
          <cell r="AP209" t="str">
            <v>دولت مرکزی / نماینده دولت مرکزی</v>
          </cell>
          <cell r="AQ209" t="str">
            <v>والی</v>
          </cell>
          <cell r="AR209" t="str">
            <v xml:space="preserve">شورای ولایتی </v>
          </cell>
          <cell r="AS209" t="str">
            <v>حکومت ولایتی</v>
          </cell>
          <cell r="AT209" t="str">
            <v>ولسوال</v>
          </cell>
          <cell r="AU209" t="str">
            <v>شورای ولسوالی</v>
          </cell>
          <cell r="AV209" t="str">
            <v>حکومت ولسوالی</v>
          </cell>
          <cell r="AW209" t="str">
            <v>قوماندان</v>
          </cell>
          <cell r="AX209" t="str">
            <v>مجاهد</v>
          </cell>
          <cell r="AY209" t="str">
            <v>مردم فقیر و بیچاره</v>
          </cell>
          <cell r="AZ209" t="str">
            <v>سایر:</v>
          </cell>
          <cell r="BA209" t="str">
            <v>سایر:</v>
          </cell>
          <cell r="BB209" t="str">
            <v>سایر:</v>
          </cell>
          <cell r="BC209" t="e">
            <v>#N/A</v>
          </cell>
          <cell r="BD209" t="e">
            <v>#N/A</v>
          </cell>
          <cell r="BE209" t="e">
            <v>#N/A</v>
          </cell>
          <cell r="BF209" t="e">
            <v>#N/A</v>
          </cell>
          <cell r="BG209" t="e">
            <v>#N/A</v>
          </cell>
          <cell r="BH209" t="e">
            <v>#N/A</v>
          </cell>
          <cell r="BI209" t="e">
            <v>#N/A</v>
          </cell>
          <cell r="BJ209" t="e">
            <v>#N/A</v>
          </cell>
          <cell r="BK209" t="e">
            <v>#N/A</v>
          </cell>
          <cell r="BL209" t="e">
            <v>#N/A</v>
          </cell>
          <cell r="BM209" t="e">
            <v>#N/A</v>
          </cell>
          <cell r="BN209" t="e">
            <v>#N/A</v>
          </cell>
          <cell r="BO209" t="e">
            <v>#N/A</v>
          </cell>
          <cell r="BP209" t="e">
            <v>#N/A</v>
          </cell>
          <cell r="BQ209" t="e">
            <v>#N/A</v>
          </cell>
          <cell r="BR209" t="e">
            <v>#N/A</v>
          </cell>
          <cell r="BS209" t="e">
            <v>#N/A</v>
          </cell>
          <cell r="BT209" t="e">
            <v>#N/A</v>
          </cell>
          <cell r="BU209" t="e">
            <v>#N/A</v>
          </cell>
          <cell r="BV209" t="e">
            <v>#N/A</v>
          </cell>
          <cell r="BW209" t="e">
            <v>#N/A</v>
          </cell>
          <cell r="BX209">
            <v>29</v>
          </cell>
          <cell r="BY209">
            <v>0</v>
          </cell>
          <cell r="BZ209" t="str">
            <v>Arbab / Malik / Qariyadar</v>
          </cell>
          <cell r="CA209" t="str">
            <v>Khan / Zamindar / Beg / Baay</v>
          </cell>
          <cell r="CB209" t="str">
            <v>Sayed / Eshan / Khoja</v>
          </cell>
          <cell r="CC209" t="str">
            <v>Mullah / Imam / Mosque Mullah</v>
          </cell>
          <cell r="CD209" t="str">
            <v>Mawlawi / Religious Scholar / Rohanion</v>
          </cell>
          <cell r="CE209" t="str">
            <v>White Beard(s) / Tribal Elder(s)</v>
          </cell>
          <cell r="CF209" t="str">
            <v>Head of Village Council</v>
          </cell>
          <cell r="CG209" t="str">
            <v>Member of Village Council</v>
          </cell>
          <cell r="CH209" t="str">
            <v>Head of CDC</v>
          </cell>
          <cell r="CI209" t="str">
            <v>Treasurer of CDC</v>
          </cell>
          <cell r="CJ209" t="str">
            <v>Village Council</v>
          </cell>
          <cell r="CK209" t="str">
            <v>CDC</v>
          </cell>
          <cell r="CL209" t="str">
            <v>NSP</v>
          </cell>
          <cell r="CM209" t="str">
            <v>MRRD</v>
          </cell>
          <cell r="CN209" t="str">
            <v>Ministry of Finance</v>
          </cell>
          <cell r="CO209" t="str">
            <v>Other Ministry</v>
          </cell>
          <cell r="CP209" t="str">
            <v>Central Government / Representative of Central Government</v>
          </cell>
          <cell r="CQ209" t="str">
            <v>Provincial Governor</v>
          </cell>
          <cell r="CR209" t="str">
            <v>Province Shura</v>
          </cell>
          <cell r="CS209" t="str">
            <v>Provincial Government</v>
          </cell>
          <cell r="CT209" t="str">
            <v>District Administrator</v>
          </cell>
          <cell r="CU209" t="str">
            <v>District Shura</v>
          </cell>
          <cell r="CV209" t="str">
            <v>District Government</v>
          </cell>
          <cell r="CW209" t="str">
            <v>Commander</v>
          </cell>
          <cell r="CX209" t="str">
            <v>Mujahed</v>
          </cell>
          <cell r="CY209" t="str">
            <v>Poor and Needy People</v>
          </cell>
          <cell r="CZ209" t="str">
            <v>Other:</v>
          </cell>
          <cell r="DA209" t="str">
            <v>Other:</v>
          </cell>
          <cell r="DB209" t="str">
            <v>Other:</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v>0</v>
          </cell>
          <cell r="DR209">
            <v>0</v>
          </cell>
          <cell r="DS209">
            <v>0</v>
          </cell>
          <cell r="DT209">
            <v>0</v>
          </cell>
          <cell r="DU209">
            <v>0</v>
          </cell>
          <cell r="DV209">
            <v>0</v>
          </cell>
          <cell r="DW209">
            <v>0</v>
          </cell>
          <cell r="DX209">
            <v>29</v>
          </cell>
          <cell r="DY209">
            <v>1</v>
          </cell>
          <cell r="DZ209" t="str">
            <v>Categorical</v>
          </cell>
          <cell r="EA209">
            <v>3</v>
          </cell>
          <cell r="EB209" t="str">
            <v>Code</v>
          </cell>
          <cell r="EC209" t="str">
            <v>Occupation Code</v>
          </cell>
          <cell r="EE209">
            <v>4.17</v>
          </cell>
          <cell r="EF209" t="str">
            <v>.</v>
          </cell>
          <cell r="EG209" t="str">
            <v>-</v>
          </cell>
          <cell r="EI209" t="str">
            <v>-</v>
          </cell>
          <cell r="EK209">
            <v>1</v>
          </cell>
          <cell r="EN209">
            <v>5.12</v>
          </cell>
          <cell r="EO209" t="str">
            <v>Hypothesis Test</v>
          </cell>
          <cell r="EP209" t="str">
            <v>Political Opinion</v>
          </cell>
          <cell r="EQ209" t="str">
            <v>Taxation</v>
          </cell>
          <cell r="ER209">
            <v>7.1499999999999968</v>
          </cell>
          <cell r="ES209">
            <v>7.1499999999999968</v>
          </cell>
          <cell r="ET209" t="str">
            <v xml:space="preserve">In your opinion, if people have to pay tax on their income, to whom should they pay this tax? </v>
          </cell>
          <cell r="EU209" t="str">
            <v>به نظر شما، اگر  قرار باشد که مردم این قریه مالیه بپردازند، مالیه را به کی باید بپردازند؟</v>
          </cell>
          <cell r="EV209" t="b">
            <v>1</v>
          </cell>
          <cell r="EW209" t="b">
            <v>1</v>
          </cell>
          <cell r="EX209" t="b">
            <v>0</v>
          </cell>
        </row>
        <row r="210">
          <cell r="Q210">
            <v>15.06</v>
          </cell>
          <cell r="R210">
            <v>11.049999999999999</v>
          </cell>
          <cell r="T210" t="str">
            <v>[COUNT NUMBER OF RESPONDENTS GIVING EACH ANSWER AND ENTER NUMBER IN BOXES BELOW]</v>
          </cell>
          <cell r="U210" t="str">
            <v>Why shouldn’t the girls be allowed to go to school?</v>
          </cell>
          <cell r="V210" t="str">
            <v>What is the main reason that girls should not study beyond this class?</v>
          </cell>
          <cell r="W210" t="str">
            <v>What is the main reason that girls should not study beyond this class?</v>
          </cell>
          <cell r="X210" t="str">
            <v>چرا باید به دختران این قریه اجازه داده نشود که به مکتب بروند؟</v>
          </cell>
          <cell r="Y210" t="str">
            <v>[ برای هر جواب تعداد جواب دهنده ها را بشمارید و تعداد را در خانه های خالی زیر بنویسید ]</v>
          </cell>
          <cell r="Z210" t="str">
            <v>دخترها به تعلیم ضرورت ندارند</v>
          </cell>
          <cell r="AA210" t="str">
            <v>دخترها تعلیم را خوش ندارند</v>
          </cell>
          <cell r="AB210" t="str">
            <v>کارهای خانه و یا کار در مزرعه تمام وقت آنها را میگیرد</v>
          </cell>
          <cell r="AC210" t="str">
            <v>پدران شان اجازه نمیدهند</v>
          </cell>
          <cell r="AD210" t="str">
            <v xml:space="preserve">این مخالف رسوم و عنعات قریه است </v>
          </cell>
          <cell r="AE210" t="str">
            <v>این کار مخالف دین اسلام است</v>
          </cell>
          <cell r="AF210" t="str">
            <v>نبودن امنیت</v>
          </cell>
          <cell r="AG210" t="str">
            <v>سایر:</v>
          </cell>
          <cell r="AH210" t="str">
            <v>سایر:</v>
          </cell>
          <cell r="AI210" t="e">
            <v>#N/A</v>
          </cell>
          <cell r="AJ210" t="e">
            <v>#N/A</v>
          </cell>
          <cell r="AK210" t="e">
            <v>#N/A</v>
          </cell>
          <cell r="AL210" t="e">
            <v>#N/A</v>
          </cell>
          <cell r="AM210" t="e">
            <v>#N/A</v>
          </cell>
          <cell r="AN210" t="e">
            <v>#N/A</v>
          </cell>
          <cell r="AO210" t="e">
            <v>#N/A</v>
          </cell>
          <cell r="AP210" t="e">
            <v>#N/A</v>
          </cell>
          <cell r="AQ210" t="e">
            <v>#N/A</v>
          </cell>
          <cell r="AR210" t="e">
            <v>#N/A</v>
          </cell>
          <cell r="AS210" t="e">
            <v>#N/A</v>
          </cell>
          <cell r="AT210" t="e">
            <v>#N/A</v>
          </cell>
          <cell r="AU210" t="e">
            <v>#N/A</v>
          </cell>
          <cell r="AV210" t="e">
            <v>#N/A</v>
          </cell>
          <cell r="AW210" t="e">
            <v>#N/A</v>
          </cell>
          <cell r="AX210" t="e">
            <v>#N/A</v>
          </cell>
          <cell r="AY210" t="e">
            <v>#N/A</v>
          </cell>
          <cell r="AZ210" t="e">
            <v>#N/A</v>
          </cell>
          <cell r="BA210" t="e">
            <v>#N/A</v>
          </cell>
          <cell r="BB210" t="e">
            <v>#N/A</v>
          </cell>
          <cell r="BC210" t="e">
            <v>#N/A</v>
          </cell>
          <cell r="BD210" t="e">
            <v>#N/A</v>
          </cell>
          <cell r="BE210" t="e">
            <v>#N/A</v>
          </cell>
          <cell r="BF210" t="e">
            <v>#N/A</v>
          </cell>
          <cell r="BG210" t="e">
            <v>#N/A</v>
          </cell>
          <cell r="BH210" t="e">
            <v>#N/A</v>
          </cell>
          <cell r="BI210" t="e">
            <v>#N/A</v>
          </cell>
          <cell r="BJ210" t="e">
            <v>#N/A</v>
          </cell>
          <cell r="BK210" t="e">
            <v>#N/A</v>
          </cell>
          <cell r="BL210" t="e">
            <v>#N/A</v>
          </cell>
          <cell r="BM210" t="e">
            <v>#N/A</v>
          </cell>
          <cell r="BN210" t="e">
            <v>#N/A</v>
          </cell>
          <cell r="BO210" t="e">
            <v>#N/A</v>
          </cell>
          <cell r="BP210" t="e">
            <v>#N/A</v>
          </cell>
          <cell r="BQ210" t="e">
            <v>#N/A</v>
          </cell>
          <cell r="BR210" t="e">
            <v>#N/A</v>
          </cell>
          <cell r="BS210" t="e">
            <v>#N/A</v>
          </cell>
          <cell r="BT210" t="e">
            <v>#N/A</v>
          </cell>
          <cell r="BU210" t="e">
            <v>#N/A</v>
          </cell>
          <cell r="BV210" t="e">
            <v>#N/A</v>
          </cell>
          <cell r="BW210" t="e">
            <v>#N/A</v>
          </cell>
          <cell r="BX210">
            <v>9</v>
          </cell>
          <cell r="BY210">
            <v>0</v>
          </cell>
          <cell r="BZ210" t="str">
            <v>Girls have no need for education</v>
          </cell>
          <cell r="CA210" t="str">
            <v>Girls do not like education</v>
          </cell>
          <cell r="CB210" t="str">
            <v>Household duties and/or work in the field takes up all of their time</v>
          </cell>
          <cell r="CC210" t="str">
            <v>Fathers do not allow them</v>
          </cell>
          <cell r="CD210" t="str">
            <v>Against tradition and rules of village</v>
          </cell>
          <cell r="CE210" t="str">
            <v>Against Islam</v>
          </cell>
          <cell r="CF210" t="str">
            <v>Lack of Security</v>
          </cell>
          <cell r="CG210" t="str">
            <v>Other:</v>
          </cell>
          <cell r="CH210" t="str">
            <v>Other:</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v>0</v>
          </cell>
          <cell r="DR210">
            <v>0</v>
          </cell>
          <cell r="DS210">
            <v>0</v>
          </cell>
          <cell r="DT210">
            <v>0</v>
          </cell>
          <cell r="DU210">
            <v>0</v>
          </cell>
          <cell r="DV210">
            <v>0</v>
          </cell>
          <cell r="DW210">
            <v>0</v>
          </cell>
          <cell r="DX210">
            <v>9</v>
          </cell>
          <cell r="DY210">
            <v>1</v>
          </cell>
          <cell r="DZ210" t="str">
            <v>Categorical</v>
          </cell>
          <cell r="EA210">
            <v>1</v>
          </cell>
          <cell r="EB210" t="str">
            <v>Fill-In</v>
          </cell>
          <cell r="EC210" t="str">
            <v>Girls do not need education; Girls do not like education; Chores at home and working in the farm take up all their time; Their fathers would not let them; This is against the rule of Islam; Others</v>
          </cell>
          <cell r="ED210">
            <v>6</v>
          </cell>
          <cell r="EE210">
            <v>8.09</v>
          </cell>
          <cell r="EF210" t="str">
            <v>X</v>
          </cell>
          <cell r="EG210">
            <v>2.09</v>
          </cell>
          <cell r="EH210" t="str">
            <v>X</v>
          </cell>
          <cell r="EI210" t="str">
            <v>-</v>
          </cell>
          <cell r="EK210">
            <v>1</v>
          </cell>
          <cell r="EN210">
            <v>3.07</v>
          </cell>
          <cell r="EO210" t="str">
            <v>Hypothesis Test</v>
          </cell>
          <cell r="EP210" t="str">
            <v>Political Opinion</v>
          </cell>
          <cell r="EQ210" t="str">
            <v>x</v>
          </cell>
          <cell r="ER210">
            <v>15.059999999999999</v>
          </cell>
          <cell r="ES210">
            <v>15.059999999999999</v>
          </cell>
          <cell r="ET210" t="str">
            <v>What is the reason that girls in your village should not be allowed to go to school?</v>
          </cell>
          <cell r="EU210" t="str">
            <v xml:space="preserve">چرا باید به دخترهای قریه اجازه داده نشود که  به مکتب بروند؟ </v>
          </cell>
          <cell r="EV210" t="b">
            <v>1</v>
          </cell>
          <cell r="EW210" t="b">
            <v>0</v>
          </cell>
          <cell r="EX210" t="b">
            <v>0</v>
          </cell>
          <cell r="FG210" t="str">
            <v>  Others (please specify)</v>
          </cell>
        </row>
        <row r="211">
          <cell r="Q211">
            <v>9.01</v>
          </cell>
          <cell r="R211">
            <v>7.02</v>
          </cell>
          <cell r="S211">
            <v>6.01</v>
          </cell>
          <cell r="T211" t="str">
            <v>[MARK ALL MENTIONED]</v>
          </cell>
          <cell r="V211" t="str">
            <v>Which crops did you cultivate in {season}?</v>
          </cell>
          <cell r="W211" t="str">
            <v>During the past 12 months, in which months did people in this village harvest crops?</v>
          </cell>
          <cell r="X211" t="str">
            <v xml:space="preserve">در همین 12 ماه گذشته، در کدام ماه ها، مردم اين قريه حاصلات را جمع آوری نمودند؟ </v>
          </cell>
          <cell r="Y211" t="str">
            <v>[ تمام جوابات داده شده را حلقه کنید ]</v>
          </cell>
          <cell r="Z211" t="str">
            <v xml:space="preserve">کسی دراین قریه 12 ماه گذشته، حاصل  نگرفته است  </v>
          </cell>
          <cell r="AA211" t="str">
            <v>سنبله 1388</v>
          </cell>
          <cell r="AB211" t="str">
            <v>اسد 1388</v>
          </cell>
          <cell r="AC211" t="str">
            <v>سرطان 1388</v>
          </cell>
          <cell r="AD211" t="str">
            <v>جوزا 1388</v>
          </cell>
          <cell r="AE211" t="str">
            <v>ثور 1388</v>
          </cell>
          <cell r="AF211" t="str">
            <v>حمل 1388</v>
          </cell>
          <cell r="AG211" t="str">
            <v>حوت 1387</v>
          </cell>
          <cell r="AH211" t="str">
            <v>دلو 1387</v>
          </cell>
          <cell r="AI211" t="str">
            <v>جدی 1387</v>
          </cell>
          <cell r="AJ211" t="str">
            <v>قوس 1387</v>
          </cell>
          <cell r="AK211" t="str">
            <v>عقرب 1387</v>
          </cell>
          <cell r="AL211" t="str">
            <v>میزان 1387</v>
          </cell>
          <cell r="AM211" t="str">
            <v>سنبله 1387</v>
          </cell>
          <cell r="AN211" t="str">
            <v>اسد 1387</v>
          </cell>
          <cell r="AO211" t="str">
            <v>سرطان 1387</v>
          </cell>
          <cell r="AP211" t="e">
            <v>#N/A</v>
          </cell>
          <cell r="AQ211" t="e">
            <v>#N/A</v>
          </cell>
          <cell r="AR211" t="e">
            <v>#N/A</v>
          </cell>
          <cell r="AS211" t="e">
            <v>#N/A</v>
          </cell>
          <cell r="AT211" t="e">
            <v>#N/A</v>
          </cell>
          <cell r="AU211" t="e">
            <v>#N/A</v>
          </cell>
          <cell r="AV211" t="e">
            <v>#N/A</v>
          </cell>
          <cell r="AW211" t="e">
            <v>#N/A</v>
          </cell>
          <cell r="AX211" t="e">
            <v>#N/A</v>
          </cell>
          <cell r="AY211" t="e">
            <v>#N/A</v>
          </cell>
          <cell r="AZ211" t="e">
            <v>#N/A</v>
          </cell>
          <cell r="BA211" t="e">
            <v>#N/A</v>
          </cell>
          <cell r="BB211" t="e">
            <v>#N/A</v>
          </cell>
          <cell r="BC211" t="e">
            <v>#N/A</v>
          </cell>
          <cell r="BD211" t="e">
            <v>#N/A</v>
          </cell>
          <cell r="BE211" t="e">
            <v>#N/A</v>
          </cell>
          <cell r="BF211" t="e">
            <v>#N/A</v>
          </cell>
          <cell r="BG211" t="e">
            <v>#N/A</v>
          </cell>
          <cell r="BH211" t="e">
            <v>#N/A</v>
          </cell>
          <cell r="BI211" t="e">
            <v>#N/A</v>
          </cell>
          <cell r="BJ211" t="e">
            <v>#N/A</v>
          </cell>
          <cell r="BK211" t="e">
            <v>#N/A</v>
          </cell>
          <cell r="BL211" t="e">
            <v>#N/A</v>
          </cell>
          <cell r="BM211" t="e">
            <v>#N/A</v>
          </cell>
          <cell r="BN211" t="e">
            <v>#N/A</v>
          </cell>
          <cell r="BO211" t="e">
            <v>#N/A</v>
          </cell>
          <cell r="BP211" t="e">
            <v>#N/A</v>
          </cell>
          <cell r="BQ211" t="e">
            <v>#N/A</v>
          </cell>
          <cell r="BR211" t="e">
            <v>#N/A</v>
          </cell>
          <cell r="BS211" t="e">
            <v>#N/A</v>
          </cell>
          <cell r="BT211" t="e">
            <v>#N/A</v>
          </cell>
          <cell r="BU211" t="e">
            <v>#N/A</v>
          </cell>
          <cell r="BV211" t="e">
            <v>#N/A</v>
          </cell>
          <cell r="BW211" t="e">
            <v>#N/A</v>
          </cell>
          <cell r="BX211">
            <v>16</v>
          </cell>
          <cell r="BY211">
            <v>0</v>
          </cell>
          <cell r="BZ211" t="str">
            <v>No One in Village Harvested Crops in Past 12 Months</v>
          </cell>
          <cell r="CA211">
            <v>40026</v>
          </cell>
          <cell r="CB211">
            <v>39995</v>
          </cell>
          <cell r="CC211">
            <v>39965</v>
          </cell>
          <cell r="CD211">
            <v>39934</v>
          </cell>
          <cell r="CE211">
            <v>39904</v>
          </cell>
          <cell r="CF211">
            <v>39873</v>
          </cell>
          <cell r="CG211">
            <v>39479</v>
          </cell>
          <cell r="CH211">
            <v>39448</v>
          </cell>
          <cell r="CI211">
            <v>39783</v>
          </cell>
          <cell r="CJ211">
            <v>39753</v>
          </cell>
          <cell r="CK211">
            <v>39722</v>
          </cell>
          <cell r="CL211">
            <v>39692</v>
          </cell>
          <cell r="CM211">
            <v>39661</v>
          </cell>
          <cell r="CN211">
            <v>39630</v>
          </cell>
          <cell r="CO211">
            <v>39600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16</v>
          </cell>
          <cell r="DY211">
            <v>1</v>
          </cell>
          <cell r="EK211">
            <v>1</v>
          </cell>
          <cell r="ER211">
            <v>9.01</v>
          </cell>
          <cell r="ES211">
            <v>9.01</v>
          </cell>
          <cell r="ET211" t="str">
            <v>During the past 12 months, in which months did people in this village harvest crops?</v>
          </cell>
          <cell r="EU211" t="str">
            <v xml:space="preserve">در جریان 12 ماه گذشته، در کدام ماه ها مردم اين قريه حاصلات را جمع آوری نمودند؟ </v>
          </cell>
          <cell r="EV211" t="b">
            <v>1</v>
          </cell>
          <cell r="EW211" t="b">
            <v>1</v>
          </cell>
          <cell r="EX211" t="b">
            <v>0</v>
          </cell>
        </row>
        <row r="212">
          <cell r="Q212">
            <v>9.02</v>
          </cell>
          <cell r="R212">
            <v>7.0299999999999994</v>
          </cell>
          <cell r="U212" t="str">
            <v>What is the name of agriculture product growing in most parts of the land in your village?</v>
          </cell>
          <cell r="V212" t="str">
            <v>In the most recent cultivation season, which crop took up most of your land?</v>
          </cell>
          <cell r="W212" t="str">
            <v>In the most recent harvest season, which crop took up the most land in the village?</v>
          </cell>
          <cell r="X212" t="str">
            <v>در آخرين فصل حاصل گيری، زیاد ترین زمین این قریه را مردم چی کشت کردند؟</v>
          </cell>
          <cell r="Y212" t="str">
            <v/>
          </cell>
          <cell r="Z212" t="str">
            <v>هیچ چیز</v>
          </cell>
          <cell r="AA212" t="str">
            <v>گندم</v>
          </cell>
          <cell r="AB212" t="str">
            <v>ماش</v>
          </cell>
          <cell r="AC212" t="str">
            <v>جواری</v>
          </cell>
          <cell r="AD212" t="str">
            <v xml:space="preserve">جو </v>
          </cell>
          <cell r="AE212" t="str">
            <v>برنج</v>
          </cell>
          <cell r="AF212" t="str">
            <v xml:space="preserve">چرس </v>
          </cell>
          <cell r="AG212" t="str">
            <v>کنجت</v>
          </cell>
          <cell r="AH212" t="str">
            <v>شفتل / رشقه یا سایر علوفه</v>
          </cell>
          <cell r="AI212" t="str">
            <v>ارزن</v>
          </cell>
          <cell r="AJ212" t="str">
            <v>شرشم</v>
          </cell>
          <cell r="AK212" t="str">
            <v>نیشکر/ لبلبو</v>
          </cell>
          <cell r="AL212" t="str">
            <v>پنبه</v>
          </cell>
          <cell r="AM212" t="str">
            <v>زیره</v>
          </cell>
          <cell r="AN212" t="str">
            <v>کچالو</v>
          </cell>
          <cell r="AO212" t="str">
            <v>حبوبات</v>
          </cell>
          <cell r="AP212" t="str">
            <v>بادنجان سیاه</v>
          </cell>
          <cell r="AQ212" t="str">
            <v>بادنجان رومی</v>
          </cell>
          <cell r="AR212" t="str">
            <v>پیاز</v>
          </cell>
          <cell r="AS212" t="str">
            <v>بامیه</v>
          </cell>
          <cell r="AT212" t="str">
            <v>دیگر سبزیجات</v>
          </cell>
          <cell r="AU212" t="str">
            <v>درخت میوه یامغزیات</v>
          </cell>
          <cell r="AV212" t="str">
            <v>انگور</v>
          </cell>
          <cell r="AW212" t="str">
            <v>تربوز/ خربوزه</v>
          </cell>
          <cell r="AX212" t="str">
            <v>سایر میوه جات</v>
          </cell>
          <cell r="AY212" t="str">
            <v>تریاک</v>
          </cell>
          <cell r="AZ212" t="str">
            <v>زغر</v>
          </cell>
          <cell r="BA212" t="str">
            <v>زعفران</v>
          </cell>
          <cell r="BB212" t="str">
            <v>سایر:</v>
          </cell>
          <cell r="BC212" t="e">
            <v>#N/A</v>
          </cell>
          <cell r="BD212" t="e">
            <v>#N/A</v>
          </cell>
          <cell r="BE212" t="e">
            <v>#N/A</v>
          </cell>
          <cell r="BF212" t="e">
            <v>#N/A</v>
          </cell>
          <cell r="BG212" t="e">
            <v>#N/A</v>
          </cell>
          <cell r="BH212" t="e">
            <v>#N/A</v>
          </cell>
          <cell r="BI212" t="e">
            <v>#N/A</v>
          </cell>
          <cell r="BJ212" t="e">
            <v>#N/A</v>
          </cell>
          <cell r="BK212" t="e">
            <v>#N/A</v>
          </cell>
          <cell r="BL212" t="e">
            <v>#N/A</v>
          </cell>
          <cell r="BM212" t="e">
            <v>#N/A</v>
          </cell>
          <cell r="BN212" t="e">
            <v>#N/A</v>
          </cell>
          <cell r="BO212" t="e">
            <v>#N/A</v>
          </cell>
          <cell r="BP212" t="e">
            <v>#N/A</v>
          </cell>
          <cell r="BQ212" t="e">
            <v>#N/A</v>
          </cell>
          <cell r="BR212" t="e">
            <v>#N/A</v>
          </cell>
          <cell r="BS212" t="e">
            <v>#N/A</v>
          </cell>
          <cell r="BT212" t="e">
            <v>#N/A</v>
          </cell>
          <cell r="BU212" t="e">
            <v>#N/A</v>
          </cell>
          <cell r="BV212" t="e">
            <v>#N/A</v>
          </cell>
          <cell r="BW212" t="e">
            <v>#N/A</v>
          </cell>
          <cell r="BX212">
            <v>29</v>
          </cell>
          <cell r="BY212">
            <v>0</v>
          </cell>
          <cell r="BZ212" t="str">
            <v>Did Not Cultivate Anything</v>
          </cell>
          <cell r="CA212" t="str">
            <v>Wheat</v>
          </cell>
          <cell r="CB212" t="str">
            <v>Maize / Sorghum</v>
          </cell>
          <cell r="CC212" t="str">
            <v>Corn</v>
          </cell>
          <cell r="CD212" t="str">
            <v>Barley</v>
          </cell>
          <cell r="CE212" t="str">
            <v>Rice</v>
          </cell>
          <cell r="CF212" t="str">
            <v>Hashish</v>
          </cell>
          <cell r="CG212" t="str">
            <v xml:space="preserve">Sesame Seed </v>
          </cell>
          <cell r="CH212" t="str">
            <v>Alfalfa / Clover / Other fodder</v>
          </cell>
          <cell r="CI212" t="str">
            <v>Millet</v>
          </cell>
          <cell r="CJ212" t="str">
            <v>Rapeseeds</v>
          </cell>
          <cell r="CK212" t="str">
            <v>Sugar Cane / Beet</v>
          </cell>
          <cell r="CL212" t="str">
            <v>Cotton</v>
          </cell>
          <cell r="CM212" t="str">
            <v>Cumin</v>
          </cell>
          <cell r="CN212" t="str">
            <v>Potatoes</v>
          </cell>
          <cell r="CO212" t="str">
            <v>Beans</v>
          </cell>
          <cell r="CP212" t="str">
            <v>Eggplant</v>
          </cell>
          <cell r="CQ212" t="str">
            <v>Tomato</v>
          </cell>
          <cell r="CR212" t="str">
            <v>Onions</v>
          </cell>
          <cell r="CS212" t="str">
            <v>Okra</v>
          </cell>
          <cell r="CT212" t="str">
            <v>Other Vege.</v>
          </cell>
          <cell r="CU212" t="str">
            <v>Fruit / Nut Trees</v>
          </cell>
          <cell r="CV212" t="str">
            <v>Grapes</v>
          </cell>
          <cell r="CW212" t="str">
            <v>Melon</v>
          </cell>
          <cell r="CX212" t="str">
            <v>Other Fruits</v>
          </cell>
          <cell r="CY212" t="str">
            <v>Opium</v>
          </cell>
          <cell r="CZ212" t="str">
            <v>Flax</v>
          </cell>
          <cell r="DA212" t="str">
            <v>Saffron</v>
          </cell>
          <cell r="DB212" t="str">
            <v>Other:</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29</v>
          </cell>
          <cell r="DY212">
            <v>1</v>
          </cell>
          <cell r="DZ212" t="str">
            <v>Categorical</v>
          </cell>
          <cell r="EA212">
            <v>1</v>
          </cell>
          <cell r="EB212" t="str">
            <v>Code</v>
          </cell>
          <cell r="EC212" t="str">
            <v>Crop Codes</v>
          </cell>
          <cell r="ED212">
            <v>24</v>
          </cell>
          <cell r="EE212">
            <v>6.7</v>
          </cell>
          <cell r="EF212" t="str">
            <v>I/X</v>
          </cell>
          <cell r="EG212" t="str">
            <v>-</v>
          </cell>
          <cell r="EI212" t="str">
            <v>-</v>
          </cell>
          <cell r="EK212">
            <v>1</v>
          </cell>
          <cell r="EN212">
            <v>7.04</v>
          </cell>
          <cell r="EO212" t="str">
            <v>Hypothesis Test</v>
          </cell>
          <cell r="EP212" t="str">
            <v>Agriculture</v>
          </cell>
          <cell r="EQ212" t="str">
            <v>Primary Crop</v>
          </cell>
          <cell r="ER212">
            <v>9.02</v>
          </cell>
          <cell r="ES212">
            <v>9.02</v>
          </cell>
          <cell r="ET212" t="str">
            <v>During the most recent harvest season, what is the name of the crop which takes up the most land of all crops grown by people in the village?</v>
          </cell>
          <cell r="EU212" t="str">
            <v>در آخرين فصل حاصل گيری، نام عمده ترین نبات یکه مردم اين قريه در بيشتر زمين های خود کشت نموده بودند چيست؟</v>
          </cell>
          <cell r="EV212" t="b">
            <v>1</v>
          </cell>
          <cell r="EW212" t="b">
            <v>0</v>
          </cell>
          <cell r="EX212" t="b">
            <v>0</v>
          </cell>
        </row>
        <row r="213">
          <cell r="Q213">
            <v>9.0299999999999994</v>
          </cell>
          <cell r="R213">
            <v>7.0399999999999991</v>
          </cell>
          <cell r="U213" t="str">
            <v>How many times a year does this product harvest?</v>
          </cell>
          <cell r="V213" t="str">
            <v/>
          </cell>
          <cell r="W213" t="str">
            <v>In which month was {NAME OF CROP IN 7.03} most recently harvested?</v>
          </cell>
          <cell r="X213" t="str">
            <v>اخرين بار در کدام ماه از {نوع نبات 7.03} حاصل گرفته شد؟</v>
          </cell>
          <cell r="Y213" t="str">
            <v/>
          </cell>
          <cell r="Z213" t="str">
            <v>سنبله 1388</v>
          </cell>
          <cell r="AA213" t="str">
            <v>اسد 1388</v>
          </cell>
          <cell r="AB213" t="str">
            <v>سرطان 1388</v>
          </cell>
          <cell r="AC213" t="str">
            <v>جوزا 1388</v>
          </cell>
          <cell r="AD213" t="str">
            <v>ثور 1388</v>
          </cell>
          <cell r="AE213" t="str">
            <v>حمل 1388</v>
          </cell>
          <cell r="AF213" t="str">
            <v>حوت 1387</v>
          </cell>
          <cell r="AG213" t="str">
            <v>دلو 1387</v>
          </cell>
          <cell r="AH213" t="str">
            <v>جدی 1387</v>
          </cell>
          <cell r="AI213" t="str">
            <v>قوس 1387</v>
          </cell>
          <cell r="AJ213" t="str">
            <v>عقرب 1387</v>
          </cell>
          <cell r="AK213" t="str">
            <v>میزان 1387</v>
          </cell>
          <cell r="AL213" t="str">
            <v>سنبله 1387</v>
          </cell>
          <cell r="AM213" t="str">
            <v>اسد 1387</v>
          </cell>
          <cell r="AN213" t="str">
            <v>سرطان 1387</v>
          </cell>
          <cell r="AO213" t="e">
            <v>#N/A</v>
          </cell>
          <cell r="AP213" t="e">
            <v>#N/A</v>
          </cell>
          <cell r="AQ213" t="e">
            <v>#N/A</v>
          </cell>
          <cell r="AR213" t="e">
            <v>#N/A</v>
          </cell>
          <cell r="AS213" t="e">
            <v>#N/A</v>
          </cell>
          <cell r="AT213" t="e">
            <v>#N/A</v>
          </cell>
          <cell r="AU213" t="e">
            <v>#N/A</v>
          </cell>
          <cell r="AV213" t="e">
            <v>#N/A</v>
          </cell>
          <cell r="AW213" t="e">
            <v>#N/A</v>
          </cell>
          <cell r="AX213" t="e">
            <v>#N/A</v>
          </cell>
          <cell r="AY213" t="e">
            <v>#N/A</v>
          </cell>
          <cell r="AZ213" t="e">
            <v>#N/A</v>
          </cell>
          <cell r="BA213" t="e">
            <v>#N/A</v>
          </cell>
          <cell r="BB213" t="e">
            <v>#N/A</v>
          </cell>
          <cell r="BC213" t="e">
            <v>#N/A</v>
          </cell>
          <cell r="BD213" t="e">
            <v>#N/A</v>
          </cell>
          <cell r="BE213" t="e">
            <v>#N/A</v>
          </cell>
          <cell r="BF213" t="e">
            <v>#N/A</v>
          </cell>
          <cell r="BG213" t="e">
            <v>#N/A</v>
          </cell>
          <cell r="BH213" t="e">
            <v>#N/A</v>
          </cell>
          <cell r="BI213" t="e">
            <v>#N/A</v>
          </cell>
          <cell r="BJ213" t="e">
            <v>#N/A</v>
          </cell>
          <cell r="BK213" t="e">
            <v>#N/A</v>
          </cell>
          <cell r="BL213" t="e">
            <v>#N/A</v>
          </cell>
          <cell r="BM213" t="e">
            <v>#N/A</v>
          </cell>
          <cell r="BN213" t="e">
            <v>#N/A</v>
          </cell>
          <cell r="BO213" t="e">
            <v>#N/A</v>
          </cell>
          <cell r="BP213" t="e">
            <v>#N/A</v>
          </cell>
          <cell r="BQ213" t="e">
            <v>#N/A</v>
          </cell>
          <cell r="BR213" t="e">
            <v>#N/A</v>
          </cell>
          <cell r="BS213" t="e">
            <v>#N/A</v>
          </cell>
          <cell r="BT213" t="e">
            <v>#N/A</v>
          </cell>
          <cell r="BU213" t="e">
            <v>#N/A</v>
          </cell>
          <cell r="BV213" t="e">
            <v>#N/A</v>
          </cell>
          <cell r="BW213" t="e">
            <v>#N/A</v>
          </cell>
          <cell r="BX213">
            <v>15</v>
          </cell>
          <cell r="BY213">
            <v>0</v>
          </cell>
          <cell r="BZ213">
            <v>40026</v>
          </cell>
          <cell r="CA213">
            <v>39995</v>
          </cell>
          <cell r="CB213">
            <v>39965</v>
          </cell>
          <cell r="CC213">
            <v>39934</v>
          </cell>
          <cell r="CD213">
            <v>39904</v>
          </cell>
          <cell r="CE213">
            <v>39873</v>
          </cell>
          <cell r="CF213">
            <v>39479</v>
          </cell>
          <cell r="CG213">
            <v>39448</v>
          </cell>
          <cell r="CH213">
            <v>39783</v>
          </cell>
          <cell r="CI213">
            <v>39753</v>
          </cell>
          <cell r="CJ213">
            <v>39722</v>
          </cell>
          <cell r="CK213">
            <v>39692</v>
          </cell>
          <cell r="CL213">
            <v>39661</v>
          </cell>
          <cell r="CM213">
            <v>39630</v>
          </cell>
          <cell r="CN213">
            <v>39600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15</v>
          </cell>
          <cell r="DY213">
            <v>1</v>
          </cell>
          <cell r="DZ213" t="str">
            <v>Numerical</v>
          </cell>
          <cell r="EA213">
            <v>1</v>
          </cell>
          <cell r="EB213" t="str">
            <v>Write-In</v>
          </cell>
          <cell r="EC213" t="str">
            <v>Number of Harvests</v>
          </cell>
          <cell r="ED213" t="str">
            <v>-</v>
          </cell>
          <cell r="EE213" t="str">
            <v>-</v>
          </cell>
          <cell r="EG213" t="str">
            <v>-</v>
          </cell>
          <cell r="EI213" t="str">
            <v>-</v>
          </cell>
          <cell r="EK213">
            <v>1</v>
          </cell>
          <cell r="EN213">
            <v>7.05</v>
          </cell>
          <cell r="EO213" t="str">
            <v>Background</v>
          </cell>
          <cell r="EP213" t="str">
            <v>Agriculture</v>
          </cell>
          <cell r="EQ213" t="str">
            <v>Frequency of Harvesting</v>
          </cell>
          <cell r="ER213">
            <v>9.0299999999999994</v>
          </cell>
          <cell r="ES213">
            <v>9.0299999999999994</v>
          </cell>
          <cell r="ET213" t="str">
            <v>In which month was this crop most recently harvested?</v>
          </cell>
          <cell r="EU213" t="str">
            <v>اخرين بار، در کدام ماه از اين نبات حاصل گرفته شد؟</v>
          </cell>
          <cell r="EV213" t="b">
            <v>1</v>
          </cell>
          <cell r="EW213" t="b">
            <v>0</v>
          </cell>
          <cell r="EX213" t="b">
            <v>0</v>
          </cell>
        </row>
        <row r="214">
          <cell r="Q214">
            <v>17.04</v>
          </cell>
          <cell r="R214">
            <v>13.04</v>
          </cell>
          <cell r="V214" t="str">
            <v>During the past 12 months, how many times was this village visited by people distributing information about the Presidential Election?</v>
          </cell>
          <cell r="W214" t="str">
            <v>People distributing information about the last parliamentary election?</v>
          </cell>
          <cell r="X214" t="str">
            <v>اشخاصیکه در باره انتخابات ریاست جمهوری معلومات ارائه میکنند؟</v>
          </cell>
          <cell r="Y214" t="str">
            <v/>
          </cell>
          <cell r="Z214" t="str">
            <v>صفر (0) بار / مرتبه</v>
          </cell>
          <cell r="AA214" t="str">
            <v>یک (1) بار / مرتبه</v>
          </cell>
          <cell r="AB214" t="str">
            <v>دو (2) بار / مرتبه</v>
          </cell>
          <cell r="AC214" t="str">
            <v>سه (3) بار / مرتبه</v>
          </cell>
          <cell r="AD214" t="str">
            <v>چهار (4) بار / مرتبه</v>
          </cell>
          <cell r="AE214" t="str">
            <v>پنج (5) بار / مرتبه</v>
          </cell>
          <cell r="AF214" t="str">
            <v>شش (6) بار / مرتبه</v>
          </cell>
          <cell r="AG214" t="str">
            <v>هفت (7) بار / مرتبه</v>
          </cell>
          <cell r="AH214" t="str">
            <v>هشت (8) بار / مرتبه</v>
          </cell>
          <cell r="AI214" t="str">
            <v>نه (9) بار / مرتبه</v>
          </cell>
          <cell r="AJ214" t="str">
            <v>ده (10) بار / مرتبه</v>
          </cell>
          <cell r="AK214" t="str">
            <v>بيست (20) بار / مرتبه</v>
          </cell>
          <cell r="AL214" t="str">
            <v>سی (30) بار / مرتبه</v>
          </cell>
          <cell r="AM214" t="str">
            <v>چهل (40) بار / مرتبه</v>
          </cell>
          <cell r="AN214" t="str">
            <v>پنجاه (50) بار / مرتبه</v>
          </cell>
          <cell r="AO214" t="str">
            <v>صد (100) بار / مرتبه</v>
          </cell>
          <cell r="AP214" t="str">
            <v>سایر:</v>
          </cell>
          <cell r="AQ214" t="str">
            <v>بار / دفعه</v>
          </cell>
          <cell r="AR214" t="str">
            <v xml:space="preserve">غیر قابل حساب است </v>
          </cell>
          <cell r="AS214" t="e">
            <v>#N/A</v>
          </cell>
          <cell r="AT214" t="e">
            <v>#N/A</v>
          </cell>
          <cell r="AU214" t="e">
            <v>#N/A</v>
          </cell>
          <cell r="AV214" t="e">
            <v>#N/A</v>
          </cell>
          <cell r="AW214" t="e">
            <v>#N/A</v>
          </cell>
          <cell r="AX214" t="e">
            <v>#N/A</v>
          </cell>
          <cell r="AY214" t="e">
            <v>#N/A</v>
          </cell>
          <cell r="AZ214" t="e">
            <v>#N/A</v>
          </cell>
          <cell r="BA214" t="e">
            <v>#N/A</v>
          </cell>
          <cell r="BB214" t="e">
            <v>#N/A</v>
          </cell>
          <cell r="BC214" t="e">
            <v>#N/A</v>
          </cell>
          <cell r="BD214" t="e">
            <v>#N/A</v>
          </cell>
          <cell r="BE214" t="e">
            <v>#N/A</v>
          </cell>
          <cell r="BF214" t="e">
            <v>#N/A</v>
          </cell>
          <cell r="BG214" t="e">
            <v>#N/A</v>
          </cell>
          <cell r="BH214" t="e">
            <v>#N/A</v>
          </cell>
          <cell r="BI214" t="e">
            <v>#N/A</v>
          </cell>
          <cell r="BJ214" t="e">
            <v>#N/A</v>
          </cell>
          <cell r="BK214" t="e">
            <v>#N/A</v>
          </cell>
          <cell r="BL214" t="e">
            <v>#N/A</v>
          </cell>
          <cell r="BM214" t="e">
            <v>#N/A</v>
          </cell>
          <cell r="BN214" t="e">
            <v>#N/A</v>
          </cell>
          <cell r="BO214" t="e">
            <v>#N/A</v>
          </cell>
          <cell r="BP214" t="e">
            <v>#N/A</v>
          </cell>
          <cell r="BQ214" t="e">
            <v>#N/A</v>
          </cell>
          <cell r="BR214" t="e">
            <v>#N/A</v>
          </cell>
          <cell r="BS214" t="e">
            <v>#N/A</v>
          </cell>
          <cell r="BT214" t="e">
            <v>#N/A</v>
          </cell>
          <cell r="BU214" t="e">
            <v>#N/A</v>
          </cell>
          <cell r="BV214" t="e">
            <v>#N/A</v>
          </cell>
          <cell r="BW214" t="e">
            <v>#N/A</v>
          </cell>
          <cell r="BX214">
            <v>19</v>
          </cell>
          <cell r="BY214">
            <v>0</v>
          </cell>
          <cell r="BZ214" t="str">
            <v>Zero Times</v>
          </cell>
          <cell r="CA214" t="str">
            <v>One Time</v>
          </cell>
          <cell r="CB214" t="str">
            <v>Two Times</v>
          </cell>
          <cell r="CC214" t="str">
            <v>Three Times</v>
          </cell>
          <cell r="CD214" t="str">
            <v>Four Times</v>
          </cell>
          <cell r="CE214" t="str">
            <v>Five Times</v>
          </cell>
          <cell r="CF214" t="str">
            <v>Six Times</v>
          </cell>
          <cell r="CG214" t="str">
            <v>Seven Times</v>
          </cell>
          <cell r="CH214" t="str">
            <v>Eight Times</v>
          </cell>
          <cell r="CI214" t="str">
            <v>Nine Times</v>
          </cell>
          <cell r="CJ214" t="str">
            <v>Ten Times</v>
          </cell>
          <cell r="CK214" t="str">
            <v>Twenty Times</v>
          </cell>
          <cell r="CL214" t="str">
            <v>Thirty Times</v>
          </cell>
          <cell r="CM214" t="str">
            <v>Forty Times</v>
          </cell>
          <cell r="CN214" t="str">
            <v>Fifty Times</v>
          </cell>
          <cell r="CO214" t="str">
            <v>Hundred Times</v>
          </cell>
          <cell r="CP214" t="str">
            <v>Other:</v>
          </cell>
          <cell r="CQ214" t="str">
            <v>Times</v>
          </cell>
          <cell r="CR214" t="str">
            <v>Too Many to Count</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19</v>
          </cell>
          <cell r="DY214">
            <v>1</v>
          </cell>
          <cell r="EK214">
            <v>1</v>
          </cell>
          <cell r="ER214">
            <v>17.040000000000006</v>
          </cell>
          <cell r="ES214">
            <v>17.040000000000006</v>
          </cell>
          <cell r="ET214" t="str">
            <v>During the past 12 months, how many times was this village visited by people distributing information about the Presidential Election?</v>
          </cell>
          <cell r="EU214" t="str">
            <v>در جریان 12 ماه گذشته، چند بار اشخاصیکه در باره انتخابات ریاست جمهوری معلومات ارائه میکنند، از این قریه بازدید نمودنده اند؟</v>
          </cell>
          <cell r="EV214" t="b">
            <v>1</v>
          </cell>
          <cell r="EW214" t="b">
            <v>0</v>
          </cell>
          <cell r="EX214" t="b">
            <v>0</v>
          </cell>
        </row>
        <row r="215">
          <cell r="Q215">
            <v>9.0399999999999991</v>
          </cell>
          <cell r="R215">
            <v>7.0499999999999989</v>
          </cell>
          <cell r="U215" t="str">
            <v>What was the price per kg of the above item in the local market after the last harvest?</v>
          </cell>
          <cell r="V215" t="str">
            <v/>
          </cell>
          <cell r="W215" t="str">
            <v>Following the most recent harvest, what price did villagers receive for {NAME OF CROP IN 7.03} at the farm-gate?</v>
          </cell>
          <cell r="X215" t="str">
            <v xml:space="preserve">بعد از آخرين حاصل گيری، مردم در سر زمین خود در قریه {نوع نبات 7.03} را سیر (7کیلو گرام) چند فروختند؟ </v>
          </cell>
          <cell r="Y215" t="str">
            <v/>
          </cell>
          <cell r="Z215" t="str">
            <v>افغانی / سیر (7 کیلو)</v>
          </cell>
          <cell r="AA215" t="e">
            <v>#N/A</v>
          </cell>
          <cell r="AB215" t="e">
            <v>#N/A</v>
          </cell>
          <cell r="AC215" t="e">
            <v>#N/A</v>
          </cell>
          <cell r="AD215" t="e">
            <v>#N/A</v>
          </cell>
          <cell r="AE215" t="e">
            <v>#N/A</v>
          </cell>
          <cell r="AF215" t="e">
            <v>#N/A</v>
          </cell>
          <cell r="AG215" t="e">
            <v>#N/A</v>
          </cell>
          <cell r="AH215" t="e">
            <v>#N/A</v>
          </cell>
          <cell r="AI215" t="e">
            <v>#N/A</v>
          </cell>
          <cell r="AJ215" t="e">
            <v>#N/A</v>
          </cell>
          <cell r="AK215" t="e">
            <v>#N/A</v>
          </cell>
          <cell r="AL215" t="e">
            <v>#N/A</v>
          </cell>
          <cell r="AM215" t="e">
            <v>#N/A</v>
          </cell>
          <cell r="AN215" t="e">
            <v>#N/A</v>
          </cell>
          <cell r="AO215" t="e">
            <v>#N/A</v>
          </cell>
          <cell r="AP215" t="e">
            <v>#N/A</v>
          </cell>
          <cell r="AQ215" t="e">
            <v>#N/A</v>
          </cell>
          <cell r="AR215" t="e">
            <v>#N/A</v>
          </cell>
          <cell r="AS215" t="e">
            <v>#N/A</v>
          </cell>
          <cell r="AT215" t="e">
            <v>#N/A</v>
          </cell>
          <cell r="AU215" t="e">
            <v>#N/A</v>
          </cell>
          <cell r="AV215" t="e">
            <v>#N/A</v>
          </cell>
          <cell r="AW215" t="e">
            <v>#N/A</v>
          </cell>
          <cell r="AX215" t="e">
            <v>#N/A</v>
          </cell>
          <cell r="AY215" t="e">
            <v>#N/A</v>
          </cell>
          <cell r="AZ215" t="e">
            <v>#N/A</v>
          </cell>
          <cell r="BA215" t="e">
            <v>#N/A</v>
          </cell>
          <cell r="BB215" t="e">
            <v>#N/A</v>
          </cell>
          <cell r="BC215" t="e">
            <v>#N/A</v>
          </cell>
          <cell r="BD215" t="e">
            <v>#N/A</v>
          </cell>
          <cell r="BE215" t="e">
            <v>#N/A</v>
          </cell>
          <cell r="BF215" t="e">
            <v>#N/A</v>
          </cell>
          <cell r="BG215" t="e">
            <v>#N/A</v>
          </cell>
          <cell r="BH215" t="e">
            <v>#N/A</v>
          </cell>
          <cell r="BI215" t="e">
            <v>#N/A</v>
          </cell>
          <cell r="BJ215" t="e">
            <v>#N/A</v>
          </cell>
          <cell r="BK215" t="e">
            <v>#N/A</v>
          </cell>
          <cell r="BL215" t="e">
            <v>#N/A</v>
          </cell>
          <cell r="BM215" t="e">
            <v>#N/A</v>
          </cell>
          <cell r="BN215" t="e">
            <v>#N/A</v>
          </cell>
          <cell r="BO215" t="e">
            <v>#N/A</v>
          </cell>
          <cell r="BP215" t="e">
            <v>#N/A</v>
          </cell>
          <cell r="BQ215" t="e">
            <v>#N/A</v>
          </cell>
          <cell r="BR215" t="e">
            <v>#N/A</v>
          </cell>
          <cell r="BS215" t="e">
            <v>#N/A</v>
          </cell>
          <cell r="BT215" t="e">
            <v>#N/A</v>
          </cell>
          <cell r="BU215" t="e">
            <v>#N/A</v>
          </cell>
          <cell r="BV215" t="e">
            <v>#N/A</v>
          </cell>
          <cell r="BW215" t="e">
            <v>#N/A</v>
          </cell>
          <cell r="BX215">
            <v>1</v>
          </cell>
          <cell r="BY215">
            <v>0</v>
          </cell>
          <cell r="BZ215" t="str">
            <v>Afghanis per Bushel</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1</v>
          </cell>
          <cell r="DY215">
            <v>1</v>
          </cell>
          <cell r="DZ215" t="str">
            <v>Numerical</v>
          </cell>
          <cell r="EA215">
            <v>1</v>
          </cell>
          <cell r="EB215" t="str">
            <v>Write-In</v>
          </cell>
          <cell r="EC215" t="str">
            <v>Afghanis</v>
          </cell>
          <cell r="ED215" t="str">
            <v>-</v>
          </cell>
          <cell r="EE215" t="str">
            <v>-</v>
          </cell>
          <cell r="EG215" t="str">
            <v>-</v>
          </cell>
          <cell r="EI215" t="str">
            <v>-</v>
          </cell>
          <cell r="EK215">
            <v>1</v>
          </cell>
          <cell r="EN215">
            <v>7.06</v>
          </cell>
          <cell r="EO215" t="str">
            <v>Hypothesis Test</v>
          </cell>
          <cell r="EP215" t="str">
            <v>Price Levels</v>
          </cell>
          <cell r="EQ215" t="str">
            <v>Agricultural Crops</v>
          </cell>
          <cell r="ER215">
            <v>9.0399999999999991</v>
          </cell>
          <cell r="ES215">
            <v>9.0399999999999991</v>
          </cell>
          <cell r="ET215" t="str">
            <v>Following the most recent harvest, what price did villagers receive for this crop at the farm-gate?</v>
          </cell>
          <cell r="EU215" t="str">
            <v>بعد از آخرين حاصل گيری، مردم در مزرعه اين نبات را به کدام قيمت فروختند؟</v>
          </cell>
          <cell r="EV215" t="b">
            <v>1</v>
          </cell>
          <cell r="EW215" t="b">
            <v>0</v>
          </cell>
          <cell r="EX215" t="b">
            <v>0</v>
          </cell>
        </row>
        <row r="216">
          <cell r="Q216">
            <v>9.0500000000000007</v>
          </cell>
          <cell r="R216">
            <v>7.0599999999999987</v>
          </cell>
          <cell r="S216">
            <v>7.0899999999999981</v>
          </cell>
          <cell r="U216" t="str">
            <v>What is the name of the agriculture product grown second in the most parts of the agriculture land?</v>
          </cell>
          <cell r="V216" t="str">
            <v>What was the crop that took up the second largest amount of land?</v>
          </cell>
          <cell r="W216" t="str">
            <v>During the most recent harvest season, what is the name of the crop which takes up the second most land of all crops grown by people in the village?</v>
          </cell>
          <cell r="X216" t="str">
            <v>در آخرين فصل حاصل گيری، دومین از همه، زیاد ترین زمین را مردم این قریه چی کشت کردند؟</v>
          </cell>
          <cell r="Y216" t="str">
            <v/>
          </cell>
          <cell r="Z216" t="str">
            <v>هیچکدام</v>
          </cell>
          <cell r="AA216" t="str">
            <v>هیچ چیز</v>
          </cell>
          <cell r="AB216" t="str">
            <v>گندم</v>
          </cell>
          <cell r="AC216" t="str">
            <v>ماش</v>
          </cell>
          <cell r="AD216" t="str">
            <v>جواری</v>
          </cell>
          <cell r="AE216" t="str">
            <v xml:space="preserve">جو </v>
          </cell>
          <cell r="AF216" t="str">
            <v>برنج</v>
          </cell>
          <cell r="AG216" t="str">
            <v xml:space="preserve">چرس </v>
          </cell>
          <cell r="AH216" t="str">
            <v>کنجت</v>
          </cell>
          <cell r="AI216" t="str">
            <v>شفتل / رشقه یا سایر علوفه</v>
          </cell>
          <cell r="AJ216" t="str">
            <v>ارزن</v>
          </cell>
          <cell r="AK216" t="str">
            <v>شرشم</v>
          </cell>
          <cell r="AL216" t="str">
            <v>نیشکر/ لبلبو</v>
          </cell>
          <cell r="AM216" t="str">
            <v>پنبه</v>
          </cell>
          <cell r="AN216" t="str">
            <v>زیره</v>
          </cell>
          <cell r="AO216" t="str">
            <v>کچالو</v>
          </cell>
          <cell r="AP216" t="str">
            <v>حبوبات</v>
          </cell>
          <cell r="AQ216" t="str">
            <v>بادنجان سیاه</v>
          </cell>
          <cell r="AR216" t="str">
            <v>بادنجان رومی</v>
          </cell>
          <cell r="AS216" t="str">
            <v>پیاز</v>
          </cell>
          <cell r="AT216" t="str">
            <v>بامیه</v>
          </cell>
          <cell r="AU216" t="str">
            <v>دیگر سبزیجات</v>
          </cell>
          <cell r="AV216" t="str">
            <v>درخت میوه یامغزیات</v>
          </cell>
          <cell r="AW216" t="str">
            <v>انگور</v>
          </cell>
          <cell r="AX216" t="str">
            <v>تربوز/ خربوزه</v>
          </cell>
          <cell r="AY216" t="str">
            <v>سایر میوه جات</v>
          </cell>
          <cell r="AZ216" t="str">
            <v>تریاک</v>
          </cell>
          <cell r="BA216" t="str">
            <v>زغر</v>
          </cell>
          <cell r="BB216" t="str">
            <v>زعفران</v>
          </cell>
          <cell r="BC216" t="str">
            <v>سایر:</v>
          </cell>
          <cell r="BD216" t="e">
            <v>#N/A</v>
          </cell>
          <cell r="BE216" t="e">
            <v>#N/A</v>
          </cell>
          <cell r="BF216" t="e">
            <v>#N/A</v>
          </cell>
          <cell r="BG216" t="e">
            <v>#N/A</v>
          </cell>
          <cell r="BH216" t="e">
            <v>#N/A</v>
          </cell>
          <cell r="BI216" t="e">
            <v>#N/A</v>
          </cell>
          <cell r="BJ216" t="e">
            <v>#N/A</v>
          </cell>
          <cell r="BK216" t="e">
            <v>#N/A</v>
          </cell>
          <cell r="BL216" t="e">
            <v>#N/A</v>
          </cell>
          <cell r="BM216" t="e">
            <v>#N/A</v>
          </cell>
          <cell r="BN216" t="e">
            <v>#N/A</v>
          </cell>
          <cell r="BO216" t="e">
            <v>#N/A</v>
          </cell>
          <cell r="BP216" t="e">
            <v>#N/A</v>
          </cell>
          <cell r="BQ216" t="e">
            <v>#N/A</v>
          </cell>
          <cell r="BR216" t="e">
            <v>#N/A</v>
          </cell>
          <cell r="BS216" t="e">
            <v>#N/A</v>
          </cell>
          <cell r="BT216" t="e">
            <v>#N/A</v>
          </cell>
          <cell r="BU216" t="e">
            <v>#N/A</v>
          </cell>
          <cell r="BV216" t="e">
            <v>#N/A</v>
          </cell>
          <cell r="BW216" t="e">
            <v>#N/A</v>
          </cell>
          <cell r="BX216">
            <v>30</v>
          </cell>
          <cell r="BY216">
            <v>0</v>
          </cell>
          <cell r="BZ216" t="str">
            <v>None</v>
          </cell>
          <cell r="CA216" t="str">
            <v>Did Not Cultivate Anything</v>
          </cell>
          <cell r="CB216" t="str">
            <v>Wheat</v>
          </cell>
          <cell r="CC216" t="str">
            <v>Maize / Sorghum</v>
          </cell>
          <cell r="CD216" t="str">
            <v>Corn</v>
          </cell>
          <cell r="CE216" t="str">
            <v>Barley</v>
          </cell>
          <cell r="CF216" t="str">
            <v>Rice</v>
          </cell>
          <cell r="CG216" t="str">
            <v>Hashish</v>
          </cell>
          <cell r="CH216" t="str">
            <v xml:space="preserve">Sesame Seed </v>
          </cell>
          <cell r="CI216" t="str">
            <v>Alfalfa / Clover / Other fodder</v>
          </cell>
          <cell r="CJ216" t="str">
            <v>Millet</v>
          </cell>
          <cell r="CK216" t="str">
            <v>Rapeseeds</v>
          </cell>
          <cell r="CL216" t="str">
            <v>Sugar Cane / Beet</v>
          </cell>
          <cell r="CM216" t="str">
            <v>Cotton</v>
          </cell>
          <cell r="CN216" t="str">
            <v>Cumin</v>
          </cell>
          <cell r="CO216" t="str">
            <v>Potatoes</v>
          </cell>
          <cell r="CP216" t="str">
            <v>Beans</v>
          </cell>
          <cell r="CQ216" t="str">
            <v>Eggplant</v>
          </cell>
          <cell r="CR216" t="str">
            <v>Tomato</v>
          </cell>
          <cell r="CS216" t="str">
            <v>Onions</v>
          </cell>
          <cell r="CT216" t="str">
            <v>Okra</v>
          </cell>
          <cell r="CU216" t="str">
            <v>Other Vege.</v>
          </cell>
          <cell r="CV216" t="str">
            <v>Fruit / Nut Trees</v>
          </cell>
          <cell r="CW216" t="str">
            <v>Grapes</v>
          </cell>
          <cell r="CX216" t="str">
            <v>Melon</v>
          </cell>
          <cell r="CY216" t="str">
            <v>Other Fruits</v>
          </cell>
          <cell r="CZ216" t="str">
            <v>Opium</v>
          </cell>
          <cell r="DA216" t="str">
            <v>Flax</v>
          </cell>
          <cell r="DB216" t="str">
            <v>Saffron</v>
          </cell>
          <cell r="DC216" t="str">
            <v>Other:</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v>0</v>
          </cell>
          <cell r="DR216">
            <v>0</v>
          </cell>
          <cell r="DS216">
            <v>0</v>
          </cell>
          <cell r="DT216">
            <v>0</v>
          </cell>
          <cell r="DU216">
            <v>0</v>
          </cell>
          <cell r="DV216">
            <v>0</v>
          </cell>
          <cell r="DW216">
            <v>0</v>
          </cell>
          <cell r="DX216">
            <v>30</v>
          </cell>
          <cell r="DY216">
            <v>1</v>
          </cell>
          <cell r="DZ216" t="str">
            <v>Categorical</v>
          </cell>
          <cell r="EA216">
            <v>1</v>
          </cell>
          <cell r="EB216" t="str">
            <v>Code</v>
          </cell>
          <cell r="EC216" t="str">
            <v>Crop Codes</v>
          </cell>
          <cell r="ED216">
            <v>24</v>
          </cell>
          <cell r="EE216">
            <v>6.71</v>
          </cell>
          <cell r="EF216" t="str">
            <v>I/X</v>
          </cell>
          <cell r="EG216" t="str">
            <v>-</v>
          </cell>
          <cell r="EI216" t="str">
            <v>-</v>
          </cell>
          <cell r="EK216">
            <v>1</v>
          </cell>
          <cell r="EN216">
            <v>7.07</v>
          </cell>
          <cell r="EO216" t="str">
            <v>Hypothesis Test</v>
          </cell>
          <cell r="EP216" t="str">
            <v>Agriculture</v>
          </cell>
          <cell r="EQ216" t="str">
            <v>Secondary Crop</v>
          </cell>
          <cell r="ER216">
            <v>9.0499999999999989</v>
          </cell>
          <cell r="ES216">
            <v>9.0499999999999989</v>
          </cell>
          <cell r="ET216" t="str">
            <v>During the most recent harvest season, what is the name of the crop which takes up the second most land of all crops grown by people in the village?</v>
          </cell>
          <cell r="EU216" t="str">
            <v>در آخرين فصل حاصل گيری، نام دومين نبات یکه مردم اين قريه در بيشتر زمين های خود کشت نموده بودند چيست؟</v>
          </cell>
          <cell r="EV216" t="b">
            <v>1</v>
          </cell>
          <cell r="EW216" t="b">
            <v>1</v>
          </cell>
          <cell r="EX216" t="b">
            <v>0</v>
          </cell>
        </row>
        <row r="217">
          <cell r="Q217">
            <v>9.06</v>
          </cell>
          <cell r="R217">
            <v>7.0699999999999985</v>
          </cell>
          <cell r="U217" t="str">
            <v>How many times a year does this product harvest?</v>
          </cell>
          <cell r="V217" t="str">
            <v/>
          </cell>
          <cell r="W217" t="str">
            <v>In which month was {NAME OF CROP IN 7.03} most recently harvested?</v>
          </cell>
          <cell r="X217" t="str">
            <v>اخرين بار در کدام ماه از {نوع نبات 7.06} حاصل گرفته شد؟</v>
          </cell>
          <cell r="Y217" t="str">
            <v/>
          </cell>
          <cell r="Z217" t="str">
            <v>سنبله 1388</v>
          </cell>
          <cell r="AA217" t="str">
            <v>اسد 1388</v>
          </cell>
          <cell r="AB217" t="str">
            <v>سرطان 1388</v>
          </cell>
          <cell r="AC217" t="str">
            <v>جوزا 1388</v>
          </cell>
          <cell r="AD217" t="str">
            <v>ثور 1388</v>
          </cell>
          <cell r="AE217" t="str">
            <v>حمل 1388</v>
          </cell>
          <cell r="AF217" t="str">
            <v>حوت 1387</v>
          </cell>
          <cell r="AG217" t="str">
            <v>دلو 1387</v>
          </cell>
          <cell r="AH217" t="str">
            <v>جدی 1387</v>
          </cell>
          <cell r="AI217" t="str">
            <v>قوس 1387</v>
          </cell>
          <cell r="AJ217" t="str">
            <v>عقرب 1387</v>
          </cell>
          <cell r="AK217" t="str">
            <v>میزان 1387</v>
          </cell>
          <cell r="AL217" t="str">
            <v>سنبله 1387</v>
          </cell>
          <cell r="AM217" t="str">
            <v>اسد 1387</v>
          </cell>
          <cell r="AN217" t="str">
            <v>سرطان 1387</v>
          </cell>
          <cell r="AO217" t="e">
            <v>#N/A</v>
          </cell>
          <cell r="AP217" t="e">
            <v>#N/A</v>
          </cell>
          <cell r="AQ217" t="e">
            <v>#N/A</v>
          </cell>
          <cell r="AR217" t="e">
            <v>#N/A</v>
          </cell>
          <cell r="AS217" t="e">
            <v>#N/A</v>
          </cell>
          <cell r="AT217" t="e">
            <v>#N/A</v>
          </cell>
          <cell r="AU217" t="e">
            <v>#N/A</v>
          </cell>
          <cell r="AV217" t="e">
            <v>#N/A</v>
          </cell>
          <cell r="AW217" t="e">
            <v>#N/A</v>
          </cell>
          <cell r="AX217" t="e">
            <v>#N/A</v>
          </cell>
          <cell r="AY217" t="e">
            <v>#N/A</v>
          </cell>
          <cell r="AZ217" t="e">
            <v>#N/A</v>
          </cell>
          <cell r="BA217" t="e">
            <v>#N/A</v>
          </cell>
          <cell r="BB217" t="e">
            <v>#N/A</v>
          </cell>
          <cell r="BC217" t="e">
            <v>#N/A</v>
          </cell>
          <cell r="BD217" t="e">
            <v>#N/A</v>
          </cell>
          <cell r="BE217" t="e">
            <v>#N/A</v>
          </cell>
          <cell r="BF217" t="e">
            <v>#N/A</v>
          </cell>
          <cell r="BG217" t="e">
            <v>#N/A</v>
          </cell>
          <cell r="BH217" t="e">
            <v>#N/A</v>
          </cell>
          <cell r="BI217" t="e">
            <v>#N/A</v>
          </cell>
          <cell r="BJ217" t="e">
            <v>#N/A</v>
          </cell>
          <cell r="BK217" t="e">
            <v>#N/A</v>
          </cell>
          <cell r="BL217" t="e">
            <v>#N/A</v>
          </cell>
          <cell r="BM217" t="e">
            <v>#N/A</v>
          </cell>
          <cell r="BN217" t="e">
            <v>#N/A</v>
          </cell>
          <cell r="BO217" t="e">
            <v>#N/A</v>
          </cell>
          <cell r="BP217" t="e">
            <v>#N/A</v>
          </cell>
          <cell r="BQ217" t="e">
            <v>#N/A</v>
          </cell>
          <cell r="BR217" t="e">
            <v>#N/A</v>
          </cell>
          <cell r="BS217" t="e">
            <v>#N/A</v>
          </cell>
          <cell r="BT217" t="e">
            <v>#N/A</v>
          </cell>
          <cell r="BU217" t="e">
            <v>#N/A</v>
          </cell>
          <cell r="BV217" t="e">
            <v>#N/A</v>
          </cell>
          <cell r="BW217" t="e">
            <v>#N/A</v>
          </cell>
          <cell r="BX217">
            <v>15</v>
          </cell>
          <cell r="BY217">
            <v>0</v>
          </cell>
          <cell r="BZ217">
            <v>40026</v>
          </cell>
          <cell r="CA217">
            <v>39995</v>
          </cell>
          <cell r="CB217">
            <v>39965</v>
          </cell>
          <cell r="CC217">
            <v>39934</v>
          </cell>
          <cell r="CD217">
            <v>39904</v>
          </cell>
          <cell r="CE217">
            <v>39873</v>
          </cell>
          <cell r="CF217">
            <v>39479</v>
          </cell>
          <cell r="CG217">
            <v>39448</v>
          </cell>
          <cell r="CH217">
            <v>39783</v>
          </cell>
          <cell r="CI217">
            <v>39753</v>
          </cell>
          <cell r="CJ217">
            <v>39722</v>
          </cell>
          <cell r="CK217">
            <v>39692</v>
          </cell>
          <cell r="CL217">
            <v>39661</v>
          </cell>
          <cell r="CM217">
            <v>39630</v>
          </cell>
          <cell r="CN217">
            <v>39600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15</v>
          </cell>
          <cell r="DY217">
            <v>1</v>
          </cell>
          <cell r="DZ217" t="str">
            <v>Numerical</v>
          </cell>
          <cell r="EA217">
            <v>1</v>
          </cell>
          <cell r="EB217" t="str">
            <v>Write-In</v>
          </cell>
          <cell r="EC217" t="str">
            <v>Number of Harvests</v>
          </cell>
          <cell r="ED217" t="str">
            <v>-</v>
          </cell>
          <cell r="EE217" t="str">
            <v>-</v>
          </cell>
          <cell r="EG217" t="str">
            <v>-</v>
          </cell>
          <cell r="EI217" t="str">
            <v>-</v>
          </cell>
          <cell r="EK217">
            <v>1</v>
          </cell>
          <cell r="EN217">
            <v>7.08</v>
          </cell>
          <cell r="EO217" t="str">
            <v>Background</v>
          </cell>
          <cell r="EP217" t="str">
            <v>Agriculture</v>
          </cell>
          <cell r="EQ217" t="str">
            <v>Frequency of Harvesting</v>
          </cell>
          <cell r="ER217">
            <v>9.0599999999999987</v>
          </cell>
          <cell r="ES217">
            <v>9.0599999999999987</v>
          </cell>
          <cell r="ET217" t="str">
            <v>In which month was this crop most recently harvested?</v>
          </cell>
          <cell r="EU217" t="str">
            <v>اخرين بار، در کدام ماه از اين نبات حاصل گرفته شد؟</v>
          </cell>
          <cell r="EV217" t="b">
            <v>1</v>
          </cell>
          <cell r="EW217" t="b">
            <v>0</v>
          </cell>
          <cell r="EX217" t="b">
            <v>0</v>
          </cell>
        </row>
        <row r="218">
          <cell r="Q218">
            <v>9.07</v>
          </cell>
          <cell r="R218">
            <v>7.0799999999999983</v>
          </cell>
          <cell r="U218" t="str">
            <v xml:space="preserve">What was the price per kg of the above item after the last harvest?  </v>
          </cell>
          <cell r="V218" t="str">
            <v/>
          </cell>
          <cell r="W218" t="str">
            <v>Following the most recent harvest, what price did villagers receive for {NAME OF CROP IN 7.03} at the farm-gate?</v>
          </cell>
          <cell r="X218" t="str">
            <v xml:space="preserve">بعد از آخرين حاصل گيری، مردم در سر زمین خود در قریه {نوع نبات 7.06} را سیر (7کیلو گرام) چند فروختند؟ </v>
          </cell>
          <cell r="Y218" t="str">
            <v/>
          </cell>
          <cell r="Z218" t="str">
            <v>افغانی</v>
          </cell>
          <cell r="AA218" t="e">
            <v>#N/A</v>
          </cell>
          <cell r="AB218" t="e">
            <v>#N/A</v>
          </cell>
          <cell r="AC218" t="e">
            <v>#N/A</v>
          </cell>
          <cell r="AD218" t="e">
            <v>#N/A</v>
          </cell>
          <cell r="AE218" t="e">
            <v>#N/A</v>
          </cell>
          <cell r="AF218" t="e">
            <v>#N/A</v>
          </cell>
          <cell r="AG218" t="e">
            <v>#N/A</v>
          </cell>
          <cell r="AH218" t="e">
            <v>#N/A</v>
          </cell>
          <cell r="AI218" t="e">
            <v>#N/A</v>
          </cell>
          <cell r="AJ218" t="e">
            <v>#N/A</v>
          </cell>
          <cell r="AK218" t="e">
            <v>#N/A</v>
          </cell>
          <cell r="AL218" t="e">
            <v>#N/A</v>
          </cell>
          <cell r="AM218" t="e">
            <v>#N/A</v>
          </cell>
          <cell r="AN218" t="e">
            <v>#N/A</v>
          </cell>
          <cell r="AO218" t="e">
            <v>#N/A</v>
          </cell>
          <cell r="AP218" t="e">
            <v>#N/A</v>
          </cell>
          <cell r="AQ218" t="e">
            <v>#N/A</v>
          </cell>
          <cell r="AR218" t="e">
            <v>#N/A</v>
          </cell>
          <cell r="AS218" t="e">
            <v>#N/A</v>
          </cell>
          <cell r="AT218" t="e">
            <v>#N/A</v>
          </cell>
          <cell r="AU218" t="e">
            <v>#N/A</v>
          </cell>
          <cell r="AV218" t="e">
            <v>#N/A</v>
          </cell>
          <cell r="AW218" t="e">
            <v>#N/A</v>
          </cell>
          <cell r="AX218" t="e">
            <v>#N/A</v>
          </cell>
          <cell r="AY218" t="e">
            <v>#N/A</v>
          </cell>
          <cell r="AZ218" t="e">
            <v>#N/A</v>
          </cell>
          <cell r="BA218" t="e">
            <v>#N/A</v>
          </cell>
          <cell r="BB218" t="e">
            <v>#N/A</v>
          </cell>
          <cell r="BC218" t="e">
            <v>#N/A</v>
          </cell>
          <cell r="BD218" t="e">
            <v>#N/A</v>
          </cell>
          <cell r="BE218" t="e">
            <v>#N/A</v>
          </cell>
          <cell r="BF218" t="e">
            <v>#N/A</v>
          </cell>
          <cell r="BG218" t="e">
            <v>#N/A</v>
          </cell>
          <cell r="BH218" t="e">
            <v>#N/A</v>
          </cell>
          <cell r="BI218" t="e">
            <v>#N/A</v>
          </cell>
          <cell r="BJ218" t="e">
            <v>#N/A</v>
          </cell>
          <cell r="BK218" t="e">
            <v>#N/A</v>
          </cell>
          <cell r="BL218" t="e">
            <v>#N/A</v>
          </cell>
          <cell r="BM218" t="e">
            <v>#N/A</v>
          </cell>
          <cell r="BN218" t="e">
            <v>#N/A</v>
          </cell>
          <cell r="BO218" t="e">
            <v>#N/A</v>
          </cell>
          <cell r="BP218" t="e">
            <v>#N/A</v>
          </cell>
          <cell r="BQ218" t="e">
            <v>#N/A</v>
          </cell>
          <cell r="BR218" t="e">
            <v>#N/A</v>
          </cell>
          <cell r="BS218" t="e">
            <v>#N/A</v>
          </cell>
          <cell r="BT218" t="e">
            <v>#N/A</v>
          </cell>
          <cell r="BU218" t="e">
            <v>#N/A</v>
          </cell>
          <cell r="BV218" t="e">
            <v>#N/A</v>
          </cell>
          <cell r="BW218" t="e">
            <v>#N/A</v>
          </cell>
          <cell r="BX218">
            <v>1</v>
          </cell>
          <cell r="BY218">
            <v>0</v>
          </cell>
          <cell r="BZ218" t="str">
            <v>Afghani</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1</v>
          </cell>
          <cell r="DY218">
            <v>1</v>
          </cell>
          <cell r="DZ218" t="str">
            <v>Numerical</v>
          </cell>
          <cell r="EA218">
            <v>1</v>
          </cell>
          <cell r="EB218" t="str">
            <v>Write-In</v>
          </cell>
          <cell r="EC218" t="str">
            <v>Afghanis</v>
          </cell>
          <cell r="ED218" t="str">
            <v>-</v>
          </cell>
          <cell r="EE218" t="str">
            <v>-</v>
          </cell>
          <cell r="EG218" t="str">
            <v>-</v>
          </cell>
          <cell r="EI218" t="str">
            <v>-</v>
          </cell>
          <cell r="EK218">
            <v>1</v>
          </cell>
          <cell r="EN218">
            <v>7.09</v>
          </cell>
          <cell r="EO218" t="str">
            <v>Hypothesis Test</v>
          </cell>
          <cell r="EP218" t="str">
            <v>Price Levels</v>
          </cell>
          <cell r="EQ218" t="str">
            <v>Agricultural Crops</v>
          </cell>
          <cell r="ER218">
            <v>9.0699999999999985</v>
          </cell>
          <cell r="ES218">
            <v>9.0699999999999985</v>
          </cell>
          <cell r="ET218" t="str">
            <v>Following the most recent harvest, what price did villagers receive for this crop at the farm-gate?</v>
          </cell>
          <cell r="EU218" t="str">
            <v>بعد از آخرين حاصل گيری، مردم در مزرعه اين نبات را به کدام قيمت فروختند؟</v>
          </cell>
          <cell r="EV218" t="b">
            <v>1</v>
          </cell>
          <cell r="EW218" t="b">
            <v>0</v>
          </cell>
          <cell r="EX218" t="b">
            <v>0</v>
          </cell>
        </row>
        <row r="219">
          <cell r="Q219">
            <v>9.2100000000000009</v>
          </cell>
          <cell r="R219">
            <v>7.0999999999999979</v>
          </cell>
          <cell r="W219" t="str">
            <v>During the most recent cultivation season, what was the main source of irrigation for crops grown by people in the village?</v>
          </cell>
          <cell r="X219" t="str">
            <v>در جریان آخرين فصل کشت، زیاد ترین منبع آب آبیاری برای زمین های قریه چه بود؟</v>
          </cell>
          <cell r="Y219" t="str">
            <v/>
          </cell>
          <cell r="Z219" t="str">
            <v>دریا</v>
          </cell>
          <cell r="AA219" t="str">
            <v>کانال / جوی</v>
          </cell>
          <cell r="AB219" t="str">
            <v>بند آبیاری</v>
          </cell>
          <cell r="AC219" t="str">
            <v>چاه عمیق</v>
          </cell>
          <cell r="AD219" t="str">
            <v>چشمه</v>
          </cell>
          <cell r="AE219" t="str">
            <v>کاریز</v>
          </cell>
          <cell r="AF219" t="str">
            <v xml:space="preserve">باران برای آبیاری </v>
          </cell>
          <cell r="AG219" t="str">
            <v>ناوره</v>
          </cell>
          <cell r="AH219" t="str">
            <v xml:space="preserve">آب زهکشی </v>
          </cell>
          <cell r="AI219" t="str">
            <v>سیل</v>
          </cell>
          <cell r="AJ219" t="str">
            <v>برف آب شده</v>
          </cell>
          <cell r="AK219" t="str">
            <v>ارهد</v>
          </cell>
          <cell r="AL219" t="str">
            <v>سایر:</v>
          </cell>
          <cell r="AM219" t="e">
            <v>#N/A</v>
          </cell>
          <cell r="AN219" t="e">
            <v>#N/A</v>
          </cell>
          <cell r="AO219" t="e">
            <v>#N/A</v>
          </cell>
          <cell r="AP219" t="e">
            <v>#N/A</v>
          </cell>
          <cell r="AQ219" t="e">
            <v>#N/A</v>
          </cell>
          <cell r="AR219" t="e">
            <v>#N/A</v>
          </cell>
          <cell r="AS219" t="e">
            <v>#N/A</v>
          </cell>
          <cell r="AT219" t="e">
            <v>#N/A</v>
          </cell>
          <cell r="AU219" t="e">
            <v>#N/A</v>
          </cell>
          <cell r="AV219" t="e">
            <v>#N/A</v>
          </cell>
          <cell r="AW219" t="e">
            <v>#N/A</v>
          </cell>
          <cell r="AX219" t="e">
            <v>#N/A</v>
          </cell>
          <cell r="AY219" t="e">
            <v>#N/A</v>
          </cell>
          <cell r="AZ219" t="e">
            <v>#N/A</v>
          </cell>
          <cell r="BA219" t="e">
            <v>#N/A</v>
          </cell>
          <cell r="BB219" t="e">
            <v>#N/A</v>
          </cell>
          <cell r="BC219" t="e">
            <v>#N/A</v>
          </cell>
          <cell r="BD219" t="e">
            <v>#N/A</v>
          </cell>
          <cell r="BE219" t="e">
            <v>#N/A</v>
          </cell>
          <cell r="BF219" t="e">
            <v>#N/A</v>
          </cell>
          <cell r="BG219" t="e">
            <v>#N/A</v>
          </cell>
          <cell r="BH219" t="e">
            <v>#N/A</v>
          </cell>
          <cell r="BI219" t="e">
            <v>#N/A</v>
          </cell>
          <cell r="BJ219" t="e">
            <v>#N/A</v>
          </cell>
          <cell r="BK219" t="e">
            <v>#N/A</v>
          </cell>
          <cell r="BL219" t="e">
            <v>#N/A</v>
          </cell>
          <cell r="BM219" t="e">
            <v>#N/A</v>
          </cell>
          <cell r="BN219" t="e">
            <v>#N/A</v>
          </cell>
          <cell r="BO219" t="e">
            <v>#N/A</v>
          </cell>
          <cell r="BP219" t="e">
            <v>#N/A</v>
          </cell>
          <cell r="BQ219" t="e">
            <v>#N/A</v>
          </cell>
          <cell r="BR219" t="e">
            <v>#N/A</v>
          </cell>
          <cell r="BS219" t="e">
            <v>#N/A</v>
          </cell>
          <cell r="BT219" t="e">
            <v>#N/A</v>
          </cell>
          <cell r="BU219" t="e">
            <v>#N/A</v>
          </cell>
          <cell r="BV219" t="e">
            <v>#N/A</v>
          </cell>
          <cell r="BW219" t="e">
            <v>#N/A</v>
          </cell>
          <cell r="BX219">
            <v>13</v>
          </cell>
          <cell r="BY219">
            <v>7.0999999999999979</v>
          </cell>
          <cell r="BZ219" t="str">
            <v>River</v>
          </cell>
          <cell r="CA219" t="str">
            <v>Canal</v>
          </cell>
          <cell r="CB219" t="str">
            <v>Dam</v>
          </cell>
          <cell r="CC219" t="str">
            <v>Deep Well</v>
          </cell>
          <cell r="CD219" t="str">
            <v>Spring</v>
          </cell>
          <cell r="CE219" t="str">
            <v>Kariz</v>
          </cell>
          <cell r="CF219" t="str">
            <v>Rain for Irrigation</v>
          </cell>
          <cell r="CG219" t="str">
            <v>Nawara</v>
          </cell>
          <cell r="CH219" t="str">
            <v>Drainage</v>
          </cell>
          <cell r="CI219" t="str">
            <v>Flood</v>
          </cell>
          <cell r="CJ219" t="str">
            <v>Snow Melt</v>
          </cell>
          <cell r="CK219" t="str">
            <v>Arad</v>
          </cell>
          <cell r="CL219" t="str">
            <v>Other:</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13</v>
          </cell>
          <cell r="DY219">
            <v>1</v>
          </cell>
          <cell r="EK219">
            <v>1</v>
          </cell>
          <cell r="ER219">
            <v>9.2099999999999955</v>
          </cell>
          <cell r="ES219">
            <v>9.2099999999999955</v>
          </cell>
          <cell r="ET219" t="str">
            <v>During the most recent cultivation season, what was the main source of irrigation for crops grown by people in the village?</v>
          </cell>
          <cell r="EU219" t="str">
            <v>در جريان آخرين فصل کشت، منبع عمده آب آبیاری برای نباتات که مردم قريه کشت نموده بودند، چه بود؟</v>
          </cell>
          <cell r="EV219" t="b">
            <v>1</v>
          </cell>
          <cell r="EW219" t="b">
            <v>1</v>
          </cell>
          <cell r="EX219" t="b">
            <v>0</v>
          </cell>
        </row>
        <row r="220">
          <cell r="Q220">
            <v>9.2200000000000006</v>
          </cell>
          <cell r="R220">
            <v>7.1099999999999977</v>
          </cell>
          <cell r="V220" t="str">
            <v>Was the amount of irrigation water received by your crops in the most recent winter sufficient? [IF NO] What proportion of the total irrigation needed by your crops did you receive?</v>
          </cell>
          <cell r="W220" t="str">
            <v>During the most recent cultivation season, did the farmland in the village receive sufficient irrigation?</v>
          </cell>
          <cell r="X220" t="str">
            <v>در آخرین فصل کشت، مردم این قریه آب به اندازه کافی برای آبیاری داشتند؟</v>
          </cell>
          <cell r="Y220" t="str">
            <v/>
          </cell>
          <cell r="Z220" t="str">
            <v>نخیر</v>
          </cell>
          <cell r="AA220" t="str">
            <v>بلی</v>
          </cell>
          <cell r="AB220" t="e">
            <v>#N/A</v>
          </cell>
          <cell r="AC220" t="e">
            <v>#N/A</v>
          </cell>
          <cell r="AD220" t="e">
            <v>#N/A</v>
          </cell>
          <cell r="AE220" t="e">
            <v>#N/A</v>
          </cell>
          <cell r="AF220" t="e">
            <v>#N/A</v>
          </cell>
          <cell r="AG220" t="e">
            <v>#N/A</v>
          </cell>
          <cell r="AH220" t="e">
            <v>#N/A</v>
          </cell>
          <cell r="AI220" t="e">
            <v>#N/A</v>
          </cell>
          <cell r="AJ220" t="e">
            <v>#N/A</v>
          </cell>
          <cell r="AK220" t="e">
            <v>#N/A</v>
          </cell>
          <cell r="AL220" t="e">
            <v>#N/A</v>
          </cell>
          <cell r="AM220" t="e">
            <v>#N/A</v>
          </cell>
          <cell r="AN220" t="e">
            <v>#N/A</v>
          </cell>
          <cell r="AO220" t="e">
            <v>#N/A</v>
          </cell>
          <cell r="AP220" t="e">
            <v>#N/A</v>
          </cell>
          <cell r="AQ220" t="e">
            <v>#N/A</v>
          </cell>
          <cell r="AR220" t="e">
            <v>#N/A</v>
          </cell>
          <cell r="AS220" t="e">
            <v>#N/A</v>
          </cell>
          <cell r="AT220" t="e">
            <v>#N/A</v>
          </cell>
          <cell r="AU220" t="e">
            <v>#N/A</v>
          </cell>
          <cell r="AV220" t="e">
            <v>#N/A</v>
          </cell>
          <cell r="AW220" t="e">
            <v>#N/A</v>
          </cell>
          <cell r="AX220" t="e">
            <v>#N/A</v>
          </cell>
          <cell r="AY220" t="e">
            <v>#N/A</v>
          </cell>
          <cell r="AZ220" t="e">
            <v>#N/A</v>
          </cell>
          <cell r="BA220" t="e">
            <v>#N/A</v>
          </cell>
          <cell r="BB220" t="e">
            <v>#N/A</v>
          </cell>
          <cell r="BC220" t="e">
            <v>#N/A</v>
          </cell>
          <cell r="BD220" t="e">
            <v>#N/A</v>
          </cell>
          <cell r="BE220" t="e">
            <v>#N/A</v>
          </cell>
          <cell r="BF220" t="e">
            <v>#N/A</v>
          </cell>
          <cell r="BG220" t="e">
            <v>#N/A</v>
          </cell>
          <cell r="BH220" t="e">
            <v>#N/A</v>
          </cell>
          <cell r="BI220" t="e">
            <v>#N/A</v>
          </cell>
          <cell r="BJ220" t="e">
            <v>#N/A</v>
          </cell>
          <cell r="BK220" t="e">
            <v>#N/A</v>
          </cell>
          <cell r="BL220" t="e">
            <v>#N/A</v>
          </cell>
          <cell r="BM220" t="e">
            <v>#N/A</v>
          </cell>
          <cell r="BN220" t="e">
            <v>#N/A</v>
          </cell>
          <cell r="BO220" t="e">
            <v>#N/A</v>
          </cell>
          <cell r="BP220" t="e">
            <v>#N/A</v>
          </cell>
          <cell r="BQ220" t="e">
            <v>#N/A</v>
          </cell>
          <cell r="BR220" t="e">
            <v>#N/A</v>
          </cell>
          <cell r="BS220" t="e">
            <v>#N/A</v>
          </cell>
          <cell r="BT220" t="e">
            <v>#N/A</v>
          </cell>
          <cell r="BU220" t="e">
            <v>#N/A</v>
          </cell>
          <cell r="BV220" t="e">
            <v>#N/A</v>
          </cell>
          <cell r="BW220" t="e">
            <v>#N/A</v>
          </cell>
          <cell r="BX220">
            <v>2</v>
          </cell>
          <cell r="BY220">
            <v>7.1099999999999977</v>
          </cell>
          <cell r="BZ220" t="str">
            <v>No</v>
          </cell>
          <cell r="CA220" t="str">
            <v>Yes</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2</v>
          </cell>
          <cell r="DY220">
            <v>1</v>
          </cell>
          <cell r="EK220">
            <v>1</v>
          </cell>
          <cell r="ER220">
            <v>9.2199999999999953</v>
          </cell>
          <cell r="ES220">
            <v>9.2199999999999953</v>
          </cell>
          <cell r="ET220" t="str">
            <v>During the most recent cultivation season, what proportion of the farmland in the village received sufficient irrigation ?</v>
          </cell>
          <cell r="EU220" t="str">
            <v>در جريان آخرين فصل کشت، چه مقدار از زمین های کشت شده در قريه بطور کافی آبياری شدند؟</v>
          </cell>
          <cell r="EV220" t="b">
            <v>1</v>
          </cell>
          <cell r="EW220" t="b">
            <v>0</v>
          </cell>
          <cell r="EX220" t="b">
            <v>0</v>
          </cell>
        </row>
        <row r="221">
          <cell r="Q221">
            <v>2.04</v>
          </cell>
          <cell r="R221">
            <v>2.0399999999999991</v>
          </cell>
          <cell r="S221">
            <v>2.0699999999999985</v>
          </cell>
          <cell r="W221" t="str">
            <v>During the past 12 months, have more families moved in to the village or out of the village?</v>
          </cell>
          <cell r="X221" t="str">
            <v>در همین 12 ماه گذشته، زیاد ترخانواده ها به قریه آمدند یا از قریه کوچ کشی کردند؟</v>
          </cell>
          <cell r="Y221" t="str">
            <v/>
          </cell>
          <cell r="Z221" t="str">
            <v>نه کوچ آورده ونه کوچ کرده اند</v>
          </cell>
          <cell r="AA221" t="str">
            <v>بیشتر کوچ آورده اند</v>
          </cell>
          <cell r="AB221" t="str">
            <v>بیشتر کوچ کرده اند (رفته اند)</v>
          </cell>
          <cell r="AC221" t="str">
            <v>تقریباً هردو یک اندازه بوده اند</v>
          </cell>
          <cell r="AD221" t="e">
            <v>#N/A</v>
          </cell>
          <cell r="AE221" t="e">
            <v>#N/A</v>
          </cell>
          <cell r="AF221" t="e">
            <v>#N/A</v>
          </cell>
          <cell r="AG221" t="e">
            <v>#N/A</v>
          </cell>
          <cell r="AH221" t="e">
            <v>#N/A</v>
          </cell>
          <cell r="AI221" t="e">
            <v>#N/A</v>
          </cell>
          <cell r="AJ221" t="e">
            <v>#N/A</v>
          </cell>
          <cell r="AK221" t="e">
            <v>#N/A</v>
          </cell>
          <cell r="AL221" t="e">
            <v>#N/A</v>
          </cell>
          <cell r="AM221" t="e">
            <v>#N/A</v>
          </cell>
          <cell r="AN221" t="e">
            <v>#N/A</v>
          </cell>
          <cell r="AO221" t="e">
            <v>#N/A</v>
          </cell>
          <cell r="AP221" t="e">
            <v>#N/A</v>
          </cell>
          <cell r="AQ221" t="e">
            <v>#N/A</v>
          </cell>
          <cell r="AR221" t="e">
            <v>#N/A</v>
          </cell>
          <cell r="AS221" t="e">
            <v>#N/A</v>
          </cell>
          <cell r="AT221" t="e">
            <v>#N/A</v>
          </cell>
          <cell r="AU221" t="e">
            <v>#N/A</v>
          </cell>
          <cell r="AV221" t="e">
            <v>#N/A</v>
          </cell>
          <cell r="AW221" t="e">
            <v>#N/A</v>
          </cell>
          <cell r="AX221" t="e">
            <v>#N/A</v>
          </cell>
          <cell r="AY221" t="e">
            <v>#N/A</v>
          </cell>
          <cell r="AZ221" t="e">
            <v>#N/A</v>
          </cell>
          <cell r="BA221" t="e">
            <v>#N/A</v>
          </cell>
          <cell r="BB221" t="e">
            <v>#N/A</v>
          </cell>
          <cell r="BC221" t="e">
            <v>#N/A</v>
          </cell>
          <cell r="BD221" t="e">
            <v>#N/A</v>
          </cell>
          <cell r="BE221" t="e">
            <v>#N/A</v>
          </cell>
          <cell r="BF221" t="e">
            <v>#N/A</v>
          </cell>
          <cell r="BG221" t="e">
            <v>#N/A</v>
          </cell>
          <cell r="BH221" t="e">
            <v>#N/A</v>
          </cell>
          <cell r="BI221" t="e">
            <v>#N/A</v>
          </cell>
          <cell r="BJ221" t="e">
            <v>#N/A</v>
          </cell>
          <cell r="BK221" t="e">
            <v>#N/A</v>
          </cell>
          <cell r="BL221" t="e">
            <v>#N/A</v>
          </cell>
          <cell r="BM221" t="e">
            <v>#N/A</v>
          </cell>
          <cell r="BN221" t="e">
            <v>#N/A</v>
          </cell>
          <cell r="BO221" t="e">
            <v>#N/A</v>
          </cell>
          <cell r="BP221" t="e">
            <v>#N/A</v>
          </cell>
          <cell r="BQ221" t="e">
            <v>#N/A</v>
          </cell>
          <cell r="BR221" t="e">
            <v>#N/A</v>
          </cell>
          <cell r="BS221" t="e">
            <v>#N/A</v>
          </cell>
          <cell r="BT221" t="e">
            <v>#N/A</v>
          </cell>
          <cell r="BU221" t="e">
            <v>#N/A</v>
          </cell>
          <cell r="BV221" t="e">
            <v>#N/A</v>
          </cell>
          <cell r="BW221" t="e">
            <v>#N/A</v>
          </cell>
          <cell r="BX221">
            <v>4</v>
          </cell>
          <cell r="BY221">
            <v>0</v>
          </cell>
          <cell r="BZ221" t="str">
            <v>Neither Arrivals nor Departures</v>
          </cell>
          <cell r="CA221" t="str">
            <v>More Arrivals</v>
          </cell>
          <cell r="CB221" t="str">
            <v>More Departures</v>
          </cell>
          <cell r="CC221" t="str">
            <v>About the Same of Both</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4</v>
          </cell>
          <cell r="DY221">
            <v>1</v>
          </cell>
          <cell r="EK221">
            <v>1</v>
          </cell>
          <cell r="ER221">
            <v>2.0399999999999991</v>
          </cell>
          <cell r="ES221">
            <v>2.0399999999999991</v>
          </cell>
          <cell r="ET221" t="str">
            <v>During the past 12 months, have more families moved in to the village or out of the village?</v>
          </cell>
          <cell r="EU221" t="str">
            <v>در 12 ماه گذشته، آیا تعداد فامیل های که به قریه آمده اند بیشتر بوده یا تعداد فامیل های که قریه را تر ک نموده اند؟</v>
          </cell>
          <cell r="EV221" t="b">
            <v>1</v>
          </cell>
          <cell r="EW221" t="b">
            <v>1</v>
          </cell>
          <cell r="EX221" t="b">
            <v>0</v>
          </cell>
        </row>
        <row r="222">
          <cell r="Q222">
            <v>2.09</v>
          </cell>
          <cell r="R222">
            <v>2.0699999999999985</v>
          </cell>
          <cell r="U222" t="str">
            <v>How many mosques do you have in your village?</v>
          </cell>
          <cell r="V222" t="str">
            <v/>
          </cell>
          <cell r="W222" t="str">
            <v>In this village, how many {shia / sunni mosques} are there?</v>
          </cell>
          <cell r="X222" t="str">
            <v>در این قریه چند محراب {مسجد شریف / تکیه خانه} است؟</v>
          </cell>
          <cell r="Y222" t="str">
            <v/>
          </cell>
          <cell r="Z222" t="str">
            <v>صفر (0)</v>
          </cell>
          <cell r="AA222" t="str">
            <v>یک (1)</v>
          </cell>
          <cell r="AB222" t="str">
            <v>دو (2)</v>
          </cell>
          <cell r="AC222" t="str">
            <v>سه (3)</v>
          </cell>
          <cell r="AD222" t="str">
            <v>چهار (4)</v>
          </cell>
          <cell r="AE222" t="str">
            <v>پنج (5)</v>
          </cell>
          <cell r="AF222" t="str">
            <v>شش (6)</v>
          </cell>
          <cell r="AG222" t="str">
            <v>هفت (7)</v>
          </cell>
          <cell r="AH222" t="str">
            <v>هشت (8)</v>
          </cell>
          <cell r="AI222" t="str">
            <v>نه (9)</v>
          </cell>
          <cell r="AJ222" t="str">
            <v>ده (10)</v>
          </cell>
          <cell r="AK222" t="str">
            <v>سایر:</v>
          </cell>
          <cell r="AL222" t="e">
            <v>#N/A</v>
          </cell>
          <cell r="AM222" t="e">
            <v>#N/A</v>
          </cell>
          <cell r="AN222" t="e">
            <v>#N/A</v>
          </cell>
          <cell r="AO222" t="e">
            <v>#N/A</v>
          </cell>
          <cell r="AP222" t="e">
            <v>#N/A</v>
          </cell>
          <cell r="AQ222" t="e">
            <v>#N/A</v>
          </cell>
          <cell r="AR222" t="e">
            <v>#N/A</v>
          </cell>
          <cell r="AS222" t="e">
            <v>#N/A</v>
          </cell>
          <cell r="AT222" t="e">
            <v>#N/A</v>
          </cell>
          <cell r="AU222" t="e">
            <v>#N/A</v>
          </cell>
          <cell r="AV222" t="e">
            <v>#N/A</v>
          </cell>
          <cell r="AW222" t="e">
            <v>#N/A</v>
          </cell>
          <cell r="AX222" t="e">
            <v>#N/A</v>
          </cell>
          <cell r="AY222" t="e">
            <v>#N/A</v>
          </cell>
          <cell r="AZ222" t="e">
            <v>#N/A</v>
          </cell>
          <cell r="BA222" t="e">
            <v>#N/A</v>
          </cell>
          <cell r="BB222" t="e">
            <v>#N/A</v>
          </cell>
          <cell r="BC222" t="e">
            <v>#N/A</v>
          </cell>
          <cell r="BD222" t="e">
            <v>#N/A</v>
          </cell>
          <cell r="BE222" t="e">
            <v>#N/A</v>
          </cell>
          <cell r="BF222" t="e">
            <v>#N/A</v>
          </cell>
          <cell r="BG222" t="e">
            <v>#N/A</v>
          </cell>
          <cell r="BH222" t="e">
            <v>#N/A</v>
          </cell>
          <cell r="BI222" t="e">
            <v>#N/A</v>
          </cell>
          <cell r="BJ222" t="e">
            <v>#N/A</v>
          </cell>
          <cell r="BK222" t="e">
            <v>#N/A</v>
          </cell>
          <cell r="BL222" t="e">
            <v>#N/A</v>
          </cell>
          <cell r="BM222" t="e">
            <v>#N/A</v>
          </cell>
          <cell r="BN222" t="e">
            <v>#N/A</v>
          </cell>
          <cell r="BO222" t="e">
            <v>#N/A</v>
          </cell>
          <cell r="BP222" t="e">
            <v>#N/A</v>
          </cell>
          <cell r="BQ222" t="e">
            <v>#N/A</v>
          </cell>
          <cell r="BR222" t="e">
            <v>#N/A</v>
          </cell>
          <cell r="BS222" t="e">
            <v>#N/A</v>
          </cell>
          <cell r="BT222" t="e">
            <v>#N/A</v>
          </cell>
          <cell r="BU222" t="e">
            <v>#N/A</v>
          </cell>
          <cell r="BV222" t="e">
            <v>#N/A</v>
          </cell>
          <cell r="BW222" t="e">
            <v>#N/A</v>
          </cell>
          <cell r="BX222">
            <v>12</v>
          </cell>
          <cell r="BY222">
            <v>0</v>
          </cell>
          <cell r="BZ222" t="str">
            <v>Zero</v>
          </cell>
          <cell r="CA222" t="str">
            <v>One</v>
          </cell>
          <cell r="CB222" t="str">
            <v>Two</v>
          </cell>
          <cell r="CC222" t="str">
            <v>Three</v>
          </cell>
          <cell r="CD222" t="str">
            <v>Four</v>
          </cell>
          <cell r="CE222" t="str">
            <v>Five</v>
          </cell>
          <cell r="CF222" t="str">
            <v>Six</v>
          </cell>
          <cell r="CG222" t="str">
            <v>Seven</v>
          </cell>
          <cell r="CH222" t="str">
            <v>Eight</v>
          </cell>
          <cell r="CI222" t="str">
            <v>Nine</v>
          </cell>
          <cell r="CJ222" t="str">
            <v>Ten</v>
          </cell>
          <cell r="CK222" t="str">
            <v>Other:</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12</v>
          </cell>
          <cell r="DY222">
            <v>1</v>
          </cell>
          <cell r="DZ222" t="str">
            <v>Categorical</v>
          </cell>
          <cell r="EA222">
            <v>1</v>
          </cell>
          <cell r="EB222" t="str">
            <v>Fill-In</v>
          </cell>
          <cell r="EC222" t="str">
            <v>One; Two; Three; Four; Five or more</v>
          </cell>
          <cell r="ED222">
            <v>5</v>
          </cell>
          <cell r="EE222" t="str">
            <v>-</v>
          </cell>
          <cell r="EG222" t="str">
            <v>-</v>
          </cell>
          <cell r="EI222" t="str">
            <v>-</v>
          </cell>
          <cell r="EK222">
            <v>1</v>
          </cell>
          <cell r="EN222">
            <v>3.12</v>
          </cell>
          <cell r="EO222" t="str">
            <v>Control</v>
          </cell>
          <cell r="EP222" t="str">
            <v/>
          </cell>
          <cell r="EQ222" t="str">
            <v/>
          </cell>
          <cell r="ER222">
            <v>2.0899999999999981</v>
          </cell>
          <cell r="ES222">
            <v>2.0899999999999981</v>
          </cell>
          <cell r="ET222" t="str">
            <v>How many mosques do you have in your village?</v>
          </cell>
          <cell r="EU222" t="str">
            <v>در قریه شما چند باب مسجد شریف است؟</v>
          </cell>
          <cell r="EV222" t="b">
            <v>1</v>
          </cell>
          <cell r="EW222" t="b">
            <v>0</v>
          </cell>
          <cell r="EX222" t="b">
            <v>0</v>
          </cell>
        </row>
        <row r="223">
          <cell r="Q223">
            <v>13.02</v>
          </cell>
          <cell r="R223">
            <v>2.0799999999999983</v>
          </cell>
          <cell r="V223" t="str">
            <v/>
          </cell>
          <cell r="W223" t="str">
            <v>Is there mobile phone coverage in your village? [IF YES] Does the signal have a good quality or is it weak?</v>
          </cell>
          <cell r="X223" t="str">
            <v>تیلفون موبایل در این قریه کار میکند؟ [اگر بلی] آنتندهی درست دارد، یا اینکه قطع و وصل میشود؟</v>
          </cell>
          <cell r="Y223" t="str">
            <v/>
          </cell>
          <cell r="Z223" t="str">
            <v>در این ساحه هیچ موبایل کار نمیدهد</v>
          </cell>
          <cell r="AA223" t="str">
            <v>آنتن دهی خوب دارد</v>
          </cell>
          <cell r="AB223" t="str">
            <v xml:space="preserve">آنتن دهی ضعیف است </v>
          </cell>
          <cell r="AC223" t="e">
            <v>#N/A</v>
          </cell>
          <cell r="AD223" t="e">
            <v>#N/A</v>
          </cell>
          <cell r="AE223" t="e">
            <v>#N/A</v>
          </cell>
          <cell r="AF223" t="e">
            <v>#N/A</v>
          </cell>
          <cell r="AG223" t="e">
            <v>#N/A</v>
          </cell>
          <cell r="AH223" t="e">
            <v>#N/A</v>
          </cell>
          <cell r="AI223" t="e">
            <v>#N/A</v>
          </cell>
          <cell r="AJ223" t="e">
            <v>#N/A</v>
          </cell>
          <cell r="AK223" t="e">
            <v>#N/A</v>
          </cell>
          <cell r="AL223" t="e">
            <v>#N/A</v>
          </cell>
          <cell r="AM223" t="e">
            <v>#N/A</v>
          </cell>
          <cell r="AN223" t="e">
            <v>#N/A</v>
          </cell>
          <cell r="AO223" t="e">
            <v>#N/A</v>
          </cell>
          <cell r="AP223" t="e">
            <v>#N/A</v>
          </cell>
          <cell r="AQ223" t="e">
            <v>#N/A</v>
          </cell>
          <cell r="AR223" t="e">
            <v>#N/A</v>
          </cell>
          <cell r="AS223" t="e">
            <v>#N/A</v>
          </cell>
          <cell r="AT223" t="e">
            <v>#N/A</v>
          </cell>
          <cell r="AU223" t="e">
            <v>#N/A</v>
          </cell>
          <cell r="AV223" t="e">
            <v>#N/A</v>
          </cell>
          <cell r="AW223" t="e">
            <v>#N/A</v>
          </cell>
          <cell r="AX223" t="e">
            <v>#N/A</v>
          </cell>
          <cell r="AY223" t="e">
            <v>#N/A</v>
          </cell>
          <cell r="AZ223" t="e">
            <v>#N/A</v>
          </cell>
          <cell r="BA223" t="e">
            <v>#N/A</v>
          </cell>
          <cell r="BB223" t="e">
            <v>#N/A</v>
          </cell>
          <cell r="BC223" t="e">
            <v>#N/A</v>
          </cell>
          <cell r="BD223" t="e">
            <v>#N/A</v>
          </cell>
          <cell r="BE223" t="e">
            <v>#N/A</v>
          </cell>
          <cell r="BF223" t="e">
            <v>#N/A</v>
          </cell>
          <cell r="BG223" t="e">
            <v>#N/A</v>
          </cell>
          <cell r="BH223" t="e">
            <v>#N/A</v>
          </cell>
          <cell r="BI223" t="e">
            <v>#N/A</v>
          </cell>
          <cell r="BJ223" t="e">
            <v>#N/A</v>
          </cell>
          <cell r="BK223" t="e">
            <v>#N/A</v>
          </cell>
          <cell r="BL223" t="e">
            <v>#N/A</v>
          </cell>
          <cell r="BM223" t="e">
            <v>#N/A</v>
          </cell>
          <cell r="BN223" t="e">
            <v>#N/A</v>
          </cell>
          <cell r="BO223" t="e">
            <v>#N/A</v>
          </cell>
          <cell r="BP223" t="e">
            <v>#N/A</v>
          </cell>
          <cell r="BQ223" t="e">
            <v>#N/A</v>
          </cell>
          <cell r="BR223" t="e">
            <v>#N/A</v>
          </cell>
          <cell r="BS223" t="e">
            <v>#N/A</v>
          </cell>
          <cell r="BT223" t="e">
            <v>#N/A</v>
          </cell>
          <cell r="BU223" t="e">
            <v>#N/A</v>
          </cell>
          <cell r="BV223" t="e">
            <v>#N/A</v>
          </cell>
          <cell r="BW223" t="e">
            <v>#N/A</v>
          </cell>
          <cell r="BX223">
            <v>3</v>
          </cell>
          <cell r="BY223">
            <v>0</v>
          </cell>
          <cell r="BZ223" t="str">
            <v>No Coverage</v>
          </cell>
          <cell r="CA223" t="str">
            <v>Good Signal</v>
          </cell>
          <cell r="CB223" t="str">
            <v>Weak Signal</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3</v>
          </cell>
          <cell r="DY223">
            <v>1</v>
          </cell>
          <cell r="EK223">
            <v>1</v>
          </cell>
          <cell r="ER223">
            <v>13.02</v>
          </cell>
          <cell r="ES223">
            <v>13.02</v>
          </cell>
          <cell r="ET223" t="str">
            <v>Is there mobile phone coverage in your area? [IF YES] Does the signal have a good quality or is it weak?</v>
          </cell>
          <cell r="EU223" t="str">
            <v>آیا تیلفون موبایل ساحه شما را احتوا نمود است؟ [ اگر بلی ] آیا آنتن تیلفون در اینجا از کیفیت خوب برخوردار است و یا ضعیف است؟</v>
          </cell>
          <cell r="EV223" t="b">
            <v>1</v>
          </cell>
          <cell r="EW223" t="b">
            <v>0</v>
          </cell>
          <cell r="EX223" t="b">
            <v>0</v>
          </cell>
        </row>
        <row r="224">
          <cell r="Q224">
            <v>3.01</v>
          </cell>
          <cell r="R224">
            <v>3.01</v>
          </cell>
          <cell r="S224">
            <v>3.0299999999999994</v>
          </cell>
          <cell r="W224" t="str">
            <v>Do most of {THESE CHILDREN} from this village attend a school or madrassa? [IF YES] Where is it?</v>
          </cell>
          <cell r="X224" t="str">
            <v xml:space="preserve">زیاد تر {اطفال} این قریه، شامل مکتب هستند یا مدرسه؟ [اگر بلی] این {مکتب / مدرسه} در کجاست؟ </v>
          </cell>
          <cell r="Y224" t="str">
            <v/>
          </cell>
          <cell r="Z224" t="str">
            <v>مکتب در خود قریه</v>
          </cell>
          <cell r="AA224" t="str">
            <v>مکتب در خارج قریه</v>
          </cell>
          <cell r="AB224" t="str">
            <v>مدرسه در خود قریه</v>
          </cell>
          <cell r="AC224" t="str">
            <v>مدرسه خارج از قریه</v>
          </cell>
          <cell r="AD224" t="str">
            <v>این اطفال هیچ مکتب نمیروند</v>
          </cell>
          <cell r="AE224" t="e">
            <v>#N/A</v>
          </cell>
          <cell r="AF224" t="e">
            <v>#N/A</v>
          </cell>
          <cell r="AG224" t="e">
            <v>#N/A</v>
          </cell>
          <cell r="AH224" t="e">
            <v>#N/A</v>
          </cell>
          <cell r="AI224" t="e">
            <v>#N/A</v>
          </cell>
          <cell r="AJ224" t="e">
            <v>#N/A</v>
          </cell>
          <cell r="AK224" t="e">
            <v>#N/A</v>
          </cell>
          <cell r="AL224" t="e">
            <v>#N/A</v>
          </cell>
          <cell r="AM224" t="e">
            <v>#N/A</v>
          </cell>
          <cell r="AN224" t="e">
            <v>#N/A</v>
          </cell>
          <cell r="AO224" t="e">
            <v>#N/A</v>
          </cell>
          <cell r="AP224" t="e">
            <v>#N/A</v>
          </cell>
          <cell r="AQ224" t="e">
            <v>#N/A</v>
          </cell>
          <cell r="AR224" t="e">
            <v>#N/A</v>
          </cell>
          <cell r="AS224" t="e">
            <v>#N/A</v>
          </cell>
          <cell r="AT224" t="e">
            <v>#N/A</v>
          </cell>
          <cell r="AU224" t="e">
            <v>#N/A</v>
          </cell>
          <cell r="AV224" t="e">
            <v>#N/A</v>
          </cell>
          <cell r="AW224" t="e">
            <v>#N/A</v>
          </cell>
          <cell r="AX224" t="e">
            <v>#N/A</v>
          </cell>
          <cell r="AY224" t="e">
            <v>#N/A</v>
          </cell>
          <cell r="AZ224" t="e">
            <v>#N/A</v>
          </cell>
          <cell r="BA224" t="e">
            <v>#N/A</v>
          </cell>
          <cell r="BB224" t="e">
            <v>#N/A</v>
          </cell>
          <cell r="BC224" t="e">
            <v>#N/A</v>
          </cell>
          <cell r="BD224" t="e">
            <v>#N/A</v>
          </cell>
          <cell r="BE224" t="e">
            <v>#N/A</v>
          </cell>
          <cell r="BF224" t="e">
            <v>#N/A</v>
          </cell>
          <cell r="BG224" t="e">
            <v>#N/A</v>
          </cell>
          <cell r="BH224" t="e">
            <v>#N/A</v>
          </cell>
          <cell r="BI224" t="e">
            <v>#N/A</v>
          </cell>
          <cell r="BJ224" t="e">
            <v>#N/A</v>
          </cell>
          <cell r="BK224" t="e">
            <v>#N/A</v>
          </cell>
          <cell r="BL224" t="e">
            <v>#N/A</v>
          </cell>
          <cell r="BM224" t="e">
            <v>#N/A</v>
          </cell>
          <cell r="BN224" t="e">
            <v>#N/A</v>
          </cell>
          <cell r="BO224" t="e">
            <v>#N/A</v>
          </cell>
          <cell r="BP224" t="e">
            <v>#N/A</v>
          </cell>
          <cell r="BQ224" t="e">
            <v>#N/A</v>
          </cell>
          <cell r="BR224" t="e">
            <v>#N/A</v>
          </cell>
          <cell r="BS224" t="e">
            <v>#N/A</v>
          </cell>
          <cell r="BT224" t="e">
            <v>#N/A</v>
          </cell>
          <cell r="BU224" t="e">
            <v>#N/A</v>
          </cell>
          <cell r="BV224" t="e">
            <v>#N/A</v>
          </cell>
          <cell r="BW224" t="e">
            <v>#N/A</v>
          </cell>
          <cell r="BX224">
            <v>5</v>
          </cell>
          <cell r="BY224">
            <v>0</v>
          </cell>
          <cell r="BZ224" t="str">
            <v>School in Village</v>
          </cell>
          <cell r="CA224" t="str">
            <v>School outside Village</v>
          </cell>
          <cell r="CB224" t="str">
            <v>Madrassa in Village</v>
          </cell>
          <cell r="CC224" t="str">
            <v>Madrassa outside Village</v>
          </cell>
          <cell r="CD224" t="str">
            <v>These Children Do Not Attend School</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5</v>
          </cell>
          <cell r="DY224">
            <v>1</v>
          </cell>
          <cell r="EK224">
            <v>1</v>
          </cell>
          <cell r="ER224">
            <v>3.01</v>
          </cell>
          <cell r="ES224">
            <v>3.01</v>
          </cell>
          <cell r="ET224" t="str">
            <v>In this village, is there a [TYPE OF SCHOOL]?</v>
          </cell>
          <cell r="EU224" t="str">
            <v xml:space="preserve">در این قریه، آیا کدام [نوع مکتب] وجود دارد؟ </v>
          </cell>
          <cell r="EV224" t="b">
            <v>1</v>
          </cell>
          <cell r="EW224" t="b">
            <v>0</v>
          </cell>
          <cell r="EX224" t="b">
            <v>0</v>
          </cell>
        </row>
        <row r="225">
          <cell r="Q225">
            <v>3.02</v>
          </cell>
          <cell r="R225">
            <v>3.0199999999999996</v>
          </cell>
          <cell r="W225" t="str">
            <v>How far away from the village, in kilometers, is this {SCHOOL / MADRASSA}?</v>
          </cell>
          <cell r="X225" t="str">
            <v>این {مکتب / مدرسه} از قريه چند کيلو متر فاصله دارد؟</v>
          </cell>
          <cell r="Y225" t="str">
            <v/>
          </cell>
          <cell r="Z225" t="str">
            <v>کیلومتر</v>
          </cell>
          <cell r="AA225" t="e">
            <v>#N/A</v>
          </cell>
          <cell r="AB225" t="e">
            <v>#N/A</v>
          </cell>
          <cell r="AC225" t="e">
            <v>#N/A</v>
          </cell>
          <cell r="AD225" t="e">
            <v>#N/A</v>
          </cell>
          <cell r="AE225" t="e">
            <v>#N/A</v>
          </cell>
          <cell r="AF225" t="e">
            <v>#N/A</v>
          </cell>
          <cell r="AG225" t="e">
            <v>#N/A</v>
          </cell>
          <cell r="AH225" t="e">
            <v>#N/A</v>
          </cell>
          <cell r="AI225" t="e">
            <v>#N/A</v>
          </cell>
          <cell r="AJ225" t="e">
            <v>#N/A</v>
          </cell>
          <cell r="AK225" t="e">
            <v>#N/A</v>
          </cell>
          <cell r="AL225" t="e">
            <v>#N/A</v>
          </cell>
          <cell r="AM225" t="e">
            <v>#N/A</v>
          </cell>
          <cell r="AN225" t="e">
            <v>#N/A</v>
          </cell>
          <cell r="AO225" t="e">
            <v>#N/A</v>
          </cell>
          <cell r="AP225" t="e">
            <v>#N/A</v>
          </cell>
          <cell r="AQ225" t="e">
            <v>#N/A</v>
          </cell>
          <cell r="AR225" t="e">
            <v>#N/A</v>
          </cell>
          <cell r="AS225" t="e">
            <v>#N/A</v>
          </cell>
          <cell r="AT225" t="e">
            <v>#N/A</v>
          </cell>
          <cell r="AU225" t="e">
            <v>#N/A</v>
          </cell>
          <cell r="AV225" t="e">
            <v>#N/A</v>
          </cell>
          <cell r="AW225" t="e">
            <v>#N/A</v>
          </cell>
          <cell r="AX225" t="e">
            <v>#N/A</v>
          </cell>
          <cell r="AY225" t="e">
            <v>#N/A</v>
          </cell>
          <cell r="AZ225" t="e">
            <v>#N/A</v>
          </cell>
          <cell r="BA225" t="e">
            <v>#N/A</v>
          </cell>
          <cell r="BB225" t="e">
            <v>#N/A</v>
          </cell>
          <cell r="BC225" t="e">
            <v>#N/A</v>
          </cell>
          <cell r="BD225" t="e">
            <v>#N/A</v>
          </cell>
          <cell r="BE225" t="e">
            <v>#N/A</v>
          </cell>
          <cell r="BF225" t="e">
            <v>#N/A</v>
          </cell>
          <cell r="BG225" t="e">
            <v>#N/A</v>
          </cell>
          <cell r="BH225" t="e">
            <v>#N/A</v>
          </cell>
          <cell r="BI225" t="e">
            <v>#N/A</v>
          </cell>
          <cell r="BJ225" t="e">
            <v>#N/A</v>
          </cell>
          <cell r="BK225" t="e">
            <v>#N/A</v>
          </cell>
          <cell r="BL225" t="e">
            <v>#N/A</v>
          </cell>
          <cell r="BM225" t="e">
            <v>#N/A</v>
          </cell>
          <cell r="BN225" t="e">
            <v>#N/A</v>
          </cell>
          <cell r="BO225" t="e">
            <v>#N/A</v>
          </cell>
          <cell r="BP225" t="e">
            <v>#N/A</v>
          </cell>
          <cell r="BQ225" t="e">
            <v>#N/A</v>
          </cell>
          <cell r="BR225" t="e">
            <v>#N/A</v>
          </cell>
          <cell r="BS225" t="e">
            <v>#N/A</v>
          </cell>
          <cell r="BT225" t="e">
            <v>#N/A</v>
          </cell>
          <cell r="BU225" t="e">
            <v>#N/A</v>
          </cell>
          <cell r="BV225" t="e">
            <v>#N/A</v>
          </cell>
          <cell r="BW225" t="e">
            <v>#N/A</v>
          </cell>
          <cell r="BX225">
            <v>1</v>
          </cell>
          <cell r="BY225">
            <v>0</v>
          </cell>
          <cell r="BZ225" t="str">
            <v>Kilometers</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1</v>
          </cell>
          <cell r="DY225">
            <v>1</v>
          </cell>
          <cell r="EK225">
            <v>1</v>
          </cell>
          <cell r="ER225">
            <v>3.0199999999999996</v>
          </cell>
          <cell r="ES225">
            <v>3.0199999999999996</v>
          </cell>
          <cell r="ET225" t="str">
            <v>How far away from the village, in kilometers, is the nearest [TYPE OF SCHOOL]?</v>
          </cell>
          <cell r="EU225" t="str">
            <v>نزديکترين [نوع مکتب] از قريه چند کيلو متر فاصله دارد؟</v>
          </cell>
          <cell r="EV225" t="b">
            <v>1</v>
          </cell>
          <cell r="EW225" t="b">
            <v>0</v>
          </cell>
          <cell r="EX225" t="b">
            <v>0</v>
          </cell>
        </row>
        <row r="226">
          <cell r="Q226">
            <v>3.6</v>
          </cell>
          <cell r="R226">
            <v>3.0299999999999994</v>
          </cell>
          <cell r="W226" t="str">
            <v>What type of building is this {SCHOOL / MADRASSA}?</v>
          </cell>
          <cell r="X226" t="str">
            <v>ساختمان این {مکتب / مدرسه} چه نوع است؟</v>
          </cell>
          <cell r="Y226" t="str">
            <v/>
          </cell>
          <cell r="Z226" t="str">
            <v>ساختمان کانکریتی اساسی</v>
          </cell>
          <cell r="AA226" t="str">
            <v>ساختمان گلی (مکتب)</v>
          </cell>
          <cell r="AB226" t="str">
            <v>ساختمان گلی (خانه شخصی)</v>
          </cell>
          <cell r="AC226" t="str">
            <v>مسجد</v>
          </cell>
          <cell r="AD226" t="str">
            <v>خیمه</v>
          </cell>
          <cell r="AE226" t="str">
            <v>هیچ ساختمان وجود ندارد (در ساحه ازاد)</v>
          </cell>
          <cell r="AF226" t="str">
            <v>سایر:</v>
          </cell>
          <cell r="AG226" t="e">
            <v>#N/A</v>
          </cell>
          <cell r="AH226" t="e">
            <v>#N/A</v>
          </cell>
          <cell r="AI226" t="e">
            <v>#N/A</v>
          </cell>
          <cell r="AJ226" t="e">
            <v>#N/A</v>
          </cell>
          <cell r="AK226" t="e">
            <v>#N/A</v>
          </cell>
          <cell r="AL226" t="e">
            <v>#N/A</v>
          </cell>
          <cell r="AM226" t="e">
            <v>#N/A</v>
          </cell>
          <cell r="AN226" t="e">
            <v>#N/A</v>
          </cell>
          <cell r="AO226" t="e">
            <v>#N/A</v>
          </cell>
          <cell r="AP226" t="e">
            <v>#N/A</v>
          </cell>
          <cell r="AQ226" t="e">
            <v>#N/A</v>
          </cell>
          <cell r="AR226" t="e">
            <v>#N/A</v>
          </cell>
          <cell r="AS226" t="e">
            <v>#N/A</v>
          </cell>
          <cell r="AT226" t="e">
            <v>#N/A</v>
          </cell>
          <cell r="AU226" t="e">
            <v>#N/A</v>
          </cell>
          <cell r="AV226" t="e">
            <v>#N/A</v>
          </cell>
          <cell r="AW226" t="e">
            <v>#N/A</v>
          </cell>
          <cell r="AX226" t="e">
            <v>#N/A</v>
          </cell>
          <cell r="AY226" t="e">
            <v>#N/A</v>
          </cell>
          <cell r="AZ226" t="e">
            <v>#N/A</v>
          </cell>
          <cell r="BA226" t="e">
            <v>#N/A</v>
          </cell>
          <cell r="BB226" t="e">
            <v>#N/A</v>
          </cell>
          <cell r="BC226" t="e">
            <v>#N/A</v>
          </cell>
          <cell r="BD226" t="e">
            <v>#N/A</v>
          </cell>
          <cell r="BE226" t="e">
            <v>#N/A</v>
          </cell>
          <cell r="BF226" t="e">
            <v>#N/A</v>
          </cell>
          <cell r="BG226" t="e">
            <v>#N/A</v>
          </cell>
          <cell r="BH226" t="e">
            <v>#N/A</v>
          </cell>
          <cell r="BI226" t="e">
            <v>#N/A</v>
          </cell>
          <cell r="BJ226" t="e">
            <v>#N/A</v>
          </cell>
          <cell r="BK226" t="e">
            <v>#N/A</v>
          </cell>
          <cell r="BL226" t="e">
            <v>#N/A</v>
          </cell>
          <cell r="BM226" t="e">
            <v>#N/A</v>
          </cell>
          <cell r="BN226" t="e">
            <v>#N/A</v>
          </cell>
          <cell r="BO226" t="e">
            <v>#N/A</v>
          </cell>
          <cell r="BP226" t="e">
            <v>#N/A</v>
          </cell>
          <cell r="BQ226" t="e">
            <v>#N/A</v>
          </cell>
          <cell r="BR226" t="e">
            <v>#N/A</v>
          </cell>
          <cell r="BS226" t="e">
            <v>#N/A</v>
          </cell>
          <cell r="BT226" t="e">
            <v>#N/A</v>
          </cell>
          <cell r="BU226" t="e">
            <v>#N/A</v>
          </cell>
          <cell r="BV226" t="e">
            <v>#N/A</v>
          </cell>
          <cell r="BW226" t="e">
            <v>#N/A</v>
          </cell>
          <cell r="BX226">
            <v>7</v>
          </cell>
          <cell r="BY226">
            <v>0</v>
          </cell>
          <cell r="BZ226" t="str">
            <v>Concrete Building (Modern)</v>
          </cell>
          <cell r="CA226" t="str">
            <v>Mud Building (School)</v>
          </cell>
          <cell r="CB226" t="str">
            <v>Mud Building (Private House)</v>
          </cell>
          <cell r="CC226" t="str">
            <v>Mosque</v>
          </cell>
          <cell r="CD226" t="str">
            <v>Tent</v>
          </cell>
          <cell r="CE226" t="str">
            <v>No Building or Tent (In The Field)</v>
          </cell>
          <cell r="CF226" t="str">
            <v>Other:</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7</v>
          </cell>
          <cell r="DY226">
            <v>1</v>
          </cell>
        </row>
        <row r="227">
          <cell r="Q227">
            <v>3.03</v>
          </cell>
          <cell r="R227">
            <v>3.0399999999999991</v>
          </cell>
          <cell r="W227" t="str">
            <v>How many students from this village attend the {SCHOOL / MADRASSA}?</v>
          </cell>
          <cell r="X227" t="str">
            <v>چند نفر شاگرد از این قریه به {مکتب / مدرسه} می روند؟</v>
          </cell>
          <cell r="Y227" t="str">
            <v/>
          </cell>
          <cell r="Z227" t="str">
            <v>شاگردان</v>
          </cell>
          <cell r="AA227" t="e">
            <v>#N/A</v>
          </cell>
          <cell r="AB227" t="e">
            <v>#N/A</v>
          </cell>
          <cell r="AC227" t="e">
            <v>#N/A</v>
          </cell>
          <cell r="AD227" t="e">
            <v>#N/A</v>
          </cell>
          <cell r="AE227" t="e">
            <v>#N/A</v>
          </cell>
          <cell r="AF227" t="e">
            <v>#N/A</v>
          </cell>
          <cell r="AG227" t="e">
            <v>#N/A</v>
          </cell>
          <cell r="AH227" t="e">
            <v>#N/A</v>
          </cell>
          <cell r="AI227" t="e">
            <v>#N/A</v>
          </cell>
          <cell r="AJ227" t="e">
            <v>#N/A</v>
          </cell>
          <cell r="AK227" t="e">
            <v>#N/A</v>
          </cell>
          <cell r="AL227" t="e">
            <v>#N/A</v>
          </cell>
          <cell r="AM227" t="e">
            <v>#N/A</v>
          </cell>
          <cell r="AN227" t="e">
            <v>#N/A</v>
          </cell>
          <cell r="AO227" t="e">
            <v>#N/A</v>
          </cell>
          <cell r="AP227" t="e">
            <v>#N/A</v>
          </cell>
          <cell r="AQ227" t="e">
            <v>#N/A</v>
          </cell>
          <cell r="AR227" t="e">
            <v>#N/A</v>
          </cell>
          <cell r="AS227" t="e">
            <v>#N/A</v>
          </cell>
          <cell r="AT227" t="e">
            <v>#N/A</v>
          </cell>
          <cell r="AU227" t="e">
            <v>#N/A</v>
          </cell>
          <cell r="AV227" t="e">
            <v>#N/A</v>
          </cell>
          <cell r="AW227" t="e">
            <v>#N/A</v>
          </cell>
          <cell r="AX227" t="e">
            <v>#N/A</v>
          </cell>
          <cell r="AY227" t="e">
            <v>#N/A</v>
          </cell>
          <cell r="AZ227" t="e">
            <v>#N/A</v>
          </cell>
          <cell r="BA227" t="e">
            <v>#N/A</v>
          </cell>
          <cell r="BB227" t="e">
            <v>#N/A</v>
          </cell>
          <cell r="BC227" t="e">
            <v>#N/A</v>
          </cell>
          <cell r="BD227" t="e">
            <v>#N/A</v>
          </cell>
          <cell r="BE227" t="e">
            <v>#N/A</v>
          </cell>
          <cell r="BF227" t="e">
            <v>#N/A</v>
          </cell>
          <cell r="BG227" t="e">
            <v>#N/A</v>
          </cell>
          <cell r="BH227" t="e">
            <v>#N/A</v>
          </cell>
          <cell r="BI227" t="e">
            <v>#N/A</v>
          </cell>
          <cell r="BJ227" t="e">
            <v>#N/A</v>
          </cell>
          <cell r="BK227" t="e">
            <v>#N/A</v>
          </cell>
          <cell r="BL227" t="e">
            <v>#N/A</v>
          </cell>
          <cell r="BM227" t="e">
            <v>#N/A</v>
          </cell>
          <cell r="BN227" t="e">
            <v>#N/A</v>
          </cell>
          <cell r="BO227" t="e">
            <v>#N/A</v>
          </cell>
          <cell r="BP227" t="e">
            <v>#N/A</v>
          </cell>
          <cell r="BQ227" t="e">
            <v>#N/A</v>
          </cell>
          <cell r="BR227" t="e">
            <v>#N/A</v>
          </cell>
          <cell r="BS227" t="e">
            <v>#N/A</v>
          </cell>
          <cell r="BT227" t="e">
            <v>#N/A</v>
          </cell>
          <cell r="BU227" t="e">
            <v>#N/A</v>
          </cell>
          <cell r="BV227" t="e">
            <v>#N/A</v>
          </cell>
          <cell r="BW227" t="e">
            <v>#N/A</v>
          </cell>
          <cell r="BX227">
            <v>1</v>
          </cell>
          <cell r="BY227">
            <v>0</v>
          </cell>
          <cell r="BZ227" t="str">
            <v>Students</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1</v>
          </cell>
          <cell r="DY227">
            <v>1</v>
          </cell>
          <cell r="EK227">
            <v>1</v>
          </cell>
          <cell r="ER227">
            <v>3.0299999999999994</v>
          </cell>
          <cell r="ES227">
            <v>3.0299999999999994</v>
          </cell>
          <cell r="ET227" t="str">
            <v>How many students from this village attend the [TYPE OF SCHOOL]?</v>
          </cell>
          <cell r="EU227" t="str">
            <v xml:space="preserve"> چند نفر متعلم از این قریه به [نوع مکتب] می روند؟</v>
          </cell>
          <cell r="EV227" t="b">
            <v>1</v>
          </cell>
          <cell r="EW227" t="b">
            <v>0</v>
          </cell>
          <cell r="EX227" t="b">
            <v>0</v>
          </cell>
        </row>
        <row r="228">
          <cell r="Q228">
            <v>3.61</v>
          </cell>
          <cell r="R228">
            <v>3.0499999999999989</v>
          </cell>
          <cell r="W228" t="str">
            <v>In the year 1387, for how many months did children from this village attend this {SCHOOL / MADRASSA}?</v>
          </cell>
          <cell r="X228" t="str">
            <v>در سال 1387، برای چند ماه شاگردان این قریه در این {مکتب / مدرسه} حاضر بودند؟</v>
          </cell>
          <cell r="Y228" t="str">
            <v/>
          </cell>
          <cell r="Z228" t="str">
            <v>ماه</v>
          </cell>
          <cell r="AA228" t="e">
            <v>#N/A</v>
          </cell>
          <cell r="AB228" t="e">
            <v>#N/A</v>
          </cell>
          <cell r="AC228" t="e">
            <v>#N/A</v>
          </cell>
          <cell r="AD228" t="e">
            <v>#N/A</v>
          </cell>
          <cell r="AE228" t="e">
            <v>#N/A</v>
          </cell>
          <cell r="AF228" t="e">
            <v>#N/A</v>
          </cell>
          <cell r="AG228" t="e">
            <v>#N/A</v>
          </cell>
          <cell r="AH228" t="e">
            <v>#N/A</v>
          </cell>
          <cell r="AI228" t="e">
            <v>#N/A</v>
          </cell>
          <cell r="AJ228" t="e">
            <v>#N/A</v>
          </cell>
          <cell r="AK228" t="e">
            <v>#N/A</v>
          </cell>
          <cell r="AL228" t="e">
            <v>#N/A</v>
          </cell>
          <cell r="AM228" t="e">
            <v>#N/A</v>
          </cell>
          <cell r="AN228" t="e">
            <v>#N/A</v>
          </cell>
          <cell r="AO228" t="e">
            <v>#N/A</v>
          </cell>
          <cell r="AP228" t="e">
            <v>#N/A</v>
          </cell>
          <cell r="AQ228" t="e">
            <v>#N/A</v>
          </cell>
          <cell r="AR228" t="e">
            <v>#N/A</v>
          </cell>
          <cell r="AS228" t="e">
            <v>#N/A</v>
          </cell>
          <cell r="AT228" t="e">
            <v>#N/A</v>
          </cell>
          <cell r="AU228" t="e">
            <v>#N/A</v>
          </cell>
          <cell r="AV228" t="e">
            <v>#N/A</v>
          </cell>
          <cell r="AW228" t="e">
            <v>#N/A</v>
          </cell>
          <cell r="AX228" t="e">
            <v>#N/A</v>
          </cell>
          <cell r="AY228" t="e">
            <v>#N/A</v>
          </cell>
          <cell r="AZ228" t="e">
            <v>#N/A</v>
          </cell>
          <cell r="BA228" t="e">
            <v>#N/A</v>
          </cell>
          <cell r="BB228" t="e">
            <v>#N/A</v>
          </cell>
          <cell r="BC228" t="e">
            <v>#N/A</v>
          </cell>
          <cell r="BD228" t="e">
            <v>#N/A</v>
          </cell>
          <cell r="BE228" t="e">
            <v>#N/A</v>
          </cell>
          <cell r="BF228" t="e">
            <v>#N/A</v>
          </cell>
          <cell r="BG228" t="e">
            <v>#N/A</v>
          </cell>
          <cell r="BH228" t="e">
            <v>#N/A</v>
          </cell>
          <cell r="BI228" t="e">
            <v>#N/A</v>
          </cell>
          <cell r="BJ228" t="e">
            <v>#N/A</v>
          </cell>
          <cell r="BK228" t="e">
            <v>#N/A</v>
          </cell>
          <cell r="BL228" t="e">
            <v>#N/A</v>
          </cell>
          <cell r="BM228" t="e">
            <v>#N/A</v>
          </cell>
          <cell r="BN228" t="e">
            <v>#N/A</v>
          </cell>
          <cell r="BO228" t="e">
            <v>#N/A</v>
          </cell>
          <cell r="BP228" t="e">
            <v>#N/A</v>
          </cell>
          <cell r="BQ228" t="e">
            <v>#N/A</v>
          </cell>
          <cell r="BR228" t="e">
            <v>#N/A</v>
          </cell>
          <cell r="BS228" t="e">
            <v>#N/A</v>
          </cell>
          <cell r="BT228" t="e">
            <v>#N/A</v>
          </cell>
          <cell r="BU228" t="e">
            <v>#N/A</v>
          </cell>
          <cell r="BV228" t="e">
            <v>#N/A</v>
          </cell>
          <cell r="BW228" t="e">
            <v>#N/A</v>
          </cell>
          <cell r="BX228">
            <v>1</v>
          </cell>
          <cell r="BY228">
            <v>0</v>
          </cell>
          <cell r="BZ228" t="str">
            <v>Months</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1</v>
          </cell>
          <cell r="DY228">
            <v>1</v>
          </cell>
        </row>
        <row r="229">
          <cell r="Q229">
            <v>3.07</v>
          </cell>
          <cell r="R229">
            <v>3.0599999999999987</v>
          </cell>
          <cell r="S229">
            <v>3.0899999999999981</v>
          </cell>
          <cell r="W229" t="str">
            <v>Of the boys in the village between the ages of 7 and 14, what percentage attend school?</v>
          </cell>
          <cell r="X229" t="str">
            <v>از مجموع بچه های این قریه که در سن 7 تا 14 سالگی قرار دارند، تخمیناً چند فیصد آنها به مکتب میروند؟</v>
          </cell>
          <cell r="Y229" t="str">
            <v/>
          </cell>
          <cell r="Z229" t="str">
            <v>هیچ یک از بچه های که در سن 7 الی 14 سال قرار دارند به مکتب نمیروند</v>
          </cell>
          <cell r="AA229" t="str">
            <v>کمتر از %25 به مکتب می روند</v>
          </cell>
          <cell r="AB229" t="str">
            <v>از %25 تا %50 به مکتب می روند</v>
          </cell>
          <cell r="AC229" t="str">
            <v>نصف این بچه ها به مکتب می روند</v>
          </cell>
          <cell r="AD229" t="str">
            <v>از %50 تا %75 به مکتب می روند</v>
          </cell>
          <cell r="AE229" t="str">
            <v>از %75 تا %100 فیصد به مکتب می روند</v>
          </cell>
          <cell r="AF229" t="str">
            <v>تمام بچه های که در سن 7 الی 14 سال قرار دارند به مکتب می روند</v>
          </cell>
          <cell r="AG229" t="e">
            <v>#N/A</v>
          </cell>
          <cell r="AH229" t="e">
            <v>#N/A</v>
          </cell>
          <cell r="AI229" t="e">
            <v>#N/A</v>
          </cell>
          <cell r="AJ229" t="e">
            <v>#N/A</v>
          </cell>
          <cell r="AK229" t="e">
            <v>#N/A</v>
          </cell>
          <cell r="AL229" t="e">
            <v>#N/A</v>
          </cell>
          <cell r="AM229" t="e">
            <v>#N/A</v>
          </cell>
          <cell r="AN229" t="e">
            <v>#N/A</v>
          </cell>
          <cell r="AO229" t="e">
            <v>#N/A</v>
          </cell>
          <cell r="AP229" t="e">
            <v>#N/A</v>
          </cell>
          <cell r="AQ229" t="e">
            <v>#N/A</v>
          </cell>
          <cell r="AR229" t="e">
            <v>#N/A</v>
          </cell>
          <cell r="AS229" t="e">
            <v>#N/A</v>
          </cell>
          <cell r="AT229" t="e">
            <v>#N/A</v>
          </cell>
          <cell r="AU229" t="e">
            <v>#N/A</v>
          </cell>
          <cell r="AV229" t="e">
            <v>#N/A</v>
          </cell>
          <cell r="AW229" t="e">
            <v>#N/A</v>
          </cell>
          <cell r="AX229" t="e">
            <v>#N/A</v>
          </cell>
          <cell r="AY229" t="e">
            <v>#N/A</v>
          </cell>
          <cell r="AZ229" t="e">
            <v>#N/A</v>
          </cell>
          <cell r="BA229" t="e">
            <v>#N/A</v>
          </cell>
          <cell r="BB229" t="e">
            <v>#N/A</v>
          </cell>
          <cell r="BC229" t="e">
            <v>#N/A</v>
          </cell>
          <cell r="BD229" t="e">
            <v>#N/A</v>
          </cell>
          <cell r="BE229" t="e">
            <v>#N/A</v>
          </cell>
          <cell r="BF229" t="e">
            <v>#N/A</v>
          </cell>
          <cell r="BG229" t="e">
            <v>#N/A</v>
          </cell>
          <cell r="BH229" t="e">
            <v>#N/A</v>
          </cell>
          <cell r="BI229" t="e">
            <v>#N/A</v>
          </cell>
          <cell r="BJ229" t="e">
            <v>#N/A</v>
          </cell>
          <cell r="BK229" t="e">
            <v>#N/A</v>
          </cell>
          <cell r="BL229" t="e">
            <v>#N/A</v>
          </cell>
          <cell r="BM229" t="e">
            <v>#N/A</v>
          </cell>
          <cell r="BN229" t="e">
            <v>#N/A</v>
          </cell>
          <cell r="BO229" t="e">
            <v>#N/A</v>
          </cell>
          <cell r="BP229" t="e">
            <v>#N/A</v>
          </cell>
          <cell r="BQ229" t="e">
            <v>#N/A</v>
          </cell>
          <cell r="BR229" t="e">
            <v>#N/A</v>
          </cell>
          <cell r="BS229" t="e">
            <v>#N/A</v>
          </cell>
          <cell r="BT229" t="e">
            <v>#N/A</v>
          </cell>
          <cell r="BU229" t="e">
            <v>#N/A</v>
          </cell>
          <cell r="BV229" t="e">
            <v>#N/A</v>
          </cell>
          <cell r="BW229" t="e">
            <v>#N/A</v>
          </cell>
          <cell r="BX229">
            <v>7</v>
          </cell>
          <cell r="BY229">
            <v>0</v>
          </cell>
          <cell r="BZ229" t="str">
            <v>No Boys Aged 6 - 9 Attend School</v>
          </cell>
          <cell r="CA229" t="str">
            <v>Less Than 25% Attend School</v>
          </cell>
          <cell r="CB229" t="str">
            <v>Between 25% and 50% Attend School</v>
          </cell>
          <cell r="CC229" t="str">
            <v>Half of Boys Aged 6 - 9 Attend School</v>
          </cell>
          <cell r="CD229" t="str">
            <v>Between 50% and 75% Attend School</v>
          </cell>
          <cell r="CE229" t="str">
            <v>75% - 100% Attend School</v>
          </cell>
          <cell r="CF229" t="str">
            <v>All Boys Aged 6 - 9 Attend School</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7</v>
          </cell>
          <cell r="DY229">
            <v>1</v>
          </cell>
          <cell r="EK229">
            <v>1</v>
          </cell>
          <cell r="ER229">
            <v>3.0699999999999985</v>
          </cell>
          <cell r="ES229">
            <v>3.0699999999999985</v>
          </cell>
          <cell r="ET229" t="str">
            <v>Of the boys in the village between the ages of 6 and 9, what proportion attend school?</v>
          </cell>
          <cell r="EU229" t="str">
            <v xml:space="preserve"> از مجموع بچه های این قریه که در سن 6 الی 9 سالگی قرار دارند، چه تعداد به مکتب میروند؟</v>
          </cell>
          <cell r="EV229" t="b">
            <v>1</v>
          </cell>
          <cell r="EW229" t="b">
            <v>0</v>
          </cell>
          <cell r="EX229" t="b">
            <v>0</v>
          </cell>
        </row>
        <row r="230">
          <cell r="Q230">
            <v>3.08</v>
          </cell>
          <cell r="R230">
            <v>3.0699999999999985</v>
          </cell>
          <cell r="U230" t="str">
            <v>Where do the boys in your village study?</v>
          </cell>
          <cell r="V230" t="str">
            <v/>
          </cell>
          <cell r="W230" t="str">
            <v>What is the main reason that these boys do not attend school?</v>
          </cell>
          <cell r="X230" t="str">
            <v>زیادتر از خاطر چی این بچه ها به مکتب نمیروند؟</v>
          </cell>
          <cell r="Y230" t="str">
            <v/>
          </cell>
          <cell r="Z230" t="str">
            <v xml:space="preserve"> پدر یا اعضای مردانه فامیل اجازه رفتن به مکتب را نمیدهند / مخالف فرهنگ است </v>
          </cell>
          <cell r="AA230" t="str">
            <v>اطفال چیز های مفید را در مکتب نمی آموزند</v>
          </cell>
          <cell r="AB230" t="str">
            <v>اطفال مکتب را خوش ندارند</v>
          </cell>
          <cell r="AC230" t="str">
            <v>چیز های غیر قابل قبول (غیر اسلامی) در مکتب درس داده میشود</v>
          </cell>
          <cell r="AD230" t="str">
            <v>خوب است که اطفال به مدرسه فرستاده شوند</v>
          </cell>
          <cell r="AE230" t="str">
            <v>نزاع یا دشمنی مانع رفتن اطفال به مکتب میشود</v>
          </cell>
          <cell r="AF230" t="str">
            <v>اطفال باید کار کنند (کار خانه یا کار در بیرون)</v>
          </cell>
          <cell r="AG230" t="str">
            <v>مصرف فیس، مواد یا لباس مکتب بسیار زیاد است</v>
          </cell>
          <cell r="AH230" t="str">
            <v>در ساحه مکتب وجود ندارد</v>
          </cell>
          <cell r="AI230" t="str">
            <v>برای رفتن به نزدیکترین مکتب مصرف بسیار بلند لازم است</v>
          </cell>
          <cell r="AJ230" t="str">
            <v xml:space="preserve">مکتب بسیاردور است / وقت بسیار لازم است </v>
          </cell>
          <cell r="AK230" t="str">
            <v>کیفیت تعلیم پائین است</v>
          </cell>
          <cell r="AL230" t="str">
            <v>معلمین در مکتب موجود نمی باشند</v>
          </cell>
          <cell r="AM230" t="str">
            <v>مواد اساسی در مکتب وجود ندارد (کتاب ها، پنسل و غیره)</v>
          </cell>
          <cell r="AN230" t="str">
            <v>نبودن امنیت</v>
          </cell>
          <cell r="AO230" t="str">
            <v>سایر:</v>
          </cell>
          <cell r="AP230" t="e">
            <v>#N/A</v>
          </cell>
          <cell r="AQ230" t="e">
            <v>#N/A</v>
          </cell>
          <cell r="AR230" t="e">
            <v>#N/A</v>
          </cell>
          <cell r="AS230" t="e">
            <v>#N/A</v>
          </cell>
          <cell r="AT230" t="e">
            <v>#N/A</v>
          </cell>
          <cell r="AU230" t="e">
            <v>#N/A</v>
          </cell>
          <cell r="AV230" t="e">
            <v>#N/A</v>
          </cell>
          <cell r="AW230" t="e">
            <v>#N/A</v>
          </cell>
          <cell r="AX230" t="e">
            <v>#N/A</v>
          </cell>
          <cell r="AY230" t="e">
            <v>#N/A</v>
          </cell>
          <cell r="AZ230" t="e">
            <v>#N/A</v>
          </cell>
          <cell r="BA230" t="e">
            <v>#N/A</v>
          </cell>
          <cell r="BB230" t="e">
            <v>#N/A</v>
          </cell>
          <cell r="BC230" t="e">
            <v>#N/A</v>
          </cell>
          <cell r="BD230" t="e">
            <v>#N/A</v>
          </cell>
          <cell r="BE230" t="e">
            <v>#N/A</v>
          </cell>
          <cell r="BF230" t="e">
            <v>#N/A</v>
          </cell>
          <cell r="BG230" t="e">
            <v>#N/A</v>
          </cell>
          <cell r="BH230" t="e">
            <v>#N/A</v>
          </cell>
          <cell r="BI230" t="e">
            <v>#N/A</v>
          </cell>
          <cell r="BJ230" t="e">
            <v>#N/A</v>
          </cell>
          <cell r="BK230" t="e">
            <v>#N/A</v>
          </cell>
          <cell r="BL230" t="e">
            <v>#N/A</v>
          </cell>
          <cell r="BM230" t="e">
            <v>#N/A</v>
          </cell>
          <cell r="BN230" t="e">
            <v>#N/A</v>
          </cell>
          <cell r="BO230" t="e">
            <v>#N/A</v>
          </cell>
          <cell r="BP230" t="e">
            <v>#N/A</v>
          </cell>
          <cell r="BQ230" t="e">
            <v>#N/A</v>
          </cell>
          <cell r="BR230" t="e">
            <v>#N/A</v>
          </cell>
          <cell r="BS230" t="e">
            <v>#N/A</v>
          </cell>
          <cell r="BT230" t="e">
            <v>#N/A</v>
          </cell>
          <cell r="BU230" t="e">
            <v>#N/A</v>
          </cell>
          <cell r="BV230" t="e">
            <v>#N/A</v>
          </cell>
          <cell r="BW230" t="e">
            <v>#N/A</v>
          </cell>
          <cell r="BX230">
            <v>16</v>
          </cell>
          <cell r="BY230">
            <v>0</v>
          </cell>
          <cell r="BZ230" t="str">
            <v>Male Family Members Don't Allow / Against Culture</v>
          </cell>
          <cell r="CA230" t="str">
            <v>Children Do Not Learn Useful Things at School</v>
          </cell>
          <cell r="CB230" t="str">
            <v>Children Do Not Like School</v>
          </cell>
          <cell r="CC230" t="str">
            <v>Unacceptable Things Taught at School / Opposite Islam</v>
          </cell>
          <cell r="CD230" t="str">
            <v>Prefer to Send Child to Madrassa</v>
          </cell>
          <cell r="CE230" t="str">
            <v>Feud or Dispute Prevents Children from Attending School</v>
          </cell>
          <cell r="CF230" t="str">
            <v>Children Required for Work (Housework or Fieldwork)</v>
          </cell>
          <cell r="CG230" t="str">
            <v>Cost of School Fees, Materials, and/or Uniform is Too High</v>
          </cell>
          <cell r="CH230" t="str">
            <v>No School in Area</v>
          </cell>
          <cell r="CI230" t="str">
            <v>Costs Too Much to Travel to Nearest School</v>
          </cell>
          <cell r="CJ230" t="str">
            <v>Takes Too Much Time to Travel to Nearest School</v>
          </cell>
          <cell r="CK230" t="str">
            <v>Quality of Education is Poor</v>
          </cell>
          <cell r="CL230" t="str">
            <v>Teachers Do Not Come to School</v>
          </cell>
          <cell r="CM230" t="str">
            <v>School Lacks Essential Materials (Books, Pencils etc.)</v>
          </cell>
          <cell r="CN230" t="str">
            <v>Lack of Security</v>
          </cell>
          <cell r="CO230" t="str">
            <v>Other:</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v>0</v>
          </cell>
          <cell r="DR230">
            <v>0</v>
          </cell>
          <cell r="DS230">
            <v>0</v>
          </cell>
          <cell r="DT230">
            <v>0</v>
          </cell>
          <cell r="DU230">
            <v>0</v>
          </cell>
          <cell r="DV230">
            <v>0</v>
          </cell>
          <cell r="DW230">
            <v>0</v>
          </cell>
          <cell r="DX230">
            <v>16</v>
          </cell>
          <cell r="DY230">
            <v>1</v>
          </cell>
          <cell r="DZ230" t="str">
            <v>Categorical</v>
          </cell>
          <cell r="EA230">
            <v>1</v>
          </cell>
          <cell r="EB230" t="str">
            <v>Fill-In</v>
          </cell>
          <cell r="EC230" t="str">
            <v>At School; Boys do not study; At home; Boys study in other parts of the village except school; Village elders teach the boys; Boys study at mosques; Boys study at religious school; Other</v>
          </cell>
          <cell r="ED230">
            <v>8</v>
          </cell>
          <cell r="EE230" t="str">
            <v>-</v>
          </cell>
          <cell r="EG230">
            <v>2.06</v>
          </cell>
          <cell r="EH230" t="str">
            <v>X</v>
          </cell>
          <cell r="EI230" t="str">
            <v>-</v>
          </cell>
          <cell r="EK230">
            <v>1</v>
          </cell>
          <cell r="EN230">
            <v>3.04</v>
          </cell>
          <cell r="EO230" t="str">
            <v>Hypothesis Test</v>
          </cell>
          <cell r="EP230" t="str">
            <v>Access to Services</v>
          </cell>
          <cell r="EQ230" t="str">
            <v>Education</v>
          </cell>
          <cell r="ER230">
            <v>3.0799999999999983</v>
          </cell>
          <cell r="ES230">
            <v>3.0799999999999983</v>
          </cell>
          <cell r="ET230" t="str">
            <v>What is the main reason that some of boys between the ages of 6 and 9 do not attend school?</v>
          </cell>
          <cell r="EU230" t="str">
            <v>دلیل عمده ای که تعدادی از بچه های که در سن 6 الی 9 سالگی قرار دارند و نمیتوانند به مکتب بروند چه است؟</v>
          </cell>
          <cell r="EV230" t="b">
            <v>1</v>
          </cell>
          <cell r="EW230" t="b">
            <v>0</v>
          </cell>
          <cell r="EX230" t="b">
            <v>0</v>
          </cell>
          <cell r="FG230" t="str">
            <v>  Public toilets</v>
          </cell>
        </row>
        <row r="231">
          <cell r="Q231">
            <v>3.09</v>
          </cell>
          <cell r="R231">
            <v>3.0799999999999983</v>
          </cell>
          <cell r="W231" t="str">
            <v>Of those boys in the village that do not attend school, where do they usually receive their education?</v>
          </cell>
          <cell r="X231" t="str">
            <v>این بچه های که مکتب نمیروند، پس در کجا درس میخوانند؟</v>
          </cell>
          <cell r="Y231" t="str">
            <v/>
          </cell>
          <cell r="Z231" t="str">
            <v xml:space="preserve">آنها درس نمیخوانند </v>
          </cell>
          <cell r="AA231" t="str">
            <v xml:space="preserve">برای آنها در خانه توسط اعضای فامیل درس داده می شود </v>
          </cell>
          <cell r="AB231" t="str">
            <v>آنها در مساجد سبق میخوانند</v>
          </cell>
          <cell r="AC231" t="str">
            <v>آنها در مدرسه ها درس میخوانند</v>
          </cell>
          <cell r="AD231" t="str">
            <v>آنها را رهبران قریه درس میدهند</v>
          </cell>
          <cell r="AE231" t="str">
            <v>آنها را بزرگان قریه درس میدهند</v>
          </cell>
          <cell r="AF231" t="str">
            <v>آنها را مردم فهمیده قریه درس می دهند</v>
          </cell>
          <cell r="AG231" t="str">
            <v>سایر:</v>
          </cell>
          <cell r="AH231" t="e">
            <v>#N/A</v>
          </cell>
          <cell r="AI231" t="e">
            <v>#N/A</v>
          </cell>
          <cell r="AJ231" t="e">
            <v>#N/A</v>
          </cell>
          <cell r="AK231" t="e">
            <v>#N/A</v>
          </cell>
          <cell r="AL231" t="e">
            <v>#N/A</v>
          </cell>
          <cell r="AM231" t="e">
            <v>#N/A</v>
          </cell>
          <cell r="AN231" t="e">
            <v>#N/A</v>
          </cell>
          <cell r="AO231" t="e">
            <v>#N/A</v>
          </cell>
          <cell r="AP231" t="e">
            <v>#N/A</v>
          </cell>
          <cell r="AQ231" t="e">
            <v>#N/A</v>
          </cell>
          <cell r="AR231" t="e">
            <v>#N/A</v>
          </cell>
          <cell r="AS231" t="e">
            <v>#N/A</v>
          </cell>
          <cell r="AT231" t="e">
            <v>#N/A</v>
          </cell>
          <cell r="AU231" t="e">
            <v>#N/A</v>
          </cell>
          <cell r="AV231" t="e">
            <v>#N/A</v>
          </cell>
          <cell r="AW231" t="e">
            <v>#N/A</v>
          </cell>
          <cell r="AX231" t="e">
            <v>#N/A</v>
          </cell>
          <cell r="AY231" t="e">
            <v>#N/A</v>
          </cell>
          <cell r="AZ231" t="e">
            <v>#N/A</v>
          </cell>
          <cell r="BA231" t="e">
            <v>#N/A</v>
          </cell>
          <cell r="BB231" t="e">
            <v>#N/A</v>
          </cell>
          <cell r="BC231" t="e">
            <v>#N/A</v>
          </cell>
          <cell r="BD231" t="e">
            <v>#N/A</v>
          </cell>
          <cell r="BE231" t="e">
            <v>#N/A</v>
          </cell>
          <cell r="BF231" t="e">
            <v>#N/A</v>
          </cell>
          <cell r="BG231" t="e">
            <v>#N/A</v>
          </cell>
          <cell r="BH231" t="e">
            <v>#N/A</v>
          </cell>
          <cell r="BI231" t="e">
            <v>#N/A</v>
          </cell>
          <cell r="BJ231" t="e">
            <v>#N/A</v>
          </cell>
          <cell r="BK231" t="e">
            <v>#N/A</v>
          </cell>
          <cell r="BL231" t="e">
            <v>#N/A</v>
          </cell>
          <cell r="BM231" t="e">
            <v>#N/A</v>
          </cell>
          <cell r="BN231" t="e">
            <v>#N/A</v>
          </cell>
          <cell r="BO231" t="e">
            <v>#N/A</v>
          </cell>
          <cell r="BP231" t="e">
            <v>#N/A</v>
          </cell>
          <cell r="BQ231" t="e">
            <v>#N/A</v>
          </cell>
          <cell r="BR231" t="e">
            <v>#N/A</v>
          </cell>
          <cell r="BS231" t="e">
            <v>#N/A</v>
          </cell>
          <cell r="BT231" t="e">
            <v>#N/A</v>
          </cell>
          <cell r="BU231" t="e">
            <v>#N/A</v>
          </cell>
          <cell r="BV231" t="e">
            <v>#N/A</v>
          </cell>
          <cell r="BW231" t="e">
            <v>#N/A</v>
          </cell>
          <cell r="BX231">
            <v>8</v>
          </cell>
          <cell r="BY231">
            <v>0</v>
          </cell>
          <cell r="BZ231" t="str">
            <v>They Receive No Education</v>
          </cell>
          <cell r="CA231" t="str">
            <v>They Are Educated at Home or by Family Members</v>
          </cell>
          <cell r="CB231" t="str">
            <v>They Are Educated at the Mosque</v>
          </cell>
          <cell r="CC231" t="str">
            <v>They Are Educated at Madrassas</v>
          </cell>
          <cell r="CD231" t="str">
            <v>They Are Educated by Village Leaders</v>
          </cell>
          <cell r="CE231" t="str">
            <v>They Are Educated by Village Elders</v>
          </cell>
          <cell r="CF231" t="str">
            <v>They Are Educated by Wise or Qualified Villagers</v>
          </cell>
          <cell r="CG231" t="str">
            <v>Other:</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v>0</v>
          </cell>
          <cell r="DR231">
            <v>0</v>
          </cell>
          <cell r="DS231">
            <v>0</v>
          </cell>
          <cell r="DT231">
            <v>0</v>
          </cell>
          <cell r="DU231">
            <v>0</v>
          </cell>
          <cell r="DV231">
            <v>0</v>
          </cell>
          <cell r="DW231">
            <v>0</v>
          </cell>
          <cell r="DX231">
            <v>8</v>
          </cell>
          <cell r="DY231">
            <v>1</v>
          </cell>
          <cell r="EK231">
            <v>1</v>
          </cell>
          <cell r="ER231">
            <v>3.0899999999999981</v>
          </cell>
          <cell r="ES231">
            <v>3.0899999999999981</v>
          </cell>
          <cell r="ET231" t="str">
            <v>Of those boys in the village between the ages of 6 and 9  that do not attend school, where do they usually receive their education?</v>
          </cell>
          <cell r="EU231" t="str">
            <v xml:space="preserve">آن تعدادبچه ها ی قریه که در سن 6 الی 9 سالگی قرار دارند و به مکتب نمی روند، پس معمولا در کجا درس میخوانند؟ </v>
          </cell>
          <cell r="EV231" t="b">
            <v>1</v>
          </cell>
          <cell r="EW231" t="b">
            <v>0</v>
          </cell>
          <cell r="EX231" t="b">
            <v>0</v>
          </cell>
        </row>
        <row r="232">
          <cell r="Q232">
            <v>3.13</v>
          </cell>
          <cell r="R232">
            <v>3.0899999999999981</v>
          </cell>
          <cell r="U232" t="str">
            <v>In comparison with the last year has the number of boys going to school in your village increased, decreased or stayed the same?</v>
          </cell>
          <cell r="V232" t="str">
            <v>Compared to this time last years, do you think that the number of boys from this village going to school has increased, stayed the same, or decreased?</v>
          </cell>
          <cell r="W232" t="str">
            <v>Compared to this time last year, has the number of boys from this village going to school has increased, stayed the same, or decreased?</v>
          </cell>
          <cell r="X232" t="str">
            <v>در مقایسه با همین وقت پارسال، تعداد بچه های مکتب رو این قریه زیادتر شده، همو چیز است، و یا کمتر شده؟</v>
          </cell>
          <cell r="Y232" t="str">
            <v/>
          </cell>
          <cell r="Z232" t="str">
            <v>زیاد شده</v>
          </cell>
          <cell r="AA232" t="str">
            <v>همو چیز است</v>
          </cell>
          <cell r="AB232" t="str">
            <v>کم شده</v>
          </cell>
          <cell r="AC232" t="e">
            <v>#N/A</v>
          </cell>
          <cell r="AD232" t="e">
            <v>#N/A</v>
          </cell>
          <cell r="AE232" t="e">
            <v>#N/A</v>
          </cell>
          <cell r="AF232" t="e">
            <v>#N/A</v>
          </cell>
          <cell r="AG232" t="e">
            <v>#N/A</v>
          </cell>
          <cell r="AH232" t="e">
            <v>#N/A</v>
          </cell>
          <cell r="AI232" t="e">
            <v>#N/A</v>
          </cell>
          <cell r="AJ232" t="e">
            <v>#N/A</v>
          </cell>
          <cell r="AK232" t="e">
            <v>#N/A</v>
          </cell>
          <cell r="AL232" t="e">
            <v>#N/A</v>
          </cell>
          <cell r="AM232" t="e">
            <v>#N/A</v>
          </cell>
          <cell r="AN232" t="e">
            <v>#N/A</v>
          </cell>
          <cell r="AO232" t="e">
            <v>#N/A</v>
          </cell>
          <cell r="AP232" t="e">
            <v>#N/A</v>
          </cell>
          <cell r="AQ232" t="e">
            <v>#N/A</v>
          </cell>
          <cell r="AR232" t="e">
            <v>#N/A</v>
          </cell>
          <cell r="AS232" t="e">
            <v>#N/A</v>
          </cell>
          <cell r="AT232" t="e">
            <v>#N/A</v>
          </cell>
          <cell r="AU232" t="e">
            <v>#N/A</v>
          </cell>
          <cell r="AV232" t="e">
            <v>#N/A</v>
          </cell>
          <cell r="AW232" t="e">
            <v>#N/A</v>
          </cell>
          <cell r="AX232" t="e">
            <v>#N/A</v>
          </cell>
          <cell r="AY232" t="e">
            <v>#N/A</v>
          </cell>
          <cell r="AZ232" t="e">
            <v>#N/A</v>
          </cell>
          <cell r="BA232" t="e">
            <v>#N/A</v>
          </cell>
          <cell r="BB232" t="e">
            <v>#N/A</v>
          </cell>
          <cell r="BC232" t="e">
            <v>#N/A</v>
          </cell>
          <cell r="BD232" t="e">
            <v>#N/A</v>
          </cell>
          <cell r="BE232" t="e">
            <v>#N/A</v>
          </cell>
          <cell r="BF232" t="e">
            <v>#N/A</v>
          </cell>
          <cell r="BG232" t="e">
            <v>#N/A</v>
          </cell>
          <cell r="BH232" t="e">
            <v>#N/A</v>
          </cell>
          <cell r="BI232" t="e">
            <v>#N/A</v>
          </cell>
          <cell r="BJ232" t="e">
            <v>#N/A</v>
          </cell>
          <cell r="BK232" t="e">
            <v>#N/A</v>
          </cell>
          <cell r="BL232" t="e">
            <v>#N/A</v>
          </cell>
          <cell r="BM232" t="e">
            <v>#N/A</v>
          </cell>
          <cell r="BN232" t="e">
            <v>#N/A</v>
          </cell>
          <cell r="BO232" t="e">
            <v>#N/A</v>
          </cell>
          <cell r="BP232" t="e">
            <v>#N/A</v>
          </cell>
          <cell r="BQ232" t="e">
            <v>#N/A</v>
          </cell>
          <cell r="BR232" t="e">
            <v>#N/A</v>
          </cell>
          <cell r="BS232" t="e">
            <v>#N/A</v>
          </cell>
          <cell r="BT232" t="e">
            <v>#N/A</v>
          </cell>
          <cell r="BU232" t="e">
            <v>#N/A</v>
          </cell>
          <cell r="BV232" t="e">
            <v>#N/A</v>
          </cell>
          <cell r="BW232" t="e">
            <v>#N/A</v>
          </cell>
          <cell r="BX232">
            <v>3</v>
          </cell>
          <cell r="BY232">
            <v>0</v>
          </cell>
          <cell r="BZ232" t="str">
            <v>Increased</v>
          </cell>
          <cell r="CA232" t="str">
            <v>Stayed the Same</v>
          </cell>
          <cell r="CB232" t="str">
            <v>Decreased</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3</v>
          </cell>
          <cell r="DY232">
            <v>1</v>
          </cell>
          <cell r="DZ232" t="str">
            <v>Categorical</v>
          </cell>
          <cell r="EA232">
            <v>1</v>
          </cell>
          <cell r="EB232" t="str">
            <v>Fill-In</v>
          </cell>
          <cell r="EC232" t="str">
            <v>Increased; Remains the same; Decreased</v>
          </cell>
          <cell r="ED232">
            <v>3</v>
          </cell>
          <cell r="EE232">
            <v>2.23</v>
          </cell>
          <cell r="EF232" t="str">
            <v>X</v>
          </cell>
          <cell r="EG232">
            <v>2.1</v>
          </cell>
          <cell r="EH232" t="str">
            <v>.</v>
          </cell>
          <cell r="EI232" t="str">
            <v>-</v>
          </cell>
          <cell r="EK232">
            <v>1</v>
          </cell>
          <cell r="EN232">
            <v>3.08</v>
          </cell>
          <cell r="EO232" t="str">
            <v>Hypothesis Test</v>
          </cell>
          <cell r="EP232" t="str">
            <v>Perception of Change</v>
          </cell>
          <cell r="EQ232" t="str">
            <v>Education</v>
          </cell>
          <cell r="ER232">
            <v>3.1299999999999972</v>
          </cell>
          <cell r="ES232">
            <v>3.1299999999999972</v>
          </cell>
          <cell r="ET232" t="str">
            <v>Compared to this time last years, do you think that the number of boys from this village going to school has increased, stayed the same, or decreased?</v>
          </cell>
          <cell r="EU232" t="str">
            <v>در مقایسه با همین وقت سال گذشته، آیا شما فکر میکنید که تعداد پسران مکتب رو این قریه زیادتر شده، عین چیز باقی مانده است و یا کمتر شده؟</v>
          </cell>
          <cell r="EV232" t="b">
            <v>1</v>
          </cell>
          <cell r="EW232" t="b">
            <v>0</v>
          </cell>
          <cell r="EX232" t="b">
            <v>0</v>
          </cell>
        </row>
        <row r="233">
          <cell r="Q233">
            <v>3.15</v>
          </cell>
          <cell r="R233">
            <v>3.0999999999999979</v>
          </cell>
          <cell r="U233" t="str">
            <v>In comparison with the last year has the number of girls going to school has increased, decreased or stayed the same?</v>
          </cell>
          <cell r="V233" t="str">
            <v>Compared to this time last year, do you think that the number of girls from this village going to school has increased, stayed the same, or decreased?</v>
          </cell>
          <cell r="W233" t="str">
            <v>Compared to this time last year, has the number of girls from this village going to school has increased, stayed the same, or decreased?</v>
          </cell>
          <cell r="X233" t="str">
            <v>در مقایسه با همین وقت پارسال، تعداد دختران مکتب رو این قریه زیادتر شده، همو چیز است، و یا کمتر شده؟</v>
          </cell>
          <cell r="Y233" t="str">
            <v/>
          </cell>
          <cell r="Z233" t="str">
            <v>زیاد شده</v>
          </cell>
          <cell r="AA233" t="str">
            <v>همو چیز است</v>
          </cell>
          <cell r="AB233" t="str">
            <v>کم شده</v>
          </cell>
          <cell r="AC233" t="e">
            <v>#N/A</v>
          </cell>
          <cell r="AD233" t="e">
            <v>#N/A</v>
          </cell>
          <cell r="AE233" t="e">
            <v>#N/A</v>
          </cell>
          <cell r="AF233" t="e">
            <v>#N/A</v>
          </cell>
          <cell r="AG233" t="e">
            <v>#N/A</v>
          </cell>
          <cell r="AH233" t="e">
            <v>#N/A</v>
          </cell>
          <cell r="AI233" t="e">
            <v>#N/A</v>
          </cell>
          <cell r="AJ233" t="e">
            <v>#N/A</v>
          </cell>
          <cell r="AK233" t="e">
            <v>#N/A</v>
          </cell>
          <cell r="AL233" t="e">
            <v>#N/A</v>
          </cell>
          <cell r="AM233" t="e">
            <v>#N/A</v>
          </cell>
          <cell r="AN233" t="e">
            <v>#N/A</v>
          </cell>
          <cell r="AO233" t="e">
            <v>#N/A</v>
          </cell>
          <cell r="AP233" t="e">
            <v>#N/A</v>
          </cell>
          <cell r="AQ233" t="e">
            <v>#N/A</v>
          </cell>
          <cell r="AR233" t="e">
            <v>#N/A</v>
          </cell>
          <cell r="AS233" t="e">
            <v>#N/A</v>
          </cell>
          <cell r="AT233" t="e">
            <v>#N/A</v>
          </cell>
          <cell r="AU233" t="e">
            <v>#N/A</v>
          </cell>
          <cell r="AV233" t="e">
            <v>#N/A</v>
          </cell>
          <cell r="AW233" t="e">
            <v>#N/A</v>
          </cell>
          <cell r="AX233" t="e">
            <v>#N/A</v>
          </cell>
          <cell r="AY233" t="e">
            <v>#N/A</v>
          </cell>
          <cell r="AZ233" t="e">
            <v>#N/A</v>
          </cell>
          <cell r="BA233" t="e">
            <v>#N/A</v>
          </cell>
          <cell r="BB233" t="e">
            <v>#N/A</v>
          </cell>
          <cell r="BC233" t="e">
            <v>#N/A</v>
          </cell>
          <cell r="BD233" t="e">
            <v>#N/A</v>
          </cell>
          <cell r="BE233" t="e">
            <v>#N/A</v>
          </cell>
          <cell r="BF233" t="e">
            <v>#N/A</v>
          </cell>
          <cell r="BG233" t="e">
            <v>#N/A</v>
          </cell>
          <cell r="BH233" t="e">
            <v>#N/A</v>
          </cell>
          <cell r="BI233" t="e">
            <v>#N/A</v>
          </cell>
          <cell r="BJ233" t="e">
            <v>#N/A</v>
          </cell>
          <cell r="BK233" t="e">
            <v>#N/A</v>
          </cell>
          <cell r="BL233" t="e">
            <v>#N/A</v>
          </cell>
          <cell r="BM233" t="e">
            <v>#N/A</v>
          </cell>
          <cell r="BN233" t="e">
            <v>#N/A</v>
          </cell>
          <cell r="BO233" t="e">
            <v>#N/A</v>
          </cell>
          <cell r="BP233" t="e">
            <v>#N/A</v>
          </cell>
          <cell r="BQ233" t="e">
            <v>#N/A</v>
          </cell>
          <cell r="BR233" t="e">
            <v>#N/A</v>
          </cell>
          <cell r="BS233" t="e">
            <v>#N/A</v>
          </cell>
          <cell r="BT233" t="e">
            <v>#N/A</v>
          </cell>
          <cell r="BU233" t="e">
            <v>#N/A</v>
          </cell>
          <cell r="BV233" t="e">
            <v>#N/A</v>
          </cell>
          <cell r="BW233" t="e">
            <v>#N/A</v>
          </cell>
          <cell r="BX233">
            <v>3</v>
          </cell>
          <cell r="BY233">
            <v>0</v>
          </cell>
          <cell r="BZ233" t="str">
            <v>Increased</v>
          </cell>
          <cell r="CA233" t="str">
            <v>Stayed the Same</v>
          </cell>
          <cell r="CB233" t="str">
            <v>Decreased</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3</v>
          </cell>
          <cell r="DY233">
            <v>1</v>
          </cell>
          <cell r="DZ233" t="str">
            <v>Categorical</v>
          </cell>
          <cell r="EA233">
            <v>1</v>
          </cell>
          <cell r="EB233" t="str">
            <v>Fill-In</v>
          </cell>
          <cell r="EC233" t="str">
            <v>Increased; Remains the same; Decreased</v>
          </cell>
          <cell r="ED233">
            <v>3</v>
          </cell>
          <cell r="EE233">
            <v>2.23</v>
          </cell>
          <cell r="EF233" t="str">
            <v>X</v>
          </cell>
          <cell r="EG233">
            <v>2.12</v>
          </cell>
          <cell r="EH233" t="str">
            <v>.</v>
          </cell>
          <cell r="EI233" t="str">
            <v>-</v>
          </cell>
          <cell r="EK233">
            <v>1</v>
          </cell>
          <cell r="EN233">
            <v>3.1</v>
          </cell>
          <cell r="EO233" t="str">
            <v>Hypothesis Test</v>
          </cell>
          <cell r="EP233" t="str">
            <v>Perception of Change</v>
          </cell>
          <cell r="EQ233" t="str">
            <v>Education</v>
          </cell>
          <cell r="ER233">
            <v>3.1499999999999968</v>
          </cell>
          <cell r="ES233">
            <v>3.1499999999999968</v>
          </cell>
          <cell r="ET233" t="str">
            <v>Compared to this time last year, do you think that the number of girls from this village going to school has increased, stayed the same, or decreased?</v>
          </cell>
          <cell r="EU233" t="str">
            <v>در مقایسه با همین وقت سال گذشته، آیا شما فکر میکنید که تعداد دختران مکتب رو این قریه زیادتر شده، عین چیز باقی مانده است و یا کمتر شده؟</v>
          </cell>
          <cell r="EV233" t="b">
            <v>1</v>
          </cell>
          <cell r="EW233" t="b">
            <v>0</v>
          </cell>
          <cell r="EX233" t="b">
            <v>0</v>
          </cell>
        </row>
        <row r="234">
          <cell r="Q234">
            <v>4.05</v>
          </cell>
          <cell r="R234">
            <v>3.1299999999999972</v>
          </cell>
          <cell r="V234" t="str">
            <v/>
          </cell>
          <cell r="W234" t="str">
            <v>During the past 12 months, what would you say was the most common illness suffered by people in this village?</v>
          </cell>
          <cell r="X234" t="str">
            <v>در همین 12 ماه گذشته، زیادتر مردم این قریه چی مریضی داشتند؟</v>
          </cell>
          <cell r="Y234" t="str">
            <v/>
          </cell>
          <cell r="Z234" t="str">
            <v>هيچ</v>
          </cell>
          <cell r="AA234" t="str">
            <v>درد عضله</v>
          </cell>
          <cell r="AB234" t="str">
            <v>سردردی</v>
          </cell>
          <cell r="AC234" t="str">
            <v>نیم سری</v>
          </cell>
          <cell r="AD234" t="str">
            <v>سرچرخی</v>
          </cell>
          <cell r="AE234" t="str">
            <v xml:space="preserve">ضعف / بی هوشی </v>
          </cell>
          <cell r="AF234" t="str">
            <v>مشکلات تنفسی</v>
          </cell>
          <cell r="AG234" t="str">
            <v>ریزش ، زکام</v>
          </cell>
          <cell r="AH234" t="str">
            <v>تب</v>
          </cell>
          <cell r="AI234" t="str">
            <v>استفراغ</v>
          </cell>
          <cell r="AJ234" t="str">
            <v>تکلیف معده</v>
          </cell>
          <cell r="AK234" t="str">
            <v>تکلیف روده، اسهالات</v>
          </cell>
          <cell r="AL234" t="str">
            <v>درد قلب</v>
          </cell>
          <cell r="AM234" t="str">
            <v>تکلیف جگر</v>
          </cell>
          <cell r="AN234" t="str">
            <v>تکلیف گرده</v>
          </cell>
          <cell r="AO234" t="str">
            <v xml:space="preserve">تکلیف شش ها </v>
          </cell>
          <cell r="AP234" t="str">
            <v>مرض جاغور</v>
          </cell>
          <cell r="AQ234" t="str">
            <v>مرض جلدی</v>
          </cell>
          <cell r="AR234" t="str">
            <v>کسر استخوان</v>
          </cell>
          <cell r="AS234" t="str">
            <v xml:space="preserve">شکسته گی استخوان (استخوان ها) </v>
          </cell>
          <cell r="AT234" t="str">
            <v>توبرکلوز</v>
          </cell>
          <cell r="AU234" t="str">
            <v>ملاريا</v>
          </cell>
          <cell r="AV234" t="str">
            <v xml:space="preserve">خيره گی چشم </v>
          </cell>
          <cell r="AW234" t="str">
            <v>از دست دادن ديد</v>
          </cell>
          <cell r="AX234" t="str">
            <v>پرده چشم (کترکت)</v>
          </cell>
          <cell r="AY234" t="str">
            <v>مرض جلدی</v>
          </cell>
          <cell r="AZ234" t="str">
            <v xml:space="preserve">مریضی روانی </v>
          </cell>
          <cell r="BA234" t="str">
            <v>عقلی و عصبی</v>
          </cell>
          <cell r="BB234" t="str">
            <v>امراض نسائی</v>
          </cell>
          <cell r="BC234" t="str">
            <v>ولادی</v>
          </cell>
          <cell r="BD234" t="str">
            <v>سایر:</v>
          </cell>
          <cell r="BE234" t="e">
            <v>#N/A</v>
          </cell>
          <cell r="BF234" t="e">
            <v>#N/A</v>
          </cell>
          <cell r="BG234" t="e">
            <v>#N/A</v>
          </cell>
          <cell r="BH234" t="e">
            <v>#N/A</v>
          </cell>
          <cell r="BI234" t="e">
            <v>#N/A</v>
          </cell>
          <cell r="BJ234" t="e">
            <v>#N/A</v>
          </cell>
          <cell r="BK234" t="e">
            <v>#N/A</v>
          </cell>
          <cell r="BL234" t="e">
            <v>#N/A</v>
          </cell>
          <cell r="BM234" t="e">
            <v>#N/A</v>
          </cell>
          <cell r="BN234" t="e">
            <v>#N/A</v>
          </cell>
          <cell r="BO234" t="e">
            <v>#N/A</v>
          </cell>
          <cell r="BP234" t="e">
            <v>#N/A</v>
          </cell>
          <cell r="BQ234" t="e">
            <v>#N/A</v>
          </cell>
          <cell r="BR234" t="e">
            <v>#N/A</v>
          </cell>
          <cell r="BS234" t="e">
            <v>#N/A</v>
          </cell>
          <cell r="BT234" t="e">
            <v>#N/A</v>
          </cell>
          <cell r="BU234" t="e">
            <v>#N/A</v>
          </cell>
          <cell r="BV234" t="e">
            <v>#N/A</v>
          </cell>
          <cell r="BW234" t="e">
            <v>#N/A</v>
          </cell>
          <cell r="BX234">
            <v>31</v>
          </cell>
          <cell r="BY234">
            <v>0</v>
          </cell>
          <cell r="BZ234" t="str">
            <v>Nothing</v>
          </cell>
          <cell r="CA234" t="str">
            <v>Muscle Ache</v>
          </cell>
          <cell r="CB234" t="str">
            <v>Headache</v>
          </cell>
          <cell r="CC234" t="str">
            <v>Migraine</v>
          </cell>
          <cell r="CD234" t="str">
            <v>Dizziness</v>
          </cell>
          <cell r="CE234" t="str">
            <v>Fainting</v>
          </cell>
          <cell r="CF234" t="str">
            <v>Breathing Problems</v>
          </cell>
          <cell r="CG234" t="str">
            <v>Chill / Flu</v>
          </cell>
          <cell r="CH234" t="str">
            <v>Fever</v>
          </cell>
          <cell r="CI234" t="str">
            <v>Vomiting</v>
          </cell>
          <cell r="CJ234" t="str">
            <v>Stomach</v>
          </cell>
          <cell r="CK234" t="str">
            <v>Bowel / Diarrhea</v>
          </cell>
          <cell r="CL234" t="str">
            <v>Heartache</v>
          </cell>
          <cell r="CM234" t="str">
            <v>Liver</v>
          </cell>
          <cell r="CN234" t="str">
            <v>Kidney</v>
          </cell>
          <cell r="CO234" t="str">
            <v>Lungs</v>
          </cell>
          <cell r="CP234" t="str">
            <v>Thiroid</v>
          </cell>
          <cell r="CQ234" t="str">
            <v>Skin Disease</v>
          </cell>
          <cell r="CR234" t="str">
            <v>Fracture</v>
          </cell>
          <cell r="CS234" t="str">
            <v>Broken Bone(s)</v>
          </cell>
          <cell r="CT234" t="str">
            <v>Tuberculosis</v>
          </cell>
          <cell r="CU234" t="str">
            <v>Malaria</v>
          </cell>
          <cell r="CV234" t="str">
            <v>Blurred Vision</v>
          </cell>
          <cell r="CW234" t="str">
            <v>Loss of Sight</v>
          </cell>
          <cell r="CX234" t="str">
            <v>Cataract</v>
          </cell>
          <cell r="CY234" t="str">
            <v>Skin Disease</v>
          </cell>
          <cell r="CZ234" t="str">
            <v>Psychological Issues</v>
          </cell>
          <cell r="DA234" t="str">
            <v>Madness</v>
          </cell>
          <cell r="DB234" t="str">
            <v>Nesayi</v>
          </cell>
          <cell r="DC234" t="str">
            <v>Walidi</v>
          </cell>
          <cell r="DD234" t="str">
            <v>Other:</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31</v>
          </cell>
          <cell r="DY234">
            <v>1</v>
          </cell>
          <cell r="EK234">
            <v>1</v>
          </cell>
          <cell r="ER234">
            <v>4.0499999999999989</v>
          </cell>
          <cell r="ES234">
            <v>4.0499999999999989</v>
          </cell>
          <cell r="ET234" t="str">
            <v>During the past 12 months, what would you say was the most common illness suffered by people in this village?</v>
          </cell>
          <cell r="EU234" t="str">
            <v xml:space="preserve"> در جريان 12 ماه گذشته، بیشترين مردم این قريه به کدام مریضی مبتلا گرديده بودند؟ </v>
          </cell>
          <cell r="EV234" t="b">
            <v>1</v>
          </cell>
          <cell r="EW234" t="b">
            <v>1</v>
          </cell>
          <cell r="EX234" t="b">
            <v>0</v>
          </cell>
        </row>
        <row r="235">
          <cell r="Q235">
            <v>4.0599999999999996</v>
          </cell>
          <cell r="R235">
            <v>3.139999999999997</v>
          </cell>
          <cell r="S235">
            <v>3.1099999999999977</v>
          </cell>
          <cell r="U235" t="str">
            <v>When someone is ill in your village where do you usually take him/her for treatment? Local health worker, doctor, homeopath or an elderly person, health centre or hospital, or another person.</v>
          </cell>
          <cell r="V235" t="str">
            <v/>
          </cell>
          <cell r="W235" t="str">
            <v>When someone in the village suffers an illness or injury, to whom or where are they usually taken for treatment?</v>
          </cell>
          <cell r="X235" t="str">
            <v>وقتی کسی در قریه شما شدیداً مریض یا اوگار میشود، معمولاً وی را برای تداوی نزد کی و کجا میبرید؟</v>
          </cell>
          <cell r="Y235" t="str">
            <v/>
          </cell>
          <cell r="Z235" t="str">
            <v xml:space="preserve">کی </v>
          </cell>
          <cell r="AA235" t="str">
            <v>کجا</v>
          </cell>
          <cell r="AB235" t="str">
            <v>داکتر</v>
          </cell>
          <cell r="AC235" t="str">
            <v>نرس</v>
          </cell>
          <cell r="AD235" t="str">
            <v>کارکن صحی محلی</v>
          </cell>
          <cell r="AE235" t="str">
            <v>قابله</v>
          </cell>
          <cell r="AF235" t="str">
            <v>دايه</v>
          </cell>
          <cell r="AG235" t="str">
            <v>مالک يا کارمند دواخانه</v>
          </cell>
          <cell r="AH235" t="str">
            <v>طبیب یونانی</v>
          </cell>
          <cell r="AI235" t="str">
            <v>بزرگان</v>
          </cell>
          <cell r="AJ235" t="str">
            <v>ملا</v>
          </cell>
          <cell r="AK235" t="str">
            <v>تعویذ نویس</v>
          </cell>
          <cell r="AL235" t="str">
            <v>سایر:</v>
          </cell>
          <cell r="AM235" t="str">
            <v>شفاخانه</v>
          </cell>
          <cell r="AN235" t="str">
            <v>کلنیک صحی دولتی</v>
          </cell>
          <cell r="AO235" t="str">
            <v>کلنیک صحی خصوصی غیر دولتی</v>
          </cell>
          <cell r="AP235" t="str">
            <v>معاینه خانه های شخصی و یا شفاخانه های شخصی</v>
          </cell>
          <cell r="AQ235" t="str">
            <v>خانه داکتر یا کارمند صحی</v>
          </cell>
          <cell r="AR235" t="str">
            <v>دواخانه شخصی</v>
          </cell>
          <cell r="AS235" t="str">
            <v>مسجد</v>
          </cell>
          <cell r="AT235" t="str">
            <v>در خانه</v>
          </cell>
          <cell r="AU235" t="str">
            <v>در خانه همسایه یا اقارب</v>
          </cell>
          <cell r="AV235" t="str">
            <v>سایر:</v>
          </cell>
          <cell r="AW235" t="e">
            <v>#N/A</v>
          </cell>
          <cell r="AX235" t="e">
            <v>#N/A</v>
          </cell>
          <cell r="AY235" t="e">
            <v>#N/A</v>
          </cell>
          <cell r="AZ235" t="e">
            <v>#N/A</v>
          </cell>
          <cell r="BA235" t="e">
            <v>#N/A</v>
          </cell>
          <cell r="BB235" t="e">
            <v>#N/A</v>
          </cell>
          <cell r="BC235" t="e">
            <v>#N/A</v>
          </cell>
          <cell r="BD235" t="e">
            <v>#N/A</v>
          </cell>
          <cell r="BE235" t="e">
            <v>#N/A</v>
          </cell>
          <cell r="BF235" t="e">
            <v>#N/A</v>
          </cell>
          <cell r="BG235" t="e">
            <v>#N/A</v>
          </cell>
          <cell r="BH235" t="e">
            <v>#N/A</v>
          </cell>
          <cell r="BI235" t="e">
            <v>#N/A</v>
          </cell>
          <cell r="BJ235" t="e">
            <v>#N/A</v>
          </cell>
          <cell r="BK235" t="e">
            <v>#N/A</v>
          </cell>
          <cell r="BL235" t="e">
            <v>#N/A</v>
          </cell>
          <cell r="BM235" t="e">
            <v>#N/A</v>
          </cell>
          <cell r="BN235" t="e">
            <v>#N/A</v>
          </cell>
          <cell r="BO235" t="e">
            <v>#N/A</v>
          </cell>
          <cell r="BP235" t="e">
            <v>#N/A</v>
          </cell>
          <cell r="BQ235" t="e">
            <v>#N/A</v>
          </cell>
          <cell r="BR235" t="e">
            <v>#N/A</v>
          </cell>
          <cell r="BS235" t="e">
            <v>#N/A</v>
          </cell>
          <cell r="BT235" t="e">
            <v>#N/A</v>
          </cell>
          <cell r="BU235" t="e">
            <v>#N/A</v>
          </cell>
          <cell r="BV235" t="e">
            <v>#N/A</v>
          </cell>
          <cell r="BW235" t="e">
            <v>#N/A</v>
          </cell>
          <cell r="BX235">
            <v>23</v>
          </cell>
          <cell r="BY235">
            <v>0</v>
          </cell>
          <cell r="BZ235" t="str">
            <v>Who</v>
          </cell>
          <cell r="CA235" t="str">
            <v>Where</v>
          </cell>
          <cell r="CB235" t="str">
            <v>Doctor</v>
          </cell>
          <cell r="CC235" t="str">
            <v>Nurse</v>
          </cell>
          <cell r="CD235" t="str">
            <v>Community Health Worker</v>
          </cell>
          <cell r="CE235" t="str">
            <v>Official Midwife</v>
          </cell>
          <cell r="CF235" t="str">
            <v>Unofficial Midwife</v>
          </cell>
          <cell r="CG235" t="str">
            <v>Pharmacy Owner of Worker</v>
          </cell>
          <cell r="CH235" t="str">
            <v>Healer</v>
          </cell>
          <cell r="CI235" t="str">
            <v>Elder</v>
          </cell>
          <cell r="CJ235" t="str">
            <v>Mullah</v>
          </cell>
          <cell r="CK235" t="str">
            <v>Tawiz Nawiz</v>
          </cell>
          <cell r="CL235" t="str">
            <v>Other:</v>
          </cell>
          <cell r="CM235" t="str">
            <v>Hospital</v>
          </cell>
          <cell r="CN235" t="str">
            <v>Government Clinic</v>
          </cell>
          <cell r="CO235" t="str">
            <v>Non-Government Clinic</v>
          </cell>
          <cell r="CP235" t="str">
            <v>Private Doctor's Office or Private Hospital</v>
          </cell>
          <cell r="CQ235" t="str">
            <v>House of Doctor or Health Worker</v>
          </cell>
          <cell r="CR235" t="str">
            <v>Private Pharmacy</v>
          </cell>
          <cell r="CS235" t="str">
            <v>Mosque</v>
          </cell>
          <cell r="CT235" t="str">
            <v>Home</v>
          </cell>
          <cell r="CU235" t="str">
            <v>Neighbor or Relative's Home</v>
          </cell>
          <cell r="CV235" t="str">
            <v>Other:</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23</v>
          </cell>
          <cell r="DY235">
            <v>1</v>
          </cell>
          <cell r="DZ235" t="str">
            <v>Categorical</v>
          </cell>
          <cell r="EA235">
            <v>1</v>
          </cell>
          <cell r="EB235" t="str">
            <v>Fill-In</v>
          </cell>
          <cell r="EC235" t="str">
            <v>Community health worker;  Hospital;  clinic;  Doctor;  Homepath [traditional healer];  Elderly person;  Others;</v>
          </cell>
          <cell r="ED235">
            <v>7</v>
          </cell>
          <cell r="EE235">
            <v>2.16</v>
          </cell>
          <cell r="EF235" t="str">
            <v>.</v>
          </cell>
          <cell r="EG235">
            <v>2.14</v>
          </cell>
          <cell r="EH235" t="str">
            <v>X</v>
          </cell>
          <cell r="EI235" t="str">
            <v>-</v>
          </cell>
          <cell r="EK235">
            <v>1</v>
          </cell>
          <cell r="EN235">
            <v>3.13</v>
          </cell>
          <cell r="EO235" t="str">
            <v>Hypothesis Test</v>
          </cell>
          <cell r="EP235" t="str">
            <v>Access to Services</v>
          </cell>
          <cell r="EQ235" t="str">
            <v>Medical Care</v>
          </cell>
          <cell r="ER235">
            <v>4.0599999999999987</v>
          </cell>
          <cell r="ES235">
            <v>4.0599999999999987</v>
          </cell>
          <cell r="ET235" t="str">
            <v>When someone in the village suffers a serious illness or injury, to whom or where are they usually taken for treatment?</v>
          </cell>
          <cell r="EU235" t="str">
            <v>وقتی کسی در قریه مریضی یا جراحت جدی داشته باشد، معمولاً برای تداوی نزد کی و کجا برده ميشود؟</v>
          </cell>
          <cell r="EV235" t="b">
            <v>1</v>
          </cell>
          <cell r="EW235" t="b">
            <v>0</v>
          </cell>
          <cell r="EX235" t="b">
            <v>0</v>
          </cell>
        </row>
        <row r="236">
          <cell r="Q236">
            <v>8.01</v>
          </cell>
          <cell r="R236">
            <v>6.01</v>
          </cell>
          <cell r="U236" t="str">
            <v>What was the main work that generated income to the people last year?</v>
          </cell>
          <cell r="V236" t="str">
            <v>During the past 12 months, what type of work brought the most amount of income or food to the household?</v>
          </cell>
          <cell r="W236" t="str">
            <v>During the past 12 months, what is the activity or job that was the most important in bringing income or food to the people of the village?</v>
          </cell>
          <cell r="X236" t="str">
            <v>در همین 12 ماه گذشته، کدام فعالیت، کار یا وظیفه اول از همه برای خانواده ها در قریه منبع عاید یا غذا بوده است؟</v>
          </cell>
          <cell r="Y236" t="str">
            <v/>
          </cell>
          <cell r="Z236" t="str">
            <v xml:space="preserve">کشت و جمع آوری حاصلات برای مصرف خانه </v>
          </cell>
          <cell r="AA236" t="str">
            <v xml:space="preserve">تولید محصولات حیوانی برای استفاده در خانه </v>
          </cell>
          <cell r="AB236" t="str">
            <v xml:space="preserve">تولید و فروش غله جات </v>
          </cell>
          <cell r="AC236" t="str">
            <v xml:space="preserve">تولید و فروش تریاک </v>
          </cell>
          <cell r="AD236" t="str">
            <v>تولید و فروش میوه جات</v>
          </cell>
          <cell r="AE236" t="str">
            <v xml:space="preserve">روزمزد زراعتی </v>
          </cell>
          <cell r="AF236" t="str">
            <v>روز مزد زراعتی در بخش تریاک</v>
          </cell>
          <cell r="AG236" t="str">
            <v xml:space="preserve">تولید و فروش مال / مواشی </v>
          </cell>
          <cell r="AH236" t="str">
            <v>قصابی</v>
          </cell>
          <cell r="AI236" t="str">
            <v>تولید و فروش چرم، پشم و یا پوست</v>
          </cell>
          <cell r="AJ236" t="str">
            <v>تولید و فروش  لبنیات (شیر،پنیریا چکه)</v>
          </cell>
          <cell r="AK236" t="str">
            <v>پیش کاره برای حیوانات</v>
          </cell>
          <cell r="AL236" t="str">
            <v>چوپانی</v>
          </cell>
          <cell r="AM236" t="str">
            <v>تکسی / ترانسپورت</v>
          </cell>
          <cell r="AN236" t="str">
            <v>تجارت / جلاب</v>
          </cell>
          <cell r="AO236" t="str">
            <v>فروش چوب سوخت و ذغال</v>
          </cell>
          <cell r="AP236" t="str">
            <v>هیزم فروش</v>
          </cell>
          <cell r="AQ236" t="str">
            <v xml:space="preserve">تجارت اموال از کشور های همسایه </v>
          </cell>
          <cell r="AR236" t="str">
            <v>قاچاقبری</v>
          </cell>
          <cell r="AS236" t="str">
            <v>دوکاندار</v>
          </cell>
          <cell r="AT236" t="str">
            <v>آسیاب بانی</v>
          </cell>
          <cell r="AU236" t="str">
            <v xml:space="preserve">کار در معدن </v>
          </cell>
          <cell r="AV236" t="str">
            <v>نجاری</v>
          </cell>
          <cell r="AW236" t="str">
            <v>آهنگر</v>
          </cell>
          <cell r="AX236" t="str">
            <v xml:space="preserve">خشت پزی </v>
          </cell>
          <cell r="AY236" t="str">
            <v>بنایی</v>
          </cell>
          <cell r="AZ236" t="str">
            <v>روز مزد ساختمانی</v>
          </cell>
          <cell r="BA236" t="str">
            <v>مزدور کار</v>
          </cell>
          <cell r="BB236" t="str">
            <v>فلز کار</v>
          </cell>
          <cell r="BC236" t="str">
            <v xml:space="preserve">حلبی کاری </v>
          </cell>
          <cell r="BD236" t="str">
            <v>دلاک / سلمان</v>
          </cell>
          <cell r="BE236" t="str">
            <v>نانوا</v>
          </cell>
          <cell r="BF236" t="str">
            <v>خیاط</v>
          </cell>
          <cell r="BG236" t="str">
            <v>سوزن دوزی</v>
          </cell>
          <cell r="BH236" t="str">
            <v>قالین بافی</v>
          </cell>
          <cell r="BI236" t="str">
            <v>قرضه دادن / صرافی</v>
          </cell>
          <cell r="BJ236" t="str">
            <v>داکتر</v>
          </cell>
          <cell r="BK236" t="str">
            <v>کارکن صحی قريه / نرس / دایه محلی</v>
          </cell>
          <cell r="BL236" t="str">
            <v>مدير / سر معلم / معلم</v>
          </cell>
          <cell r="BM236" t="str">
            <v>ملک / ارباب / قریه دار</v>
          </cell>
          <cell r="BN236" t="str">
            <v>رهبر قریه</v>
          </cell>
          <cell r="BO236" t="str">
            <v>وظیفه در دولت</v>
          </cell>
          <cell r="BP236" t="str">
            <v xml:space="preserve">وظیفه در انجو/ موسسات </v>
          </cell>
          <cell r="BQ236" t="str">
            <v>وظیفه در شرکت ها / تصدی های شخصی</v>
          </cell>
          <cell r="BR236" t="str">
            <v>خدمات نظامی / اردو / پولیس</v>
          </cell>
          <cell r="BS236" t="str">
            <v xml:space="preserve">ارسال پول توسط اعضای خانواده که بصورت درازمدت  در خارج زندگی میکنند </v>
          </cell>
          <cell r="BT236" t="str">
            <v xml:space="preserve">ارسال پول توسط مهاجرین فصلی </v>
          </cell>
          <cell r="BU236" t="str">
            <v>گدایی</v>
          </cell>
          <cell r="BV236" t="str">
            <v>قرض گرفتن</v>
          </cell>
          <cell r="BW236" t="str">
            <v xml:space="preserve">فروش اموال خانه </v>
          </cell>
          <cell r="BX236">
            <v>50</v>
          </cell>
          <cell r="BY236">
            <v>0</v>
          </cell>
          <cell r="BZ236" t="str">
            <v>Crop Production for Home Consumption</v>
          </cell>
          <cell r="CA236" t="str">
            <v>Livestock Production for Home Consumption</v>
          </cell>
          <cell r="CB236" t="str">
            <v>Production and Sale of Field Crops</v>
          </cell>
          <cell r="CC236" t="str">
            <v>Production and Sale of Opium</v>
          </cell>
          <cell r="CD236" t="str">
            <v>Production and Sale of Orchard Products</v>
          </cell>
          <cell r="CE236" t="str">
            <v>Agricultural Wage Labour</v>
          </cell>
          <cell r="CF236" t="str">
            <v>Opium Wage Labour</v>
          </cell>
          <cell r="CG236" t="str">
            <v>Production and Sale of Live Animals</v>
          </cell>
          <cell r="CH236" t="str">
            <v>Butcher</v>
          </cell>
          <cell r="CI236" t="str">
            <v>Production and Sale of Leather, Skins &amp; Wool</v>
          </cell>
          <cell r="CJ236" t="str">
            <v>Production and Sale of Dairy Products (Milk, Cheese, or Curd)</v>
          </cell>
          <cell r="CK236" t="str">
            <v>Livestock Wage Labour</v>
          </cell>
          <cell r="CL236" t="str">
            <v>Shepherding</v>
          </cell>
          <cell r="CM236" t="str">
            <v>Taxi / Transportation</v>
          </cell>
          <cell r="CN236" t="str">
            <v>Trading / Middleman</v>
          </cell>
          <cell r="CO236" t="str">
            <v>Sale of Firewood or Charcoal</v>
          </cell>
          <cell r="CP236" t="str">
            <v>Collector and Seller of Bushes</v>
          </cell>
          <cell r="CQ236" t="str">
            <v>Cross Border Trade</v>
          </cell>
          <cell r="CR236" t="str">
            <v>Smuggling</v>
          </cell>
          <cell r="CS236" t="str">
            <v>Shopkeeper</v>
          </cell>
          <cell r="CT236" t="str">
            <v>Milling</v>
          </cell>
          <cell r="CU236" t="str">
            <v xml:space="preserve">Mining </v>
          </cell>
          <cell r="CV236" t="str">
            <v>Carpentry</v>
          </cell>
          <cell r="CW236" t="str">
            <v>Steelwork (Blacksmith)</v>
          </cell>
          <cell r="CX236" t="str">
            <v>Brick Maker</v>
          </cell>
          <cell r="CY236" t="str">
            <v>Masonry</v>
          </cell>
          <cell r="CZ236" t="str">
            <v>Construction Labor</v>
          </cell>
          <cell r="DA236" t="str">
            <v>Casual Labor</v>
          </cell>
          <cell r="DB236" t="str">
            <v>Welding</v>
          </cell>
          <cell r="DC236" t="str">
            <v>Tinsmith</v>
          </cell>
          <cell r="DD236" t="str">
            <v>Barber</v>
          </cell>
          <cell r="DE236" t="str">
            <v xml:space="preserve">Baker </v>
          </cell>
          <cell r="DF236" t="str">
            <v>Tailor</v>
          </cell>
          <cell r="DG236" t="str">
            <v>Needlecraft</v>
          </cell>
          <cell r="DH236" t="str">
            <v>Carpet Weaving</v>
          </cell>
          <cell r="DI236" t="str">
            <v>Lending Money</v>
          </cell>
          <cell r="DJ236" t="str">
            <v>Doctor</v>
          </cell>
          <cell r="DK236" t="str">
            <v>Health Worker / Nurse / Midwife</v>
          </cell>
          <cell r="DL236" t="str">
            <v>Principal / Teacher Manager / Teacher</v>
          </cell>
          <cell r="DM236" t="str">
            <v>Malik / Arbab / Qariyadar</v>
          </cell>
          <cell r="DN236" t="str">
            <v>Village Leader</v>
          </cell>
          <cell r="DO236" t="str">
            <v>Job with Government</v>
          </cell>
          <cell r="DP236" t="str">
            <v>Job with Non-Government Organization</v>
          </cell>
          <cell r="DQ236" t="str">
            <v>Job with Company or Private Sector</v>
          </cell>
          <cell r="DR236" t="str">
            <v>Military Service / Police / Army</v>
          </cell>
          <cell r="DS236" t="str">
            <v>Remittances from Family Members Away from Home</v>
          </cell>
          <cell r="DT236" t="str">
            <v>Remittances from Seasonal Migrants</v>
          </cell>
          <cell r="DU236" t="str">
            <v>Begging</v>
          </cell>
          <cell r="DV236" t="str">
            <v>Borrowing</v>
          </cell>
          <cell r="DW236" t="str">
            <v>Sale of Household Assets</v>
          </cell>
          <cell r="DX236">
            <v>50</v>
          </cell>
          <cell r="DY236">
            <v>1</v>
          </cell>
          <cell r="DZ236" t="str">
            <v>Categorical</v>
          </cell>
          <cell r="EA236">
            <v>1</v>
          </cell>
          <cell r="EB236" t="str">
            <v>Code</v>
          </cell>
          <cell r="EC236" t="str">
            <v>Income Source Codes</v>
          </cell>
          <cell r="ED236">
            <v>37</v>
          </cell>
          <cell r="EE236">
            <v>6.01</v>
          </cell>
          <cell r="EF236" t="str">
            <v>I</v>
          </cell>
          <cell r="EG236">
            <v>4.1600000000000099</v>
          </cell>
          <cell r="EH236" t="str">
            <v>X</v>
          </cell>
          <cell r="EI236" t="str">
            <v>-</v>
          </cell>
          <cell r="EK236">
            <v>1</v>
          </cell>
          <cell r="EN236">
            <v>7.01</v>
          </cell>
          <cell r="EO236" t="str">
            <v>Hypothesis Test</v>
          </cell>
          <cell r="EP236" t="str">
            <v>Economy</v>
          </cell>
          <cell r="EQ236" t="str">
            <v>Primary Income</v>
          </cell>
          <cell r="ER236">
            <v>8.01</v>
          </cell>
          <cell r="ES236">
            <v>8.01</v>
          </cell>
          <cell r="ET236" t="str">
            <v>During the past 12 months, what is the activity or job that was the most important in bringing income or food to the people of the village?</v>
          </cell>
          <cell r="EU236" t="str">
            <v>در جریان 12 ماه گذشته، کدام فعالیت یا کار عمده ترین منبع عواید و غذا برای مردم قريه بوده است؟</v>
          </cell>
          <cell r="EV236" t="b">
            <v>1</v>
          </cell>
          <cell r="EW236" t="b">
            <v>1</v>
          </cell>
          <cell r="EX236" t="b">
            <v>0</v>
          </cell>
        </row>
        <row r="237">
          <cell r="Q237">
            <v>8.02</v>
          </cell>
          <cell r="R237">
            <v>6.02</v>
          </cell>
          <cell r="S237">
            <v>6.0299999999999994</v>
          </cell>
          <cell r="U237" t="str">
            <v>What was the second main work that generated income to the people last year?</v>
          </cell>
          <cell r="V237" t="str">
            <v>During the past 12 months, what type of work brought the second most amount of income or food to the household?</v>
          </cell>
          <cell r="W237" t="str">
            <v>During the past 12 months, what is the activity or job that was the second most important source of income or food for the people of the village?</v>
          </cell>
          <cell r="X237" t="str">
            <v>در همین 12 ماه گذشته، کدام فعالیت، کار یا وظیفه دوم از همه برای خانواده ها در قریه منبع عاید یا غذا بوده است؟</v>
          </cell>
          <cell r="Y237" t="str">
            <v/>
          </cell>
          <cell r="Z237" t="str">
            <v xml:space="preserve">کشت و جمع آوری حاصلات برای مصرف خانه </v>
          </cell>
          <cell r="AA237" t="str">
            <v xml:space="preserve">تولید محصولات حیوانی برای استفاده در خانه </v>
          </cell>
          <cell r="AB237" t="str">
            <v xml:space="preserve">تولید و فروش غله جات </v>
          </cell>
          <cell r="AC237" t="str">
            <v xml:space="preserve">تولید و فروش تریاک </v>
          </cell>
          <cell r="AD237" t="str">
            <v>تولید و فروش میوه جات</v>
          </cell>
          <cell r="AE237" t="str">
            <v xml:space="preserve">روزمزد زراعتی </v>
          </cell>
          <cell r="AF237" t="str">
            <v>روز مزد زراعتی در بخش تریاک</v>
          </cell>
          <cell r="AG237" t="str">
            <v xml:space="preserve">تولید و فروش مال / مواشی </v>
          </cell>
          <cell r="AH237" t="str">
            <v>قصابی</v>
          </cell>
          <cell r="AI237" t="str">
            <v>تولید و فروش چرم، پشم و یا پوست</v>
          </cell>
          <cell r="AJ237" t="str">
            <v>تولید و فروش  لبنیات (شیر،پنیریا چکه)</v>
          </cell>
          <cell r="AK237" t="str">
            <v>پیش کاره برای حیوانات</v>
          </cell>
          <cell r="AL237" t="str">
            <v>چوپانی</v>
          </cell>
          <cell r="AM237" t="str">
            <v>تکسی / ترانسپورت</v>
          </cell>
          <cell r="AN237" t="str">
            <v>تجارت / جلاب</v>
          </cell>
          <cell r="AO237" t="str">
            <v>فروش چوب سوخت و ذغال</v>
          </cell>
          <cell r="AP237" t="str">
            <v>هیزم فروش</v>
          </cell>
          <cell r="AQ237" t="str">
            <v xml:space="preserve">تجارت اموال از کشور های همسایه </v>
          </cell>
          <cell r="AR237" t="str">
            <v>قاچاقبری</v>
          </cell>
          <cell r="AS237" t="str">
            <v>دوکاندار</v>
          </cell>
          <cell r="AT237" t="str">
            <v>آسیاب بانی</v>
          </cell>
          <cell r="AU237" t="str">
            <v xml:space="preserve">کار در معدن </v>
          </cell>
          <cell r="AV237" t="str">
            <v>نجاری</v>
          </cell>
          <cell r="AW237" t="str">
            <v>آهنگر</v>
          </cell>
          <cell r="AX237" t="str">
            <v xml:space="preserve">خشت پزی </v>
          </cell>
          <cell r="AY237" t="str">
            <v>بنایی</v>
          </cell>
          <cell r="AZ237" t="str">
            <v>روز مزد ساختمانی</v>
          </cell>
          <cell r="BA237" t="str">
            <v>مزدور کار</v>
          </cell>
          <cell r="BB237" t="str">
            <v>فلز کار</v>
          </cell>
          <cell r="BC237" t="str">
            <v xml:space="preserve">حلبی کاری </v>
          </cell>
          <cell r="BD237" t="str">
            <v>دلاک / سلمان</v>
          </cell>
          <cell r="BE237" t="str">
            <v>نانوا</v>
          </cell>
          <cell r="BF237" t="str">
            <v>خیاط</v>
          </cell>
          <cell r="BG237" t="str">
            <v>سوزن دوزی</v>
          </cell>
          <cell r="BH237" t="str">
            <v>قالین بافی</v>
          </cell>
          <cell r="BI237" t="str">
            <v>قرضه دادن / صرافی</v>
          </cell>
          <cell r="BJ237" t="str">
            <v>داکتر</v>
          </cell>
          <cell r="BK237" t="str">
            <v>کارکن صحی قريه / نرس / دایه محلی</v>
          </cell>
          <cell r="BL237" t="str">
            <v>مدير / سر معلم / معلم</v>
          </cell>
          <cell r="BM237" t="str">
            <v>ملک / ارباب / قریه دار</v>
          </cell>
          <cell r="BN237" t="str">
            <v>رهبر قریه</v>
          </cell>
          <cell r="BO237" t="str">
            <v>وظیفه در دولت</v>
          </cell>
          <cell r="BP237" t="str">
            <v xml:space="preserve">وظیفه در انجو/ موسسات </v>
          </cell>
          <cell r="BQ237" t="str">
            <v>وظیفه در شرکت ها / تصدی های شخصی</v>
          </cell>
          <cell r="BR237" t="str">
            <v>خدمات نظامی / اردو / پولیس</v>
          </cell>
          <cell r="BS237" t="str">
            <v xml:space="preserve">ارسال پول توسط اعضای خانواده که بصورت درازمدت  در خارج زندگی میکنند </v>
          </cell>
          <cell r="BT237" t="str">
            <v xml:space="preserve">ارسال پول توسط مهاجرین فصلی </v>
          </cell>
          <cell r="BU237" t="str">
            <v>گدایی</v>
          </cell>
          <cell r="BV237" t="str">
            <v>قرض گرفتن</v>
          </cell>
          <cell r="BW237" t="str">
            <v xml:space="preserve">فروش اموال خانه </v>
          </cell>
          <cell r="BX237">
            <v>50</v>
          </cell>
          <cell r="BY237">
            <v>0</v>
          </cell>
          <cell r="BZ237" t="str">
            <v>Crop Production for Home Consumption</v>
          </cell>
          <cell r="CA237" t="str">
            <v>Livestock Production for Home Consumption</v>
          </cell>
          <cell r="CB237" t="str">
            <v>Production and Sale of Field Crops</v>
          </cell>
          <cell r="CC237" t="str">
            <v>Production and Sale of Opium</v>
          </cell>
          <cell r="CD237" t="str">
            <v>Production and Sale of Orchard Products</v>
          </cell>
          <cell r="CE237" t="str">
            <v>Agricultural Wage Labour</v>
          </cell>
          <cell r="CF237" t="str">
            <v>Opium Wage Labour</v>
          </cell>
          <cell r="CG237" t="str">
            <v>Production and Sale of Live Animals</v>
          </cell>
          <cell r="CH237" t="str">
            <v>Butcher</v>
          </cell>
          <cell r="CI237" t="str">
            <v>Production and Sale of Leather, Skins &amp; Wool</v>
          </cell>
          <cell r="CJ237" t="str">
            <v>Production and Sale of Dairy Products (Milk, Cheese, or Curd)</v>
          </cell>
          <cell r="CK237" t="str">
            <v>Livestock Wage Labour</v>
          </cell>
          <cell r="CL237" t="str">
            <v>Shepherding</v>
          </cell>
          <cell r="CM237" t="str">
            <v>Taxi / Transportation</v>
          </cell>
          <cell r="CN237" t="str">
            <v>Trading / Middleman</v>
          </cell>
          <cell r="CO237" t="str">
            <v>Sale of Firewood or Charcoal</v>
          </cell>
          <cell r="CP237" t="str">
            <v>Collector and Seller of Bushes</v>
          </cell>
          <cell r="CQ237" t="str">
            <v>Cross Border Trade</v>
          </cell>
          <cell r="CR237" t="str">
            <v>Smuggling</v>
          </cell>
          <cell r="CS237" t="str">
            <v>Shopkeeper</v>
          </cell>
          <cell r="CT237" t="str">
            <v>Milling</v>
          </cell>
          <cell r="CU237" t="str">
            <v xml:space="preserve">Mining </v>
          </cell>
          <cell r="CV237" t="str">
            <v>Carpentry</v>
          </cell>
          <cell r="CW237" t="str">
            <v>Steelwork (Blacksmith)</v>
          </cell>
          <cell r="CX237" t="str">
            <v>Brick Maker</v>
          </cell>
          <cell r="CY237" t="str">
            <v>Masonry</v>
          </cell>
          <cell r="CZ237" t="str">
            <v>Construction Labor</v>
          </cell>
          <cell r="DA237" t="str">
            <v>Casual Labor</v>
          </cell>
          <cell r="DB237" t="str">
            <v>Welding</v>
          </cell>
          <cell r="DC237" t="str">
            <v>Tinsmith</v>
          </cell>
          <cell r="DD237" t="str">
            <v>Barber</v>
          </cell>
          <cell r="DE237" t="str">
            <v xml:space="preserve">Baker </v>
          </cell>
          <cell r="DF237" t="str">
            <v>Tailor</v>
          </cell>
          <cell r="DG237" t="str">
            <v>Needlecraft</v>
          </cell>
          <cell r="DH237" t="str">
            <v>Carpet Weaving</v>
          </cell>
          <cell r="DI237" t="str">
            <v>Lending Money</v>
          </cell>
          <cell r="DJ237" t="str">
            <v>Doctor</v>
          </cell>
          <cell r="DK237" t="str">
            <v>Health Worker / Nurse / Midwife</v>
          </cell>
          <cell r="DL237" t="str">
            <v>Principal / Teacher Manager / Teacher</v>
          </cell>
          <cell r="DM237" t="str">
            <v>Malik / Arbab / Qariyadar</v>
          </cell>
          <cell r="DN237" t="str">
            <v>Village Leader</v>
          </cell>
          <cell r="DO237" t="str">
            <v>Job with Government</v>
          </cell>
          <cell r="DP237" t="str">
            <v>Job with Non-Government Organization</v>
          </cell>
          <cell r="DQ237" t="str">
            <v>Job with Company or Private Sector</v>
          </cell>
          <cell r="DR237" t="str">
            <v>Military Service / Police / Army</v>
          </cell>
          <cell r="DS237" t="str">
            <v>Remittances from Family Members Away from Home</v>
          </cell>
          <cell r="DT237" t="str">
            <v>Remittances from Seasonal Migrants</v>
          </cell>
          <cell r="DU237" t="str">
            <v>Begging</v>
          </cell>
          <cell r="DV237" t="str">
            <v>Borrowing</v>
          </cell>
          <cell r="DW237" t="str">
            <v>Sale of Household Assets</v>
          </cell>
          <cell r="DX237">
            <v>50</v>
          </cell>
          <cell r="DY237">
            <v>1</v>
          </cell>
          <cell r="DZ237" t="str">
            <v>Categorical</v>
          </cell>
          <cell r="EA237">
            <v>1</v>
          </cell>
          <cell r="EB237" t="str">
            <v>Code</v>
          </cell>
          <cell r="EC237" t="str">
            <v>Income Source Codes</v>
          </cell>
          <cell r="ED237">
            <v>37</v>
          </cell>
          <cell r="EE237">
            <v>6.05</v>
          </cell>
          <cell r="EF237" t="str">
            <v>I</v>
          </cell>
          <cell r="EG237" t="str">
            <v>-</v>
          </cell>
          <cell r="EI237" t="str">
            <v>-</v>
          </cell>
          <cell r="EK237">
            <v>1</v>
          </cell>
          <cell r="EN237">
            <v>7.02</v>
          </cell>
          <cell r="EO237" t="str">
            <v>Hypothesis Test</v>
          </cell>
          <cell r="EP237" t="str">
            <v>Economy</v>
          </cell>
          <cell r="EQ237" t="str">
            <v>Secondary Income</v>
          </cell>
          <cell r="ER237">
            <v>8.02</v>
          </cell>
          <cell r="ES237">
            <v>8.02</v>
          </cell>
          <cell r="ET237" t="str">
            <v>During the past 12 months, what is the activity or job that was the second most important source of income or food for the people of the village?</v>
          </cell>
          <cell r="EU237" t="str">
            <v>در جریان 12 ماه گذشته، کدام فعالیت یا کار، دومین منبع عمده درآمد و غذا برای مردم قريه بوده است؟</v>
          </cell>
          <cell r="EV237" t="b">
            <v>1</v>
          </cell>
          <cell r="EW237" t="b">
            <v>1</v>
          </cell>
          <cell r="EX237" t="b">
            <v>0</v>
          </cell>
        </row>
        <row r="238">
          <cell r="Q238">
            <v>9.23</v>
          </cell>
          <cell r="R238">
            <v>7.01</v>
          </cell>
          <cell r="W238" t="str">
            <v>What is the topographical situation of the majority of cropland used by farmers in the village?</v>
          </cell>
          <cell r="X238" t="str">
            <v>اکثریت زمینهای زراعتی مربوط به قریه تان به شکل هموار است یا در دامنه کوه ها؟</v>
          </cell>
          <cell r="Y238" t="str">
            <v/>
          </cell>
          <cell r="Z238" t="str">
            <v>هموار</v>
          </cell>
          <cell r="AA238" t="str">
            <v>در دامنه کوه</v>
          </cell>
          <cell r="AB238" t="str">
            <v>هموار و دامنه کوه</v>
          </cell>
          <cell r="AC238" t="str">
            <v>تپه ها (بدون کشت در دره ها)</v>
          </cell>
          <cell r="AD238" t="str">
            <v>سایر:</v>
          </cell>
          <cell r="AE238" t="e">
            <v>#N/A</v>
          </cell>
          <cell r="AF238" t="e">
            <v>#N/A</v>
          </cell>
          <cell r="AG238" t="e">
            <v>#N/A</v>
          </cell>
          <cell r="AH238" t="e">
            <v>#N/A</v>
          </cell>
          <cell r="AI238" t="e">
            <v>#N/A</v>
          </cell>
          <cell r="AJ238" t="e">
            <v>#N/A</v>
          </cell>
          <cell r="AK238" t="e">
            <v>#N/A</v>
          </cell>
          <cell r="AL238" t="e">
            <v>#N/A</v>
          </cell>
          <cell r="AM238" t="e">
            <v>#N/A</v>
          </cell>
          <cell r="AN238" t="e">
            <v>#N/A</v>
          </cell>
          <cell r="AO238" t="e">
            <v>#N/A</v>
          </cell>
          <cell r="AP238" t="e">
            <v>#N/A</v>
          </cell>
          <cell r="AQ238" t="e">
            <v>#N/A</v>
          </cell>
          <cell r="AR238" t="e">
            <v>#N/A</v>
          </cell>
          <cell r="AS238" t="e">
            <v>#N/A</v>
          </cell>
          <cell r="AT238" t="e">
            <v>#N/A</v>
          </cell>
          <cell r="AU238" t="e">
            <v>#N/A</v>
          </cell>
          <cell r="AV238" t="e">
            <v>#N/A</v>
          </cell>
          <cell r="AW238" t="e">
            <v>#N/A</v>
          </cell>
          <cell r="AX238" t="e">
            <v>#N/A</v>
          </cell>
          <cell r="AY238" t="e">
            <v>#N/A</v>
          </cell>
          <cell r="AZ238" t="e">
            <v>#N/A</v>
          </cell>
          <cell r="BA238" t="e">
            <v>#N/A</v>
          </cell>
          <cell r="BB238" t="e">
            <v>#N/A</v>
          </cell>
          <cell r="BC238" t="e">
            <v>#N/A</v>
          </cell>
          <cell r="BD238" t="e">
            <v>#N/A</v>
          </cell>
          <cell r="BE238" t="e">
            <v>#N/A</v>
          </cell>
          <cell r="BF238" t="e">
            <v>#N/A</v>
          </cell>
          <cell r="BG238" t="e">
            <v>#N/A</v>
          </cell>
          <cell r="BH238" t="e">
            <v>#N/A</v>
          </cell>
          <cell r="BI238" t="e">
            <v>#N/A</v>
          </cell>
          <cell r="BJ238" t="e">
            <v>#N/A</v>
          </cell>
          <cell r="BK238" t="e">
            <v>#N/A</v>
          </cell>
          <cell r="BL238" t="e">
            <v>#N/A</v>
          </cell>
          <cell r="BM238" t="e">
            <v>#N/A</v>
          </cell>
          <cell r="BN238" t="e">
            <v>#N/A</v>
          </cell>
          <cell r="BO238" t="e">
            <v>#N/A</v>
          </cell>
          <cell r="BP238" t="e">
            <v>#N/A</v>
          </cell>
          <cell r="BQ238" t="e">
            <v>#N/A</v>
          </cell>
          <cell r="BR238" t="e">
            <v>#N/A</v>
          </cell>
          <cell r="BS238" t="e">
            <v>#N/A</v>
          </cell>
          <cell r="BT238" t="e">
            <v>#N/A</v>
          </cell>
          <cell r="BU238" t="e">
            <v>#N/A</v>
          </cell>
          <cell r="BV238" t="e">
            <v>#N/A</v>
          </cell>
          <cell r="BW238" t="e">
            <v>#N/A</v>
          </cell>
          <cell r="BX238">
            <v>5</v>
          </cell>
          <cell r="BY238">
            <v>0</v>
          </cell>
          <cell r="BZ238" t="str">
            <v>Open Plain</v>
          </cell>
          <cell r="CA238" t="str">
            <v>Valley</v>
          </cell>
          <cell r="CB238" t="str">
            <v>Valley and Hills</v>
          </cell>
          <cell r="CC238" t="str">
            <v>Hills (No Valley Cultivation)</v>
          </cell>
          <cell r="CD238" t="str">
            <v>Other:</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5</v>
          </cell>
          <cell r="DY238">
            <v>1</v>
          </cell>
          <cell r="EK238">
            <v>1</v>
          </cell>
          <cell r="ER238">
            <v>9.2299999999999951</v>
          </cell>
          <cell r="ES238">
            <v>9.2299999999999951</v>
          </cell>
          <cell r="ET238" t="str">
            <v>What is the topographical situation of the majority of cropland used by farmers in the village?</v>
          </cell>
          <cell r="EU238" t="str">
            <v xml:space="preserve">وضع توپو گرافی اکثریت زمینهای که توسط دهقانان قريه مورد استفاده قرار میگیرند، چگونه است؟ </v>
          </cell>
          <cell r="EV238" t="b">
            <v>1</v>
          </cell>
          <cell r="EW238" t="b">
            <v>1</v>
          </cell>
          <cell r="EX238" t="b">
            <v>0</v>
          </cell>
        </row>
        <row r="239">
          <cell r="Q239">
            <v>7.2</v>
          </cell>
          <cell r="R239">
            <v>14.03</v>
          </cell>
          <cell r="U239" t="str">
            <v>If people in the village are obliged to pay tax, whom should they pay the tax to?</v>
          </cell>
          <cell r="V239" t="str">
            <v>In your opinion, if tax is to be paid to the central government, how much tax do you think should be paid each year by someone who earns an income of 20,000 afghani each year?</v>
          </cell>
          <cell r="W239" t="str">
            <v>In your opinion, if tax is to be paid to the central government, how much tax do you think should be paid each year by someone who earns an income of 20,000 afghani each year?</v>
          </cell>
          <cell r="X239" t="str">
            <v>به نظر شما، اگر مالیه به دولت مرکزی پرداخته شود، یک شخص که سالانه 20000 افغانی عاید دارد، باید چه مقدار مالیه بدهد؟</v>
          </cell>
          <cell r="Y239" t="str">
            <v/>
          </cell>
          <cell r="Z239" t="str">
            <v>صفر (0)</v>
          </cell>
          <cell r="AA239" t="str">
            <v>افغانی</v>
          </cell>
          <cell r="AB239" t="e">
            <v>#N/A</v>
          </cell>
          <cell r="AC239" t="e">
            <v>#N/A</v>
          </cell>
          <cell r="AD239" t="e">
            <v>#N/A</v>
          </cell>
          <cell r="AE239" t="e">
            <v>#N/A</v>
          </cell>
          <cell r="AF239" t="e">
            <v>#N/A</v>
          </cell>
          <cell r="AG239" t="e">
            <v>#N/A</v>
          </cell>
          <cell r="AH239" t="e">
            <v>#N/A</v>
          </cell>
          <cell r="AI239" t="e">
            <v>#N/A</v>
          </cell>
          <cell r="AJ239" t="e">
            <v>#N/A</v>
          </cell>
          <cell r="AK239" t="e">
            <v>#N/A</v>
          </cell>
          <cell r="AL239" t="e">
            <v>#N/A</v>
          </cell>
          <cell r="AM239" t="e">
            <v>#N/A</v>
          </cell>
          <cell r="AN239" t="e">
            <v>#N/A</v>
          </cell>
          <cell r="AO239" t="e">
            <v>#N/A</v>
          </cell>
          <cell r="AP239" t="e">
            <v>#N/A</v>
          </cell>
          <cell r="AQ239" t="e">
            <v>#N/A</v>
          </cell>
          <cell r="AR239" t="e">
            <v>#N/A</v>
          </cell>
          <cell r="AS239" t="e">
            <v>#N/A</v>
          </cell>
          <cell r="AT239" t="e">
            <v>#N/A</v>
          </cell>
          <cell r="AU239" t="e">
            <v>#N/A</v>
          </cell>
          <cell r="AV239" t="e">
            <v>#N/A</v>
          </cell>
          <cell r="AW239" t="e">
            <v>#N/A</v>
          </cell>
          <cell r="AX239" t="e">
            <v>#N/A</v>
          </cell>
          <cell r="AY239" t="e">
            <v>#N/A</v>
          </cell>
          <cell r="AZ239" t="e">
            <v>#N/A</v>
          </cell>
          <cell r="BA239" t="e">
            <v>#N/A</v>
          </cell>
          <cell r="BB239" t="e">
            <v>#N/A</v>
          </cell>
          <cell r="BC239" t="e">
            <v>#N/A</v>
          </cell>
          <cell r="BD239" t="e">
            <v>#N/A</v>
          </cell>
          <cell r="BE239" t="e">
            <v>#N/A</v>
          </cell>
          <cell r="BF239" t="e">
            <v>#N/A</v>
          </cell>
          <cell r="BG239" t="e">
            <v>#N/A</v>
          </cell>
          <cell r="BH239" t="e">
            <v>#N/A</v>
          </cell>
          <cell r="BI239" t="e">
            <v>#N/A</v>
          </cell>
          <cell r="BJ239" t="e">
            <v>#N/A</v>
          </cell>
          <cell r="BK239" t="e">
            <v>#N/A</v>
          </cell>
          <cell r="BL239" t="e">
            <v>#N/A</v>
          </cell>
          <cell r="BM239" t="e">
            <v>#N/A</v>
          </cell>
          <cell r="BN239" t="e">
            <v>#N/A</v>
          </cell>
          <cell r="BO239" t="e">
            <v>#N/A</v>
          </cell>
          <cell r="BP239" t="e">
            <v>#N/A</v>
          </cell>
          <cell r="BQ239" t="e">
            <v>#N/A</v>
          </cell>
          <cell r="BR239" t="e">
            <v>#N/A</v>
          </cell>
          <cell r="BS239" t="e">
            <v>#N/A</v>
          </cell>
          <cell r="BT239" t="e">
            <v>#N/A</v>
          </cell>
          <cell r="BU239" t="e">
            <v>#N/A</v>
          </cell>
          <cell r="BV239" t="e">
            <v>#N/A</v>
          </cell>
          <cell r="BW239" t="e">
            <v>#N/A</v>
          </cell>
          <cell r="BX239">
            <v>2</v>
          </cell>
          <cell r="BY239">
            <v>0</v>
          </cell>
          <cell r="BZ239" t="str">
            <v>Zero</v>
          </cell>
          <cell r="CA239" t="str">
            <v>Afghani</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2</v>
          </cell>
          <cell r="DY239">
            <v>1</v>
          </cell>
          <cell r="EK239">
            <v>1</v>
          </cell>
        </row>
        <row r="240">
          <cell r="Q240">
            <v>19.04</v>
          </cell>
          <cell r="R240">
            <v>14.059999999999999</v>
          </cell>
          <cell r="U240" t="str">
            <v>People who say living conditions in the village have changed, is this change in result of fortune or the result of someone’s work, such as village elders, local commander, head of district, provincial authorities, central government, NGOs or other people, or it wasn’t an identified person? If the answer is someone else, please specify who:</v>
          </cell>
          <cell r="V240" t="str">
            <v>In your opinion, among the various influential people, which one has had the greatest impact on your family's economic welfare over the past 12 months: (1) {Malik / Arbab / Qaryadar}, (2) {Name of Council 1}, (3) {White Beards / Tribal Elders}, (4) District Government, (5) Provincial Government, (6) Central Government, (7) NGOs, or Other Authorities? [IF OTHER AUTHORITIES] What is the title of the person or name of the authority?</v>
          </cell>
          <cell r="W240" t="str">
            <v>Among the various influential people, which one has had the greatest impact on the economic welfare of people in the village over the past 12 months: [1] {Malik / Arbab / Qariyadar / Village Leader}, [2] {Name of Council 1} [3] {White Beards / Tribal Elders}, [4] District Government, [5] Provincial Government, [6] Central Government, [7] NGOs ,or [8] Someone Else? [IF SOMEONE ELSE] What is the title or occupation of the person or name of the authority?</v>
          </cell>
          <cell r="X240" t="str">
            <v>به نظرشما، در همین 12 ماه گذشته، کدام یک از این نفرهای با نفوذ، زیادتر از همه تاثیر سروضع اقتصادی مردم قریه داشت؟: [1] {ملک / ارباب / قریه دار}; [2] {نام شورای 1}; [3] {ریش سفیدان / بزرگان قوم}; [4] حکومت ولسوالی; [5] حکومت ولایتی; [6] دولت مرکزی; [7] {انجوها / موسسات}; یا [8] مقامات دیگر؟ [اگر مقامات دیگر] وظیفه آن شخص یا نام آن مسئول چی است؟</v>
          </cell>
          <cell r="Y240" t="str">
            <v/>
          </cell>
          <cell r="Z240" t="str">
            <v>ملک / ارباب / قریه دار</v>
          </cell>
          <cell r="AA240" t="str">
            <v>{نام شورای 1}</v>
          </cell>
          <cell r="AB240" t="str">
            <v>ریش سفیدان قریه یا بزرگان قوم</v>
          </cell>
          <cell r="AC240" t="str">
            <v>حکومت ولسوالی</v>
          </cell>
          <cell r="AD240" t="str">
            <v>حکومت ولایتی</v>
          </cell>
          <cell r="AE240" t="str">
            <v>دولت مرکزی</v>
          </cell>
          <cell r="AF240" t="str">
            <v>انجوها / موسسات</v>
          </cell>
          <cell r="AG240" t="str">
            <v>خان / زمیندار / بیگ / بای</v>
          </cell>
          <cell r="AH240" t="str">
            <v>قوماندان محلی</v>
          </cell>
          <cell r="AI240" t="str">
            <v>ملا / امام / ملای مسجد</v>
          </cell>
          <cell r="AJ240" t="str">
            <v>مولوی / عالم دین / روحانی</v>
          </cell>
          <cell r="AK240" t="str">
            <v>سایر:</v>
          </cell>
          <cell r="AL240" t="e">
            <v>#N/A</v>
          </cell>
          <cell r="AM240" t="e">
            <v>#N/A</v>
          </cell>
          <cell r="AN240" t="e">
            <v>#N/A</v>
          </cell>
          <cell r="AO240" t="e">
            <v>#N/A</v>
          </cell>
          <cell r="AP240" t="e">
            <v>#N/A</v>
          </cell>
          <cell r="AQ240" t="e">
            <v>#N/A</v>
          </cell>
          <cell r="AR240" t="e">
            <v>#N/A</v>
          </cell>
          <cell r="AS240" t="e">
            <v>#N/A</v>
          </cell>
          <cell r="AT240" t="e">
            <v>#N/A</v>
          </cell>
          <cell r="AU240" t="e">
            <v>#N/A</v>
          </cell>
          <cell r="AV240" t="e">
            <v>#N/A</v>
          </cell>
          <cell r="AW240" t="e">
            <v>#N/A</v>
          </cell>
          <cell r="AX240" t="e">
            <v>#N/A</v>
          </cell>
          <cell r="AY240" t="e">
            <v>#N/A</v>
          </cell>
          <cell r="AZ240" t="e">
            <v>#N/A</v>
          </cell>
          <cell r="BA240" t="e">
            <v>#N/A</v>
          </cell>
          <cell r="BB240" t="e">
            <v>#N/A</v>
          </cell>
          <cell r="BC240" t="e">
            <v>#N/A</v>
          </cell>
          <cell r="BD240" t="e">
            <v>#N/A</v>
          </cell>
          <cell r="BE240" t="e">
            <v>#N/A</v>
          </cell>
          <cell r="BF240" t="e">
            <v>#N/A</v>
          </cell>
          <cell r="BG240" t="e">
            <v>#N/A</v>
          </cell>
          <cell r="BH240" t="e">
            <v>#N/A</v>
          </cell>
          <cell r="BI240" t="e">
            <v>#N/A</v>
          </cell>
          <cell r="BJ240" t="e">
            <v>#N/A</v>
          </cell>
          <cell r="BK240" t="e">
            <v>#N/A</v>
          </cell>
          <cell r="BL240" t="e">
            <v>#N/A</v>
          </cell>
          <cell r="BM240" t="e">
            <v>#N/A</v>
          </cell>
          <cell r="BN240" t="e">
            <v>#N/A</v>
          </cell>
          <cell r="BO240" t="e">
            <v>#N/A</v>
          </cell>
          <cell r="BP240" t="e">
            <v>#N/A</v>
          </cell>
          <cell r="BQ240" t="e">
            <v>#N/A</v>
          </cell>
          <cell r="BR240" t="e">
            <v>#N/A</v>
          </cell>
          <cell r="BS240" t="e">
            <v>#N/A</v>
          </cell>
          <cell r="BT240" t="e">
            <v>#N/A</v>
          </cell>
          <cell r="BU240" t="e">
            <v>#N/A</v>
          </cell>
          <cell r="BV240" t="e">
            <v>#N/A</v>
          </cell>
          <cell r="BW240" t="e">
            <v>#N/A</v>
          </cell>
          <cell r="BX240">
            <v>12</v>
          </cell>
          <cell r="BY240">
            <v>0</v>
          </cell>
          <cell r="BZ240" t="str">
            <v>Malik / Arbab / Qariyadar</v>
          </cell>
          <cell r="CA240" t="str">
            <v>{Name of Council 1}</v>
          </cell>
          <cell r="CB240" t="str">
            <v>White Beards / Tribal Elders</v>
          </cell>
          <cell r="CC240" t="str">
            <v>District Government</v>
          </cell>
          <cell r="CD240" t="str">
            <v>Provincial Government</v>
          </cell>
          <cell r="CE240" t="str">
            <v>Central Government</v>
          </cell>
          <cell r="CF240" t="str">
            <v>Non-Governmental Organizations</v>
          </cell>
          <cell r="CG240" t="str">
            <v>Khan / Zamindar / Beg / Baay</v>
          </cell>
          <cell r="CH240" t="str">
            <v>Local Commander</v>
          </cell>
          <cell r="CI240" t="str">
            <v>Mullah / Imam / Mosque Mullah</v>
          </cell>
          <cell r="CJ240" t="str">
            <v>Mawlawi / Religious Scholar / Rohanion</v>
          </cell>
          <cell r="CK240" t="str">
            <v>Other:</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12</v>
          </cell>
          <cell r="DY240">
            <v>1</v>
          </cell>
          <cell r="DZ240" t="str">
            <v>Categorical</v>
          </cell>
          <cell r="EA240">
            <v>9</v>
          </cell>
          <cell r="EB240" t="str">
            <v>Fill-In</v>
          </cell>
          <cell r="EC240" t="str">
            <v xml:space="preserve"> It is God’s will/other religious reasons;  Fortune and good chance;  Village elders;  Local commander;  Head of district;  Provincial authorities;  Central government;  NGOs;  Other;  Other</v>
          </cell>
          <cell r="ED240">
            <v>10</v>
          </cell>
          <cell r="EE240">
            <v>8.15</v>
          </cell>
          <cell r="EF240" t="str">
            <v>I/X</v>
          </cell>
          <cell r="EG240">
            <v>5.07</v>
          </cell>
          <cell r="EH240" t="str">
            <v>X</v>
          </cell>
          <cell r="EI240" t="str">
            <v>-</v>
          </cell>
          <cell r="EK240">
            <v>1</v>
          </cell>
          <cell r="EN240">
            <v>8.07</v>
          </cell>
          <cell r="EO240" t="str">
            <v>Hypothesis Test</v>
          </cell>
          <cell r="EP240" t="str">
            <v>Political Opinion</v>
          </cell>
          <cell r="EQ240" t="str">
            <v>Attribution</v>
          </cell>
          <cell r="ER240">
            <v>19.040000000000006</v>
          </cell>
          <cell r="ES240">
            <v>19.040000000000006</v>
          </cell>
          <cell r="ET240" t="str">
            <v>Among the various influential or powerful people and authorities, which one has had the greatest impact on your family's economic welfare over the past 12 months: (1) village shura or village leaders, (2) tribal elders, (3) uloswol, (4) wali, (5) dawlat markaz, (6) NGOs or (7) someone else? [IF YES] Who is the person or authority that has had the most effect on the family's overall economic welfare? [IF SOMEONE ELSE] What is the title or occupation of the person or name of the authority?</v>
          </cell>
          <cell r="EU240" t="str">
            <v xml:space="preserve">در 12 ماه گذشته، از جمله مقامات و مردم با نفوذ، کدام یکی از آنها بیشترین تاثیر را روی وضیعت اقتصادی خانواده تان داشته است؟: (1) [ملک / ارباب / قریه دار]; (2) شورای محلی قریه; (3) ریش سفیدان یا بزرگان قوم; (4) مقامات ولسوالی; (5) مقامات ولایتی; (6) دولت مرکزی; (7) موسسات غیر دولتی; یا (8) مقامات دیگر؟ [ اگر مقامات دیگر ] وظیفه آن شخص یا نام آن مسئول چی است؟ </v>
          </cell>
          <cell r="EV240" t="b">
            <v>1</v>
          </cell>
          <cell r="EW240" t="b">
            <v>0</v>
          </cell>
          <cell r="EX240" t="b">
            <v>0</v>
          </cell>
        </row>
        <row r="241">
          <cell r="Q241">
            <v>3.1</v>
          </cell>
          <cell r="S241">
            <v>3.0899999999999981</v>
          </cell>
          <cell r="W241" t="str">
            <v>Of the girls in the village between the ages of 7 and 14, what percentage attend school?</v>
          </cell>
          <cell r="X241" t="str">
            <v>از مجموع دختران این قریه که در سن 7 تا 14 سالگی قرار دارند، تخمیناً چند فیصد آنها به مکتب میروند؟</v>
          </cell>
          <cell r="Y241" t="str">
            <v/>
          </cell>
          <cell r="Z241" t="str">
            <v>هیچ یک از دختران که در سن 7 الی 14 سال قرار دارند به مکتب نمیروند</v>
          </cell>
          <cell r="AA241" t="str">
            <v>کمتر از %25 به مکتب می روند</v>
          </cell>
          <cell r="AB241" t="str">
            <v>از %25 تا %50 به مکتب می روند</v>
          </cell>
          <cell r="AC241" t="str">
            <v>نصف این دختر ها به مکتب می روند</v>
          </cell>
          <cell r="AD241" t="str">
            <v>از %50 تا %75 به مکتب می روند</v>
          </cell>
          <cell r="AE241" t="str">
            <v>از %75 تا %100 فیصد به مکتب می روند</v>
          </cell>
          <cell r="AF241" t="str">
            <v>تمام دختر های که در سن7 الی 14 سال قرار دارند به مکتب می روند</v>
          </cell>
          <cell r="AG241" t="e">
            <v>#N/A</v>
          </cell>
          <cell r="AH241" t="e">
            <v>#N/A</v>
          </cell>
          <cell r="AI241" t="e">
            <v>#N/A</v>
          </cell>
          <cell r="AJ241" t="e">
            <v>#N/A</v>
          </cell>
          <cell r="AK241" t="e">
            <v>#N/A</v>
          </cell>
          <cell r="AL241" t="e">
            <v>#N/A</v>
          </cell>
          <cell r="AM241" t="e">
            <v>#N/A</v>
          </cell>
          <cell r="AN241" t="e">
            <v>#N/A</v>
          </cell>
          <cell r="AO241" t="e">
            <v>#N/A</v>
          </cell>
          <cell r="AP241" t="e">
            <v>#N/A</v>
          </cell>
          <cell r="AQ241" t="e">
            <v>#N/A</v>
          </cell>
          <cell r="AR241" t="e">
            <v>#N/A</v>
          </cell>
          <cell r="AS241" t="e">
            <v>#N/A</v>
          </cell>
          <cell r="AT241" t="e">
            <v>#N/A</v>
          </cell>
          <cell r="AU241" t="e">
            <v>#N/A</v>
          </cell>
          <cell r="AV241" t="e">
            <v>#N/A</v>
          </cell>
          <cell r="AW241" t="e">
            <v>#N/A</v>
          </cell>
          <cell r="AX241" t="e">
            <v>#N/A</v>
          </cell>
          <cell r="AY241" t="e">
            <v>#N/A</v>
          </cell>
          <cell r="AZ241" t="e">
            <v>#N/A</v>
          </cell>
          <cell r="BA241" t="e">
            <v>#N/A</v>
          </cell>
          <cell r="BB241" t="e">
            <v>#N/A</v>
          </cell>
          <cell r="BC241" t="e">
            <v>#N/A</v>
          </cell>
          <cell r="BD241" t="e">
            <v>#N/A</v>
          </cell>
          <cell r="BE241" t="e">
            <v>#N/A</v>
          </cell>
          <cell r="BF241" t="e">
            <v>#N/A</v>
          </cell>
          <cell r="BG241" t="e">
            <v>#N/A</v>
          </cell>
          <cell r="BH241" t="e">
            <v>#N/A</v>
          </cell>
          <cell r="BI241" t="e">
            <v>#N/A</v>
          </cell>
          <cell r="BJ241" t="e">
            <v>#N/A</v>
          </cell>
          <cell r="BK241" t="e">
            <v>#N/A</v>
          </cell>
          <cell r="BL241" t="e">
            <v>#N/A</v>
          </cell>
          <cell r="BM241" t="e">
            <v>#N/A</v>
          </cell>
          <cell r="BN241" t="e">
            <v>#N/A</v>
          </cell>
          <cell r="BO241" t="e">
            <v>#N/A</v>
          </cell>
          <cell r="BP241" t="e">
            <v>#N/A</v>
          </cell>
          <cell r="BQ241" t="e">
            <v>#N/A</v>
          </cell>
          <cell r="BR241" t="e">
            <v>#N/A</v>
          </cell>
          <cell r="BS241" t="e">
            <v>#N/A</v>
          </cell>
          <cell r="BT241" t="e">
            <v>#N/A</v>
          </cell>
          <cell r="BU241" t="e">
            <v>#N/A</v>
          </cell>
          <cell r="BV241" t="e">
            <v>#N/A</v>
          </cell>
          <cell r="BW241" t="e">
            <v>#N/A</v>
          </cell>
          <cell r="BX241">
            <v>7</v>
          </cell>
          <cell r="BY241">
            <v>0</v>
          </cell>
          <cell r="BZ241" t="str">
            <v>No Girls Aged 6 - 9 Attend School</v>
          </cell>
          <cell r="CA241" t="str">
            <v>Less Than 25% Attend School</v>
          </cell>
          <cell r="CB241" t="str">
            <v>Between 25% and 50% Attend School</v>
          </cell>
          <cell r="CC241" t="str">
            <v>Half of Girls Aged 6 - 9 Attend School</v>
          </cell>
          <cell r="CD241" t="str">
            <v>Between 50% and 75% Attend School</v>
          </cell>
          <cell r="CE241" t="str">
            <v>75% - 100% Attend School</v>
          </cell>
          <cell r="CF241" t="str">
            <v>All Girls Aged 6 - 9 Attend School</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7</v>
          </cell>
          <cell r="DY241">
            <v>1</v>
          </cell>
          <cell r="EK241">
            <v>0</v>
          </cell>
          <cell r="ER241">
            <v>3.0999999999999979</v>
          </cell>
          <cell r="ES241">
            <v>3.0999999999999979</v>
          </cell>
          <cell r="ET241" t="str">
            <v>Of the girls in the village between the ages of 6 and 9, what proportion attend school?</v>
          </cell>
          <cell r="EU241" t="str">
            <v xml:space="preserve"> از مجموع دختران این قریه که در سن 6 الی 9 سالگی قرار دارند، چه تعداد به مکتب میروند؟</v>
          </cell>
          <cell r="EV241" t="b">
            <v>1</v>
          </cell>
          <cell r="EW241" t="b">
            <v>0</v>
          </cell>
          <cell r="EX241" t="b">
            <v>0</v>
          </cell>
        </row>
        <row r="242">
          <cell r="Q242">
            <v>3.11</v>
          </cell>
          <cell r="U242" t="str">
            <v>Where do the girls in your village study?</v>
          </cell>
          <cell r="V242" t="str">
            <v/>
          </cell>
          <cell r="W242" t="str">
            <v>What is the main reason that these girls do not attend school?</v>
          </cell>
          <cell r="X242" t="str">
            <v>زیادتر از خاطر چی این دختران به مکتب نمیروند؟</v>
          </cell>
          <cell r="Y242" t="str">
            <v/>
          </cell>
          <cell r="Z242" t="str">
            <v xml:space="preserve"> پدر یا اعضای مردانه فامیل اجازه رفتن به مکتب را نمیدهند / مخالف فرهنگ است </v>
          </cell>
          <cell r="AA242" t="str">
            <v>اطفال چیز های مفید را در مکتب نمی آموزند</v>
          </cell>
          <cell r="AB242" t="str">
            <v>اطفال مکتب را خوش ندارند</v>
          </cell>
          <cell r="AC242" t="str">
            <v>چیز های غیر قابل قبول (غیر اسلامی) در مکتب درس داده میشود</v>
          </cell>
          <cell r="AD242" t="str">
            <v>خوب است که اطفال به مدرسه فرستاده شوند</v>
          </cell>
          <cell r="AE242" t="str">
            <v>نزاع یا دشمنی مانع رفتن اطفال به مکتب میشود</v>
          </cell>
          <cell r="AF242" t="str">
            <v>اطفال باید کار کنند (کار خانه یا کار در بیرون)</v>
          </cell>
          <cell r="AG242" t="str">
            <v>مصرف فیس، مواد یا لباس مکتب بسیار زیاد است</v>
          </cell>
          <cell r="AH242" t="str">
            <v>در ساحه مکتب وجود ندارد</v>
          </cell>
          <cell r="AI242" t="str">
            <v>برای رفتن به نزدیکترین مکتب مصرف بسیار بلند لازم است</v>
          </cell>
          <cell r="AJ242" t="str">
            <v xml:space="preserve">مکتب بسیاردور است / وقت بسیار لازم است </v>
          </cell>
          <cell r="AK242" t="str">
            <v>کیفیت تعلیم پائین است</v>
          </cell>
          <cell r="AL242" t="str">
            <v>معلمین در مکتب موجود نمی باشند</v>
          </cell>
          <cell r="AM242" t="str">
            <v>مواد اساسی در مکتب وجود ندارد (کتاب ها، پنسل و غیره)</v>
          </cell>
          <cell r="AN242" t="str">
            <v>نبودن امنیت</v>
          </cell>
          <cell r="AO242" t="str">
            <v>ازدواج در این سن</v>
          </cell>
          <cell r="AP242" t="str">
            <v>سایر:</v>
          </cell>
          <cell r="AQ242" t="e">
            <v>#N/A</v>
          </cell>
          <cell r="AR242" t="e">
            <v>#N/A</v>
          </cell>
          <cell r="AS242" t="e">
            <v>#N/A</v>
          </cell>
          <cell r="AT242" t="e">
            <v>#N/A</v>
          </cell>
          <cell r="AU242" t="e">
            <v>#N/A</v>
          </cell>
          <cell r="AV242" t="e">
            <v>#N/A</v>
          </cell>
          <cell r="AW242" t="e">
            <v>#N/A</v>
          </cell>
          <cell r="AX242" t="e">
            <v>#N/A</v>
          </cell>
          <cell r="AY242" t="e">
            <v>#N/A</v>
          </cell>
          <cell r="AZ242" t="e">
            <v>#N/A</v>
          </cell>
          <cell r="BA242" t="e">
            <v>#N/A</v>
          </cell>
          <cell r="BB242" t="e">
            <v>#N/A</v>
          </cell>
          <cell r="BC242" t="e">
            <v>#N/A</v>
          </cell>
          <cell r="BD242" t="e">
            <v>#N/A</v>
          </cell>
          <cell r="BE242" t="e">
            <v>#N/A</v>
          </cell>
          <cell r="BF242" t="e">
            <v>#N/A</v>
          </cell>
          <cell r="BG242" t="e">
            <v>#N/A</v>
          </cell>
          <cell r="BH242" t="e">
            <v>#N/A</v>
          </cell>
          <cell r="BI242" t="e">
            <v>#N/A</v>
          </cell>
          <cell r="BJ242" t="e">
            <v>#N/A</v>
          </cell>
          <cell r="BK242" t="e">
            <v>#N/A</v>
          </cell>
          <cell r="BL242" t="e">
            <v>#N/A</v>
          </cell>
          <cell r="BM242" t="e">
            <v>#N/A</v>
          </cell>
          <cell r="BN242" t="e">
            <v>#N/A</v>
          </cell>
          <cell r="BO242" t="e">
            <v>#N/A</v>
          </cell>
          <cell r="BP242" t="e">
            <v>#N/A</v>
          </cell>
          <cell r="BQ242" t="e">
            <v>#N/A</v>
          </cell>
          <cell r="BR242" t="e">
            <v>#N/A</v>
          </cell>
          <cell r="BS242" t="e">
            <v>#N/A</v>
          </cell>
          <cell r="BT242" t="e">
            <v>#N/A</v>
          </cell>
          <cell r="BU242" t="e">
            <v>#N/A</v>
          </cell>
          <cell r="BV242" t="e">
            <v>#N/A</v>
          </cell>
          <cell r="BW242" t="e">
            <v>#N/A</v>
          </cell>
          <cell r="BX242">
            <v>17</v>
          </cell>
          <cell r="BY242">
            <v>0</v>
          </cell>
          <cell r="BZ242" t="str">
            <v>Male Family Members Don't Allow / Against Culture</v>
          </cell>
          <cell r="CA242" t="str">
            <v>Children Do Not Learn Useful Things at School</v>
          </cell>
          <cell r="CB242" t="str">
            <v>Children Do Not Like School</v>
          </cell>
          <cell r="CC242" t="str">
            <v>Unacceptable Things Taught at School / Opposite Islam</v>
          </cell>
          <cell r="CD242" t="str">
            <v>Prefer to Send Child to Madrassa</v>
          </cell>
          <cell r="CE242" t="str">
            <v>Feud or Dispute Prevents Children from Attending School</v>
          </cell>
          <cell r="CF242" t="str">
            <v>Children Required for Work (Housework or Fieldwork)</v>
          </cell>
          <cell r="CG242" t="str">
            <v>Cost of School Fees, Materials, and/or Uniform is Too High</v>
          </cell>
          <cell r="CH242" t="str">
            <v>No School in Area</v>
          </cell>
          <cell r="CI242" t="str">
            <v>Costs Too Much to Travel to Nearest School</v>
          </cell>
          <cell r="CJ242" t="str">
            <v>Takes Too Much Time to Travel to Nearest School</v>
          </cell>
          <cell r="CK242" t="str">
            <v>Quality of Education is Poor</v>
          </cell>
          <cell r="CL242" t="str">
            <v>Teachers Do Not Come to School</v>
          </cell>
          <cell r="CM242" t="str">
            <v>School Lacks Essential Materials (Books, Pencils etc.)</v>
          </cell>
          <cell r="CN242" t="str">
            <v>Lack of Security</v>
          </cell>
          <cell r="CO242" t="str">
            <v>They are Married</v>
          </cell>
          <cell r="CP242" t="str">
            <v>Other:</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17</v>
          </cell>
          <cell r="DY242">
            <v>1</v>
          </cell>
          <cell r="DZ242" t="str">
            <v>Categorical</v>
          </cell>
          <cell r="EA242">
            <v>1</v>
          </cell>
          <cell r="EB242" t="str">
            <v>Fill-In</v>
          </cell>
          <cell r="EC242" t="str">
            <v>At School; Girls do not study; At home; Girls study in other parts of the village except school; Village elders teach the girls; Girls study at mosques; Girls study at religious school; Other</v>
          </cell>
          <cell r="ED242">
            <v>8</v>
          </cell>
          <cell r="EE242" t="str">
            <v>-</v>
          </cell>
          <cell r="EG242">
            <v>2.0699999999999998</v>
          </cell>
          <cell r="EH242" t="str">
            <v>X</v>
          </cell>
          <cell r="EI242" t="str">
            <v>-</v>
          </cell>
          <cell r="EK242">
            <v>0</v>
          </cell>
          <cell r="EN242">
            <v>3.05</v>
          </cell>
          <cell r="EO242" t="str">
            <v>Hypothesis Test</v>
          </cell>
          <cell r="EP242" t="str">
            <v>Access to Services</v>
          </cell>
          <cell r="EQ242" t="str">
            <v>Education</v>
          </cell>
          <cell r="ER242">
            <v>3.1099999999999977</v>
          </cell>
          <cell r="ES242">
            <v>3.1099999999999977</v>
          </cell>
          <cell r="ET242" t="str">
            <v>What is the main reason that some of girls between the ages of 6 and 9 do not attend school?</v>
          </cell>
          <cell r="EU242" t="str">
            <v>دلیل عمده ای که تعدادی از دخترهای که در سن 6 الی 9 سالگی قرار دارند و نمیتوانند به مکتب بروند چه است؟</v>
          </cell>
          <cell r="EV242" t="b">
            <v>1</v>
          </cell>
          <cell r="EW242" t="b">
            <v>0</v>
          </cell>
          <cell r="EX242" t="b">
            <v>0</v>
          </cell>
          <cell r="FG242" t="str">
            <v>  Village centre</v>
          </cell>
        </row>
        <row r="243">
          <cell r="Q243">
            <v>3.12</v>
          </cell>
          <cell r="W243" t="str">
            <v>Of those girls in the village that do not attend school, where do they usually receive their education?</v>
          </cell>
          <cell r="X243" t="str">
            <v>این دختران که مکتب نمیروند، پس در کجا درس میخوانند؟</v>
          </cell>
          <cell r="Y243" t="str">
            <v/>
          </cell>
          <cell r="Z243" t="str">
            <v xml:space="preserve">آنها درس نمیخوانند </v>
          </cell>
          <cell r="AA243" t="str">
            <v xml:space="preserve">برای آنها در خانه توسط اعضای فامیل درس داده می شود </v>
          </cell>
          <cell r="AB243" t="str">
            <v>آنها در مساجد سبق میخوانند</v>
          </cell>
          <cell r="AC243" t="str">
            <v>آنها در مدرسه ها درس میخوانند</v>
          </cell>
          <cell r="AD243" t="str">
            <v>آنها را رهبران قریه درس میدهند</v>
          </cell>
          <cell r="AE243" t="str">
            <v>آنها را بزرگان قریه درس میدهند</v>
          </cell>
          <cell r="AF243" t="str">
            <v>آنها را مردم فهمیده قریه درس می دهند</v>
          </cell>
          <cell r="AG243" t="str">
            <v>سایر:</v>
          </cell>
          <cell r="AH243" t="e">
            <v>#N/A</v>
          </cell>
          <cell r="AI243" t="e">
            <v>#N/A</v>
          </cell>
          <cell r="AJ243" t="e">
            <v>#N/A</v>
          </cell>
          <cell r="AK243" t="e">
            <v>#N/A</v>
          </cell>
          <cell r="AL243" t="e">
            <v>#N/A</v>
          </cell>
          <cell r="AM243" t="e">
            <v>#N/A</v>
          </cell>
          <cell r="AN243" t="e">
            <v>#N/A</v>
          </cell>
          <cell r="AO243" t="e">
            <v>#N/A</v>
          </cell>
          <cell r="AP243" t="e">
            <v>#N/A</v>
          </cell>
          <cell r="AQ243" t="e">
            <v>#N/A</v>
          </cell>
          <cell r="AR243" t="e">
            <v>#N/A</v>
          </cell>
          <cell r="AS243" t="e">
            <v>#N/A</v>
          </cell>
          <cell r="AT243" t="e">
            <v>#N/A</v>
          </cell>
          <cell r="AU243" t="e">
            <v>#N/A</v>
          </cell>
          <cell r="AV243" t="e">
            <v>#N/A</v>
          </cell>
          <cell r="AW243" t="e">
            <v>#N/A</v>
          </cell>
          <cell r="AX243" t="e">
            <v>#N/A</v>
          </cell>
          <cell r="AY243" t="e">
            <v>#N/A</v>
          </cell>
          <cell r="AZ243" t="e">
            <v>#N/A</v>
          </cell>
          <cell r="BA243" t="e">
            <v>#N/A</v>
          </cell>
          <cell r="BB243" t="e">
            <v>#N/A</v>
          </cell>
          <cell r="BC243" t="e">
            <v>#N/A</v>
          </cell>
          <cell r="BD243" t="e">
            <v>#N/A</v>
          </cell>
          <cell r="BE243" t="e">
            <v>#N/A</v>
          </cell>
          <cell r="BF243" t="e">
            <v>#N/A</v>
          </cell>
          <cell r="BG243" t="e">
            <v>#N/A</v>
          </cell>
          <cell r="BH243" t="e">
            <v>#N/A</v>
          </cell>
          <cell r="BI243" t="e">
            <v>#N/A</v>
          </cell>
          <cell r="BJ243" t="e">
            <v>#N/A</v>
          </cell>
          <cell r="BK243" t="e">
            <v>#N/A</v>
          </cell>
          <cell r="BL243" t="e">
            <v>#N/A</v>
          </cell>
          <cell r="BM243" t="e">
            <v>#N/A</v>
          </cell>
          <cell r="BN243" t="e">
            <v>#N/A</v>
          </cell>
          <cell r="BO243" t="e">
            <v>#N/A</v>
          </cell>
          <cell r="BP243" t="e">
            <v>#N/A</v>
          </cell>
          <cell r="BQ243" t="e">
            <v>#N/A</v>
          </cell>
          <cell r="BR243" t="e">
            <v>#N/A</v>
          </cell>
          <cell r="BS243" t="e">
            <v>#N/A</v>
          </cell>
          <cell r="BT243" t="e">
            <v>#N/A</v>
          </cell>
          <cell r="BU243" t="e">
            <v>#N/A</v>
          </cell>
          <cell r="BV243" t="e">
            <v>#N/A</v>
          </cell>
          <cell r="BW243" t="e">
            <v>#N/A</v>
          </cell>
          <cell r="BX243">
            <v>8</v>
          </cell>
          <cell r="BY243">
            <v>0</v>
          </cell>
          <cell r="BZ243" t="str">
            <v>They Receive No Education</v>
          </cell>
          <cell r="CA243" t="str">
            <v>They Are Educated at Home or by Family Members</v>
          </cell>
          <cell r="CB243" t="str">
            <v>They Are Educated at the Mosque</v>
          </cell>
          <cell r="CC243" t="str">
            <v>They Are Educated at Madrassas</v>
          </cell>
          <cell r="CD243" t="str">
            <v>They Are Educated by Village Leaders</v>
          </cell>
          <cell r="CE243" t="str">
            <v>They Are Educated by Village Elders</v>
          </cell>
          <cell r="CF243" t="str">
            <v>They Are Educated by Wise or Qualified Villagers</v>
          </cell>
          <cell r="CG243" t="str">
            <v>Other:</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8</v>
          </cell>
          <cell r="DY243">
            <v>1</v>
          </cell>
          <cell r="EK243">
            <v>0</v>
          </cell>
          <cell r="ER243">
            <v>3.1199999999999974</v>
          </cell>
          <cell r="ES243">
            <v>3.1199999999999974</v>
          </cell>
          <cell r="ET243" t="str">
            <v>Of those girls in the village between the ages of 6 and 9  that do not attend school, where do they usually receive their education?</v>
          </cell>
          <cell r="EU243" t="str">
            <v xml:space="preserve">ان تعداد دختران قریه که در سن 6 الی 9 سالگی قرار دارند و به مکتب نمی روند، پس معمولا در کجا درس میخوانند؟ </v>
          </cell>
          <cell r="EV243" t="b">
            <v>1</v>
          </cell>
          <cell r="EW243" t="b">
            <v>0</v>
          </cell>
          <cell r="EX243" t="b">
            <v>0</v>
          </cell>
        </row>
        <row r="244">
          <cell r="Q244">
            <v>6.07</v>
          </cell>
          <cell r="S244">
            <v>4.0499999999999989</v>
          </cell>
          <cell r="W244" t="str">
            <v>During the past two years, has there been any projects in or near this village to repair or construct bridges or roads?</v>
          </cell>
          <cell r="X244" t="str">
            <v>در همین دو سال گذشته، کدام پروگرام سرک یا پل سازی و یا ترمیم آنها، در این قریه و یا نزدیک این قریه اجرا شده است؟</v>
          </cell>
          <cell r="Y244" t="str">
            <v/>
          </cell>
          <cell r="Z244" t="str">
            <v>نخیر</v>
          </cell>
          <cell r="AA244" t="str">
            <v>بلی</v>
          </cell>
          <cell r="AB244" t="e">
            <v>#N/A</v>
          </cell>
          <cell r="AC244" t="e">
            <v>#N/A</v>
          </cell>
          <cell r="AD244" t="e">
            <v>#N/A</v>
          </cell>
          <cell r="AE244" t="e">
            <v>#N/A</v>
          </cell>
          <cell r="AF244" t="e">
            <v>#N/A</v>
          </cell>
          <cell r="AG244" t="e">
            <v>#N/A</v>
          </cell>
          <cell r="AH244" t="e">
            <v>#N/A</v>
          </cell>
          <cell r="AI244" t="e">
            <v>#N/A</v>
          </cell>
          <cell r="AJ244" t="e">
            <v>#N/A</v>
          </cell>
          <cell r="AK244" t="e">
            <v>#N/A</v>
          </cell>
          <cell r="AL244" t="e">
            <v>#N/A</v>
          </cell>
          <cell r="AM244" t="e">
            <v>#N/A</v>
          </cell>
          <cell r="AN244" t="e">
            <v>#N/A</v>
          </cell>
          <cell r="AO244" t="e">
            <v>#N/A</v>
          </cell>
          <cell r="AP244" t="e">
            <v>#N/A</v>
          </cell>
          <cell r="AQ244" t="e">
            <v>#N/A</v>
          </cell>
          <cell r="AR244" t="e">
            <v>#N/A</v>
          </cell>
          <cell r="AS244" t="e">
            <v>#N/A</v>
          </cell>
          <cell r="AT244" t="e">
            <v>#N/A</v>
          </cell>
          <cell r="AU244" t="e">
            <v>#N/A</v>
          </cell>
          <cell r="AV244" t="e">
            <v>#N/A</v>
          </cell>
          <cell r="AW244" t="e">
            <v>#N/A</v>
          </cell>
          <cell r="AX244" t="e">
            <v>#N/A</v>
          </cell>
          <cell r="AY244" t="e">
            <v>#N/A</v>
          </cell>
          <cell r="AZ244" t="e">
            <v>#N/A</v>
          </cell>
          <cell r="BA244" t="e">
            <v>#N/A</v>
          </cell>
          <cell r="BB244" t="e">
            <v>#N/A</v>
          </cell>
          <cell r="BC244" t="e">
            <v>#N/A</v>
          </cell>
          <cell r="BD244" t="e">
            <v>#N/A</v>
          </cell>
          <cell r="BE244" t="e">
            <v>#N/A</v>
          </cell>
          <cell r="BF244" t="e">
            <v>#N/A</v>
          </cell>
          <cell r="BG244" t="e">
            <v>#N/A</v>
          </cell>
          <cell r="BH244" t="e">
            <v>#N/A</v>
          </cell>
          <cell r="BI244" t="e">
            <v>#N/A</v>
          </cell>
          <cell r="BJ244" t="e">
            <v>#N/A</v>
          </cell>
          <cell r="BK244" t="e">
            <v>#N/A</v>
          </cell>
          <cell r="BL244" t="e">
            <v>#N/A</v>
          </cell>
          <cell r="BM244" t="e">
            <v>#N/A</v>
          </cell>
          <cell r="BN244" t="e">
            <v>#N/A</v>
          </cell>
          <cell r="BO244" t="e">
            <v>#N/A</v>
          </cell>
          <cell r="BP244" t="e">
            <v>#N/A</v>
          </cell>
          <cell r="BQ244" t="e">
            <v>#N/A</v>
          </cell>
          <cell r="BR244" t="e">
            <v>#N/A</v>
          </cell>
          <cell r="BS244" t="e">
            <v>#N/A</v>
          </cell>
          <cell r="BT244" t="e">
            <v>#N/A</v>
          </cell>
          <cell r="BU244" t="e">
            <v>#N/A</v>
          </cell>
          <cell r="BV244" t="e">
            <v>#N/A</v>
          </cell>
          <cell r="BW244" t="e">
            <v>#N/A</v>
          </cell>
          <cell r="BX244">
            <v>2</v>
          </cell>
          <cell r="BY244">
            <v>0</v>
          </cell>
          <cell r="BZ244" t="str">
            <v>No</v>
          </cell>
          <cell r="CA244" t="str">
            <v>Yes</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2</v>
          </cell>
          <cell r="DY244">
            <v>1</v>
          </cell>
          <cell r="EK244">
            <v>0</v>
          </cell>
          <cell r="ER244">
            <v>6.0699999999999985</v>
          </cell>
          <cell r="ES244">
            <v>6.0699999999999985</v>
          </cell>
          <cell r="ET244" t="str">
            <v>During the past two years, has there been any projects in or near this village to repair or construct bridges or roads?</v>
          </cell>
          <cell r="EU244" t="str">
            <v xml:space="preserve">در جریان دو سال گذشته، آیا کدام پروگرام ترمیم یا ساختن سرک یا پل در این قریه و یا نزدیک این قریه اجرا شده است؟ </v>
          </cell>
          <cell r="EV244" t="b">
            <v>1</v>
          </cell>
          <cell r="EW244" t="b">
            <v>1</v>
          </cell>
          <cell r="EX244" t="b">
            <v>0</v>
          </cell>
        </row>
        <row r="245">
          <cell r="Q245">
            <v>6.09</v>
          </cell>
          <cell r="W245" t="str">
            <v>Who was the sponsor of the most recent project?</v>
          </cell>
          <cell r="X245" t="str">
            <v>مصرف (آخرین) پروژه را کی داد؟</v>
          </cell>
          <cell r="Y245" t="str">
            <v/>
          </cell>
          <cell r="Z245" t="str">
            <v xml:space="preserve">پروژه بود که مصرف انرا مردم قریه داد </v>
          </cell>
          <cell r="AA245" t="str">
            <v xml:space="preserve">پروژه بود که مصرف انرا همبستگی ملی داد </v>
          </cell>
          <cell r="AB245" t="str">
            <v>پروژه بود که مصرف انرحکومت داد (برنامه اضطراری کاریابی و سرک های دهاتی) (NRAP/ NEEP / NEEPRA / NERAP)</v>
          </cell>
          <cell r="AC245" t="str">
            <v xml:space="preserve">توسط وزارت فوائد عامه </v>
          </cell>
          <cell r="AD245" t="str">
            <v xml:space="preserve">پروژه که مصرف انرا انجو داد </v>
          </cell>
          <cell r="AE245" t="str">
            <v>پروژه دیگر. تمویل کننده:</v>
          </cell>
          <cell r="AF245" t="str">
            <v>پروژه سرک سازی آیساف، ناتو، اردوی ایالات متحده امریکا</v>
          </cell>
          <cell r="AG245" t="str">
            <v>پروژه سرک سازی اردوی ملی افغانستان</v>
          </cell>
          <cell r="AH245" t="str">
            <v>پروژه سازمان غذایی جهان: غذا در مقابل کار</v>
          </cell>
          <cell r="AI245" t="str">
            <v>سایر پروژه های غذا در مقابل کار. تمویل کننده:</v>
          </cell>
          <cell r="AJ245" t="str">
            <v>سایر:</v>
          </cell>
          <cell r="AK245" t="e">
            <v>#N/A</v>
          </cell>
          <cell r="AL245" t="e">
            <v>#N/A</v>
          </cell>
          <cell r="AM245" t="e">
            <v>#N/A</v>
          </cell>
          <cell r="AN245" t="e">
            <v>#N/A</v>
          </cell>
          <cell r="AO245" t="e">
            <v>#N/A</v>
          </cell>
          <cell r="AP245" t="e">
            <v>#N/A</v>
          </cell>
          <cell r="AQ245" t="e">
            <v>#N/A</v>
          </cell>
          <cell r="AR245" t="e">
            <v>#N/A</v>
          </cell>
          <cell r="AS245" t="e">
            <v>#N/A</v>
          </cell>
          <cell r="AT245" t="e">
            <v>#N/A</v>
          </cell>
          <cell r="AU245" t="e">
            <v>#N/A</v>
          </cell>
          <cell r="AV245" t="e">
            <v>#N/A</v>
          </cell>
          <cell r="AW245" t="e">
            <v>#N/A</v>
          </cell>
          <cell r="AX245" t="e">
            <v>#N/A</v>
          </cell>
          <cell r="AY245" t="e">
            <v>#N/A</v>
          </cell>
          <cell r="AZ245" t="e">
            <v>#N/A</v>
          </cell>
          <cell r="BA245" t="e">
            <v>#N/A</v>
          </cell>
          <cell r="BB245" t="e">
            <v>#N/A</v>
          </cell>
          <cell r="BC245" t="e">
            <v>#N/A</v>
          </cell>
          <cell r="BD245" t="e">
            <v>#N/A</v>
          </cell>
          <cell r="BE245" t="e">
            <v>#N/A</v>
          </cell>
          <cell r="BF245" t="e">
            <v>#N/A</v>
          </cell>
          <cell r="BG245" t="e">
            <v>#N/A</v>
          </cell>
          <cell r="BH245" t="e">
            <v>#N/A</v>
          </cell>
          <cell r="BI245" t="e">
            <v>#N/A</v>
          </cell>
          <cell r="BJ245" t="e">
            <v>#N/A</v>
          </cell>
          <cell r="BK245" t="e">
            <v>#N/A</v>
          </cell>
          <cell r="BL245" t="e">
            <v>#N/A</v>
          </cell>
          <cell r="BM245" t="e">
            <v>#N/A</v>
          </cell>
          <cell r="BN245" t="e">
            <v>#N/A</v>
          </cell>
          <cell r="BO245" t="e">
            <v>#N/A</v>
          </cell>
          <cell r="BP245" t="e">
            <v>#N/A</v>
          </cell>
          <cell r="BQ245" t="e">
            <v>#N/A</v>
          </cell>
          <cell r="BR245" t="e">
            <v>#N/A</v>
          </cell>
          <cell r="BS245" t="e">
            <v>#N/A</v>
          </cell>
          <cell r="BT245" t="e">
            <v>#N/A</v>
          </cell>
          <cell r="BU245" t="e">
            <v>#N/A</v>
          </cell>
          <cell r="BV245" t="e">
            <v>#N/A</v>
          </cell>
          <cell r="BW245" t="e">
            <v>#N/A</v>
          </cell>
          <cell r="BX245">
            <v>11</v>
          </cell>
          <cell r="BY245">
            <v>0</v>
          </cell>
          <cell r="BZ245" t="str">
            <v>Village-Sponsored Project</v>
          </cell>
          <cell r="CA245" t="str">
            <v>NSP-Sponsored Project</v>
          </cell>
          <cell r="CB245" t="str">
            <v>Government-Sponsored Project (NEEP / NEEPRA / NERAP / NRAP)</v>
          </cell>
          <cell r="CC245" t="str">
            <v>Ministry of Public Works-sponsored project</v>
          </cell>
          <cell r="CD245" t="str">
            <v>NGO-Sponsored Project</v>
          </cell>
          <cell r="CE245" t="str">
            <v>Other Project. Sponsor:</v>
          </cell>
          <cell r="CF245" t="str">
            <v>ISAF / NATO / U.S. Military Road Construction</v>
          </cell>
          <cell r="CG245" t="str">
            <v>Afghan National Army Road Construction</v>
          </cell>
          <cell r="CH245" t="str">
            <v>WFP-Sponsored Food-for-Work Project</v>
          </cell>
          <cell r="CI245" t="str">
            <v>Other Food-for-Work Project. Sponsor:</v>
          </cell>
          <cell r="CJ245" t="str">
            <v>Other:</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11</v>
          </cell>
          <cell r="DY245">
            <v>1</v>
          </cell>
          <cell r="EK245">
            <v>0</v>
          </cell>
          <cell r="ER245">
            <v>6.0899999999999981</v>
          </cell>
          <cell r="ES245">
            <v>6.0899999999999981</v>
          </cell>
          <cell r="ET245" t="str">
            <v>Who was the sponsor of the most recent project?</v>
          </cell>
          <cell r="EU245" t="str">
            <v>مصرف آخرین پروژه را ک پرداخت نمود؟</v>
          </cell>
          <cell r="EV245" t="b">
            <v>1</v>
          </cell>
          <cell r="EW245" t="b">
            <v>1</v>
          </cell>
          <cell r="EX245" t="b">
            <v>0</v>
          </cell>
        </row>
        <row r="246">
          <cell r="Q246">
            <v>6.1</v>
          </cell>
          <cell r="W246" t="str">
            <v>What was the focus of the most recent project? Road resurfacing, road maintenance, bridge construction, bridge repair, culverts, drainage structures, or something else?</v>
          </cell>
          <cell r="X246" t="str">
            <v xml:space="preserve">در (آخرین) پروژه، زیادتر سر چی کارکردند؟ (هموار کردن سرک ها، مراقبت سرک ها، ساختن پل، ترمیم پل، پلچک ها، زابر یا آب رو ها) </v>
          </cell>
          <cell r="Y246" t="str">
            <v/>
          </cell>
          <cell r="Z246" t="str">
            <v>اعمار سرک جدید</v>
          </cell>
          <cell r="AA246" t="str">
            <v>ترمیم سرک</v>
          </cell>
          <cell r="AB246" t="str">
            <v xml:space="preserve">هموارکاری سرک  جغله اندازی </v>
          </cell>
          <cell r="AC246" t="str">
            <v xml:space="preserve">قیر ریزی سرک </v>
          </cell>
          <cell r="AD246" t="str">
            <v>ساختن پل</v>
          </cell>
          <cell r="AE246" t="str">
            <v>ترمیم پل</v>
          </cell>
          <cell r="AF246" t="str">
            <v xml:space="preserve">پلچک ها </v>
          </cell>
          <cell r="AG246" t="str">
            <v>زابر یا آب رو ها</v>
          </cell>
          <cell r="AH246" t="str">
            <v>سایر:</v>
          </cell>
          <cell r="AI246" t="e">
            <v>#N/A</v>
          </cell>
          <cell r="AJ246" t="e">
            <v>#N/A</v>
          </cell>
          <cell r="AK246" t="e">
            <v>#N/A</v>
          </cell>
          <cell r="AL246" t="e">
            <v>#N/A</v>
          </cell>
          <cell r="AM246" t="e">
            <v>#N/A</v>
          </cell>
          <cell r="AN246" t="e">
            <v>#N/A</v>
          </cell>
          <cell r="AO246" t="e">
            <v>#N/A</v>
          </cell>
          <cell r="AP246" t="e">
            <v>#N/A</v>
          </cell>
          <cell r="AQ246" t="e">
            <v>#N/A</v>
          </cell>
          <cell r="AR246" t="e">
            <v>#N/A</v>
          </cell>
          <cell r="AS246" t="e">
            <v>#N/A</v>
          </cell>
          <cell r="AT246" t="e">
            <v>#N/A</v>
          </cell>
          <cell r="AU246" t="e">
            <v>#N/A</v>
          </cell>
          <cell r="AV246" t="e">
            <v>#N/A</v>
          </cell>
          <cell r="AW246" t="e">
            <v>#N/A</v>
          </cell>
          <cell r="AX246" t="e">
            <v>#N/A</v>
          </cell>
          <cell r="AY246" t="e">
            <v>#N/A</v>
          </cell>
          <cell r="AZ246" t="e">
            <v>#N/A</v>
          </cell>
          <cell r="BA246" t="e">
            <v>#N/A</v>
          </cell>
          <cell r="BB246" t="e">
            <v>#N/A</v>
          </cell>
          <cell r="BC246" t="e">
            <v>#N/A</v>
          </cell>
          <cell r="BD246" t="e">
            <v>#N/A</v>
          </cell>
          <cell r="BE246" t="e">
            <v>#N/A</v>
          </cell>
          <cell r="BF246" t="e">
            <v>#N/A</v>
          </cell>
          <cell r="BG246" t="e">
            <v>#N/A</v>
          </cell>
          <cell r="BH246" t="e">
            <v>#N/A</v>
          </cell>
          <cell r="BI246" t="e">
            <v>#N/A</v>
          </cell>
          <cell r="BJ246" t="e">
            <v>#N/A</v>
          </cell>
          <cell r="BK246" t="e">
            <v>#N/A</v>
          </cell>
          <cell r="BL246" t="e">
            <v>#N/A</v>
          </cell>
          <cell r="BM246" t="e">
            <v>#N/A</v>
          </cell>
          <cell r="BN246" t="e">
            <v>#N/A</v>
          </cell>
          <cell r="BO246" t="e">
            <v>#N/A</v>
          </cell>
          <cell r="BP246" t="e">
            <v>#N/A</v>
          </cell>
          <cell r="BQ246" t="e">
            <v>#N/A</v>
          </cell>
          <cell r="BR246" t="e">
            <v>#N/A</v>
          </cell>
          <cell r="BS246" t="e">
            <v>#N/A</v>
          </cell>
          <cell r="BT246" t="e">
            <v>#N/A</v>
          </cell>
          <cell r="BU246" t="e">
            <v>#N/A</v>
          </cell>
          <cell r="BV246" t="e">
            <v>#N/A</v>
          </cell>
          <cell r="BW246" t="e">
            <v>#N/A</v>
          </cell>
          <cell r="BX246">
            <v>9</v>
          </cell>
          <cell r="BY246">
            <v>0</v>
          </cell>
          <cell r="BZ246" t="str">
            <v>Road Construction</v>
          </cell>
          <cell r="CA246" t="str">
            <v>Road Flattening</v>
          </cell>
          <cell r="CB246" t="str">
            <v>Road Surfacing</v>
          </cell>
          <cell r="CC246" t="str">
            <v>Asphalt</v>
          </cell>
          <cell r="CD246" t="str">
            <v>Bridge Construction</v>
          </cell>
          <cell r="CE246" t="str">
            <v>Bridge Repair</v>
          </cell>
          <cell r="CF246" t="str">
            <v>Culverts</v>
          </cell>
          <cell r="CG246" t="str">
            <v>Drainage Structures</v>
          </cell>
          <cell r="CH246" t="str">
            <v>Other:</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9</v>
          </cell>
          <cell r="DY246">
            <v>1</v>
          </cell>
          <cell r="EK246">
            <v>0</v>
          </cell>
          <cell r="ER246">
            <v>6.0999999999999979</v>
          </cell>
          <cell r="ES246">
            <v>6.0999999999999979</v>
          </cell>
          <cell r="ET246" t="str">
            <v>What was the focus of the most recent project? Road resurfacing, road maintenance, bridge construction, bridge repair, culverts, drainage structures, or something else?</v>
          </cell>
          <cell r="EU246" t="str">
            <v xml:space="preserve">تمرکز آخرین پروژه روی چه بود؟ هموار کردن سرک ها، مراقبت سرک ها، ساختن پل، ترمیم پل، پلچک ها، زابر یا آب رو ها، یا کدام چیزی دیگری؟ </v>
          </cell>
          <cell r="EV246" t="b">
            <v>1</v>
          </cell>
          <cell r="EW246" t="b">
            <v>1</v>
          </cell>
          <cell r="EX246" t="b">
            <v>0</v>
          </cell>
        </row>
        <row r="247">
          <cell r="Q247">
            <v>8.08</v>
          </cell>
          <cell r="Y247" t="str">
            <v/>
          </cell>
          <cell r="Z247" t="str">
            <v xml:space="preserve">مردان در 12 ماه گذشته این کار را نکرده است </v>
          </cell>
          <cell r="AA247" t="str">
            <v xml:space="preserve">زنان در 12 ماه گذشته این کار را نکرده است </v>
          </cell>
          <cell r="AB247" t="str">
            <v xml:space="preserve">اطفال در 12 ماه گذشته این کار را نکرده است </v>
          </cell>
          <cell r="AC247" t="str">
            <v>افغانی</v>
          </cell>
          <cell r="AD247" t="e">
            <v>#N/A</v>
          </cell>
          <cell r="AE247" t="e">
            <v>#N/A</v>
          </cell>
          <cell r="AF247" t="e">
            <v>#N/A</v>
          </cell>
          <cell r="AG247" t="e">
            <v>#N/A</v>
          </cell>
          <cell r="AH247" t="e">
            <v>#N/A</v>
          </cell>
          <cell r="AI247" t="e">
            <v>#N/A</v>
          </cell>
          <cell r="AJ247" t="e">
            <v>#N/A</v>
          </cell>
          <cell r="AK247" t="e">
            <v>#N/A</v>
          </cell>
          <cell r="AL247" t="e">
            <v>#N/A</v>
          </cell>
          <cell r="AM247" t="e">
            <v>#N/A</v>
          </cell>
          <cell r="AN247" t="e">
            <v>#N/A</v>
          </cell>
          <cell r="AO247" t="e">
            <v>#N/A</v>
          </cell>
          <cell r="AP247" t="e">
            <v>#N/A</v>
          </cell>
          <cell r="AQ247" t="e">
            <v>#N/A</v>
          </cell>
          <cell r="AR247" t="e">
            <v>#N/A</v>
          </cell>
          <cell r="AS247" t="e">
            <v>#N/A</v>
          </cell>
          <cell r="AT247" t="e">
            <v>#N/A</v>
          </cell>
          <cell r="AU247" t="e">
            <v>#N/A</v>
          </cell>
          <cell r="AV247" t="e">
            <v>#N/A</v>
          </cell>
          <cell r="AW247" t="e">
            <v>#N/A</v>
          </cell>
          <cell r="AX247" t="e">
            <v>#N/A</v>
          </cell>
          <cell r="AY247" t="e">
            <v>#N/A</v>
          </cell>
          <cell r="AZ247" t="e">
            <v>#N/A</v>
          </cell>
          <cell r="BA247" t="e">
            <v>#N/A</v>
          </cell>
          <cell r="BB247" t="e">
            <v>#N/A</v>
          </cell>
          <cell r="BC247" t="e">
            <v>#N/A</v>
          </cell>
          <cell r="BD247" t="e">
            <v>#N/A</v>
          </cell>
          <cell r="BE247" t="e">
            <v>#N/A</v>
          </cell>
          <cell r="BF247" t="e">
            <v>#N/A</v>
          </cell>
          <cell r="BG247" t="e">
            <v>#N/A</v>
          </cell>
          <cell r="BH247" t="e">
            <v>#N/A</v>
          </cell>
          <cell r="BI247" t="e">
            <v>#N/A</v>
          </cell>
          <cell r="BJ247" t="e">
            <v>#N/A</v>
          </cell>
          <cell r="BK247" t="e">
            <v>#N/A</v>
          </cell>
          <cell r="BL247" t="e">
            <v>#N/A</v>
          </cell>
          <cell r="BM247" t="e">
            <v>#N/A</v>
          </cell>
          <cell r="BN247" t="e">
            <v>#N/A</v>
          </cell>
          <cell r="BO247" t="e">
            <v>#N/A</v>
          </cell>
          <cell r="BP247" t="e">
            <v>#N/A</v>
          </cell>
          <cell r="BQ247" t="e">
            <v>#N/A</v>
          </cell>
          <cell r="BR247" t="e">
            <v>#N/A</v>
          </cell>
          <cell r="BS247" t="e">
            <v>#N/A</v>
          </cell>
          <cell r="BT247" t="e">
            <v>#N/A</v>
          </cell>
          <cell r="BU247" t="e">
            <v>#N/A</v>
          </cell>
          <cell r="BV247" t="e">
            <v>#N/A</v>
          </cell>
          <cell r="BW247" t="e">
            <v>#N/A</v>
          </cell>
          <cell r="BX247">
            <v>4</v>
          </cell>
          <cell r="BY247">
            <v>0</v>
          </cell>
          <cell r="BZ247" t="str">
            <v>Men Did Not Do This Work in Past 12 Months</v>
          </cell>
          <cell r="CA247" t="str">
            <v>Women Did Not Do This Work in Past 12 Months</v>
          </cell>
          <cell r="CB247" t="str">
            <v>Children Did Not Do This Work in Past 12 Months</v>
          </cell>
          <cell r="CC247" t="str">
            <v>Afghani</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4</v>
          </cell>
          <cell r="DY247">
            <v>1</v>
          </cell>
          <cell r="EK247">
            <v>0</v>
          </cell>
          <cell r="ER247">
            <v>8.0799999999999983</v>
          </cell>
          <cell r="ES247">
            <v>8.0799999999999983</v>
          </cell>
          <cell r="ET247" t="str">
            <v>Home Labor or Cooking or Other House Work</v>
          </cell>
          <cell r="EU247" t="str">
            <v xml:space="preserve"> کارهای خانه مانند آشپزی و غیره</v>
          </cell>
          <cell r="EV247" t="b">
            <v>1</v>
          </cell>
          <cell r="EW247" t="b">
            <v>0</v>
          </cell>
          <cell r="EX247" t="b">
            <v>0</v>
          </cell>
        </row>
        <row r="248">
          <cell r="Q248">
            <v>8.09</v>
          </cell>
          <cell r="Y248" t="str">
            <v/>
          </cell>
          <cell r="Z248" t="str">
            <v xml:space="preserve">مردان در 12 ماه گذشته این کار را نکرده است </v>
          </cell>
          <cell r="AA248" t="str">
            <v xml:space="preserve">زنان در 12 ماه گذشته این کار را نکرده است </v>
          </cell>
          <cell r="AB248" t="str">
            <v xml:space="preserve">اطفال در 12 ماه گذشته این کار را نکرده است </v>
          </cell>
          <cell r="AC248" t="str">
            <v>افغانی</v>
          </cell>
          <cell r="AD248" t="e">
            <v>#N/A</v>
          </cell>
          <cell r="AE248" t="e">
            <v>#N/A</v>
          </cell>
          <cell r="AF248" t="e">
            <v>#N/A</v>
          </cell>
          <cell r="AG248" t="e">
            <v>#N/A</v>
          </cell>
          <cell r="AH248" t="e">
            <v>#N/A</v>
          </cell>
          <cell r="AI248" t="e">
            <v>#N/A</v>
          </cell>
          <cell r="AJ248" t="e">
            <v>#N/A</v>
          </cell>
          <cell r="AK248" t="e">
            <v>#N/A</v>
          </cell>
          <cell r="AL248" t="e">
            <v>#N/A</v>
          </cell>
          <cell r="AM248" t="e">
            <v>#N/A</v>
          </cell>
          <cell r="AN248" t="e">
            <v>#N/A</v>
          </cell>
          <cell r="AO248" t="e">
            <v>#N/A</v>
          </cell>
          <cell r="AP248" t="e">
            <v>#N/A</v>
          </cell>
          <cell r="AQ248" t="e">
            <v>#N/A</v>
          </cell>
          <cell r="AR248" t="e">
            <v>#N/A</v>
          </cell>
          <cell r="AS248" t="e">
            <v>#N/A</v>
          </cell>
          <cell r="AT248" t="e">
            <v>#N/A</v>
          </cell>
          <cell r="AU248" t="e">
            <v>#N/A</v>
          </cell>
          <cell r="AV248" t="e">
            <v>#N/A</v>
          </cell>
          <cell r="AW248" t="e">
            <v>#N/A</v>
          </cell>
          <cell r="AX248" t="e">
            <v>#N/A</v>
          </cell>
          <cell r="AY248" t="e">
            <v>#N/A</v>
          </cell>
          <cell r="AZ248" t="e">
            <v>#N/A</v>
          </cell>
          <cell r="BA248" t="e">
            <v>#N/A</v>
          </cell>
          <cell r="BB248" t="e">
            <v>#N/A</v>
          </cell>
          <cell r="BC248" t="e">
            <v>#N/A</v>
          </cell>
          <cell r="BD248" t="e">
            <v>#N/A</v>
          </cell>
          <cell r="BE248" t="e">
            <v>#N/A</v>
          </cell>
          <cell r="BF248" t="e">
            <v>#N/A</v>
          </cell>
          <cell r="BG248" t="e">
            <v>#N/A</v>
          </cell>
          <cell r="BH248" t="e">
            <v>#N/A</v>
          </cell>
          <cell r="BI248" t="e">
            <v>#N/A</v>
          </cell>
          <cell r="BJ248" t="e">
            <v>#N/A</v>
          </cell>
          <cell r="BK248" t="e">
            <v>#N/A</v>
          </cell>
          <cell r="BL248" t="e">
            <v>#N/A</v>
          </cell>
          <cell r="BM248" t="e">
            <v>#N/A</v>
          </cell>
          <cell r="BN248" t="e">
            <v>#N/A</v>
          </cell>
          <cell r="BO248" t="e">
            <v>#N/A</v>
          </cell>
          <cell r="BP248" t="e">
            <v>#N/A</v>
          </cell>
          <cell r="BQ248" t="e">
            <v>#N/A</v>
          </cell>
          <cell r="BR248" t="e">
            <v>#N/A</v>
          </cell>
          <cell r="BS248" t="e">
            <v>#N/A</v>
          </cell>
          <cell r="BT248" t="e">
            <v>#N/A</v>
          </cell>
          <cell r="BU248" t="e">
            <v>#N/A</v>
          </cell>
          <cell r="BV248" t="e">
            <v>#N/A</v>
          </cell>
          <cell r="BW248" t="e">
            <v>#N/A</v>
          </cell>
          <cell r="BX248">
            <v>4</v>
          </cell>
          <cell r="BY248">
            <v>0</v>
          </cell>
          <cell r="BZ248" t="str">
            <v>Men Did Not Do This Work in Past 12 Months</v>
          </cell>
          <cell r="CA248" t="str">
            <v>Women Did Not Do This Work in Past 12 Months</v>
          </cell>
          <cell r="CB248" t="str">
            <v>Children Did Not Do This Work in Past 12 Months</v>
          </cell>
          <cell r="CC248" t="str">
            <v>Afghani</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4</v>
          </cell>
          <cell r="DY248">
            <v>1</v>
          </cell>
          <cell r="EK248">
            <v>0</v>
          </cell>
          <cell r="ER248">
            <v>8.0899999999999981</v>
          </cell>
          <cell r="ES248">
            <v>8.0899999999999981</v>
          </cell>
          <cell r="ET248" t="str">
            <v>Unskilled Production</v>
          </cell>
          <cell r="EU248" t="str">
            <v>تولیدات خانگی</v>
          </cell>
          <cell r="EV248" t="b">
            <v>1</v>
          </cell>
          <cell r="EW248" t="b">
            <v>0</v>
          </cell>
          <cell r="EX248" t="b">
            <v>0</v>
          </cell>
        </row>
        <row r="249">
          <cell r="Q249">
            <v>8.27</v>
          </cell>
          <cell r="U249" t="str">
            <v>One ltr of Kerosene</v>
          </cell>
          <cell r="V249" t="str">
            <v/>
          </cell>
          <cell r="W249" t="str">
            <v>1 Litre of Kerosene</v>
          </cell>
          <cell r="X249" t="str">
            <v>1 لیتر تیل خاک؟</v>
          </cell>
          <cell r="Y249" t="str">
            <v/>
          </cell>
          <cell r="Z249" t="str">
            <v xml:space="preserve">موجود نیست </v>
          </cell>
          <cell r="AA249" t="str">
            <v>افغانی</v>
          </cell>
          <cell r="AB249" t="e">
            <v>#N/A</v>
          </cell>
          <cell r="AC249" t="e">
            <v>#N/A</v>
          </cell>
          <cell r="AD249" t="e">
            <v>#N/A</v>
          </cell>
          <cell r="AE249" t="e">
            <v>#N/A</v>
          </cell>
          <cell r="AF249" t="e">
            <v>#N/A</v>
          </cell>
          <cell r="AG249" t="e">
            <v>#N/A</v>
          </cell>
          <cell r="AH249" t="e">
            <v>#N/A</v>
          </cell>
          <cell r="AI249" t="e">
            <v>#N/A</v>
          </cell>
          <cell r="AJ249" t="e">
            <v>#N/A</v>
          </cell>
          <cell r="AK249" t="e">
            <v>#N/A</v>
          </cell>
          <cell r="AL249" t="e">
            <v>#N/A</v>
          </cell>
          <cell r="AM249" t="e">
            <v>#N/A</v>
          </cell>
          <cell r="AN249" t="e">
            <v>#N/A</v>
          </cell>
          <cell r="AO249" t="e">
            <v>#N/A</v>
          </cell>
          <cell r="AP249" t="e">
            <v>#N/A</v>
          </cell>
          <cell r="AQ249" t="e">
            <v>#N/A</v>
          </cell>
          <cell r="AR249" t="e">
            <v>#N/A</v>
          </cell>
          <cell r="AS249" t="e">
            <v>#N/A</v>
          </cell>
          <cell r="AT249" t="e">
            <v>#N/A</v>
          </cell>
          <cell r="AU249" t="e">
            <v>#N/A</v>
          </cell>
          <cell r="AV249" t="e">
            <v>#N/A</v>
          </cell>
          <cell r="AW249" t="e">
            <v>#N/A</v>
          </cell>
          <cell r="AX249" t="e">
            <v>#N/A</v>
          </cell>
          <cell r="AY249" t="e">
            <v>#N/A</v>
          </cell>
          <cell r="AZ249" t="e">
            <v>#N/A</v>
          </cell>
          <cell r="BA249" t="e">
            <v>#N/A</v>
          </cell>
          <cell r="BB249" t="e">
            <v>#N/A</v>
          </cell>
          <cell r="BC249" t="e">
            <v>#N/A</v>
          </cell>
          <cell r="BD249" t="e">
            <v>#N/A</v>
          </cell>
          <cell r="BE249" t="e">
            <v>#N/A</v>
          </cell>
          <cell r="BF249" t="e">
            <v>#N/A</v>
          </cell>
          <cell r="BG249" t="e">
            <v>#N/A</v>
          </cell>
          <cell r="BH249" t="e">
            <v>#N/A</v>
          </cell>
          <cell r="BI249" t="e">
            <v>#N/A</v>
          </cell>
          <cell r="BJ249" t="e">
            <v>#N/A</v>
          </cell>
          <cell r="BK249" t="e">
            <v>#N/A</v>
          </cell>
          <cell r="BL249" t="e">
            <v>#N/A</v>
          </cell>
          <cell r="BM249" t="e">
            <v>#N/A</v>
          </cell>
          <cell r="BN249" t="e">
            <v>#N/A</v>
          </cell>
          <cell r="BO249" t="e">
            <v>#N/A</v>
          </cell>
          <cell r="BP249" t="e">
            <v>#N/A</v>
          </cell>
          <cell r="BQ249" t="e">
            <v>#N/A</v>
          </cell>
          <cell r="BR249" t="e">
            <v>#N/A</v>
          </cell>
          <cell r="BS249" t="e">
            <v>#N/A</v>
          </cell>
          <cell r="BT249" t="e">
            <v>#N/A</v>
          </cell>
          <cell r="BU249" t="e">
            <v>#N/A</v>
          </cell>
          <cell r="BV249" t="e">
            <v>#N/A</v>
          </cell>
          <cell r="BW249" t="e">
            <v>#N/A</v>
          </cell>
          <cell r="BX249">
            <v>2</v>
          </cell>
          <cell r="BY249">
            <v>0</v>
          </cell>
          <cell r="BZ249" t="str">
            <v>Not Available</v>
          </cell>
          <cell r="CA249" t="str">
            <v>Afghani</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2</v>
          </cell>
          <cell r="DY249">
            <v>1</v>
          </cell>
          <cell r="DZ249" t="str">
            <v>Numerical</v>
          </cell>
          <cell r="EA249">
            <v>1</v>
          </cell>
          <cell r="EB249" t="str">
            <v>Write-In</v>
          </cell>
          <cell r="EC249" t="str">
            <v>Afghanis</v>
          </cell>
          <cell r="ED249" t="str">
            <v>-</v>
          </cell>
          <cell r="EE249" t="str">
            <v>-</v>
          </cell>
          <cell r="EG249" t="str">
            <v>-</v>
          </cell>
          <cell r="EI249" t="str">
            <v>-</v>
          </cell>
          <cell r="EK249">
            <v>0</v>
          </cell>
          <cell r="EN249">
            <v>6.28</v>
          </cell>
          <cell r="EO249" t="str">
            <v>Hypothesis Test</v>
          </cell>
          <cell r="EP249" t="str">
            <v>Price Levels</v>
          </cell>
          <cell r="EQ249" t="str">
            <v>Fuel</v>
          </cell>
          <cell r="ER249">
            <v>8.2699999999999942</v>
          </cell>
          <cell r="ES249">
            <v>8.2699999999999942</v>
          </cell>
          <cell r="ET249" t="str">
            <v>1 Litre of Kerosene</v>
          </cell>
          <cell r="EU249" t="str">
            <v>یک لیتر تیل خاک</v>
          </cell>
          <cell r="EV249" t="b">
            <v>0</v>
          </cell>
          <cell r="EW249" t="b">
            <v>1</v>
          </cell>
          <cell r="EX249" t="b">
            <v>0</v>
          </cell>
        </row>
        <row r="250">
          <cell r="Q250">
            <v>12.11</v>
          </cell>
          <cell r="U250" t="str">
            <v>Who is responsible for making rules and decisions in your village?</v>
          </cell>
          <cell r="V250" t="str">
            <v>At the village level, who is usually guiding people in the issues such as wearing chadori or girls going to school?</v>
          </cell>
          <cell r="W250" t="str">
            <v>At the village level, who is usually guiding people in the issues such as wearing chadori or girls going to school?</v>
          </cell>
          <cell r="X250" t="str">
            <v>در سطح قریه، کی زیادتر سر مسائلی مانند حجاب پوشیدن زنان یا رفتن دختران به مکتب، مردم را رهنمائی میکنند؟</v>
          </cell>
          <cell r="Y250" t="str">
            <v/>
          </cell>
          <cell r="Z250" t="str">
            <v>چنین شخصی وجود ندارد</v>
          </cell>
          <cell r="AA250" t="str">
            <v>ملک</v>
          </cell>
          <cell r="AB250" t="str">
            <v>ارباب</v>
          </cell>
          <cell r="AC250" t="str">
            <v>قریه دار</v>
          </cell>
          <cell r="AD250" t="str">
            <v>خان</v>
          </cell>
          <cell r="AE250" t="str">
            <v>زمیندار</v>
          </cell>
          <cell r="AF250" t="str">
            <v>بیگ / بای</v>
          </cell>
          <cell r="AG250" t="str">
            <v>قوماندان</v>
          </cell>
          <cell r="AH250" t="str">
            <v>ملا / امام</v>
          </cell>
          <cell r="AI250" t="str">
            <v>ملای مسجد</v>
          </cell>
          <cell r="AJ250" t="str">
            <v>مولوی</v>
          </cell>
          <cell r="AK250" t="str">
            <v>عالم دین</v>
          </cell>
          <cell r="AL250" t="str">
            <v>روحانی</v>
          </cell>
          <cell r="AM250" t="str">
            <v>قاضی</v>
          </cell>
          <cell r="AN250" t="str">
            <v>بزرگان قوم</v>
          </cell>
          <cell r="AO250" t="str">
            <v>ریش سفیدان قریه</v>
          </cell>
          <cell r="AP250" t="str">
            <v>شورا</v>
          </cell>
          <cell r="AQ250" t="str">
            <v>شورای انکشافی قریه</v>
          </cell>
          <cell r="AR250" t="str">
            <v>شورای قومی</v>
          </cell>
          <cell r="AS250" t="str">
            <v>رئیس شورای انکشافی قریه</v>
          </cell>
          <cell r="AT250" t="str">
            <v>خزانه دار شورای انکشافی قریه</v>
          </cell>
          <cell r="AU250" t="str">
            <v>عضو شورای انکشافی قریه</v>
          </cell>
          <cell r="AV250" t="str">
            <v>رئیس شورا</v>
          </cell>
          <cell r="AW250" t="str">
            <v>عضو شورا</v>
          </cell>
          <cell r="AX250" t="str">
            <v>رئیس شورای قومی</v>
          </cell>
          <cell r="AY250" t="str">
            <v>عضو شورای قومی</v>
          </cell>
          <cell r="AZ250" t="str">
            <v>نماینده مردم</v>
          </cell>
          <cell r="BA250" t="str">
            <v>قوماندان پولیس ملی افغانستان</v>
          </cell>
          <cell r="BB250" t="str">
            <v>ولسوال</v>
          </cell>
          <cell r="BC250" t="str">
            <v>سایر:</v>
          </cell>
          <cell r="BD250" t="e">
            <v>#N/A</v>
          </cell>
          <cell r="BE250" t="e">
            <v>#N/A</v>
          </cell>
          <cell r="BF250" t="e">
            <v>#N/A</v>
          </cell>
          <cell r="BG250" t="e">
            <v>#N/A</v>
          </cell>
          <cell r="BH250" t="e">
            <v>#N/A</v>
          </cell>
          <cell r="BI250" t="e">
            <v>#N/A</v>
          </cell>
          <cell r="BJ250" t="e">
            <v>#N/A</v>
          </cell>
          <cell r="BK250" t="e">
            <v>#N/A</v>
          </cell>
          <cell r="BL250" t="e">
            <v>#N/A</v>
          </cell>
          <cell r="BM250" t="e">
            <v>#N/A</v>
          </cell>
          <cell r="BN250" t="e">
            <v>#N/A</v>
          </cell>
          <cell r="BO250" t="e">
            <v>#N/A</v>
          </cell>
          <cell r="BP250" t="e">
            <v>#N/A</v>
          </cell>
          <cell r="BQ250" t="e">
            <v>#N/A</v>
          </cell>
          <cell r="BR250" t="e">
            <v>#N/A</v>
          </cell>
          <cell r="BS250" t="e">
            <v>#N/A</v>
          </cell>
          <cell r="BT250" t="e">
            <v>#N/A</v>
          </cell>
          <cell r="BU250" t="e">
            <v>#N/A</v>
          </cell>
          <cell r="BV250" t="e">
            <v>#N/A</v>
          </cell>
          <cell r="BW250" t="e">
            <v>#N/A</v>
          </cell>
          <cell r="BX250">
            <v>30</v>
          </cell>
          <cell r="BY250">
            <v>0</v>
          </cell>
          <cell r="BZ250" t="str">
            <v>No Such Person</v>
          </cell>
          <cell r="CA250" t="str">
            <v>Malik</v>
          </cell>
          <cell r="CB250" t="str">
            <v>Arbab</v>
          </cell>
          <cell r="CC250" t="str">
            <v>Qariyadar</v>
          </cell>
          <cell r="CD250" t="str">
            <v>Khan</v>
          </cell>
          <cell r="CE250" t="str">
            <v>Zamindar</v>
          </cell>
          <cell r="CF250" t="str">
            <v>Beg / Baay</v>
          </cell>
          <cell r="CG250" t="str">
            <v>Commander</v>
          </cell>
          <cell r="CH250" t="str">
            <v>Mullah / Imam</v>
          </cell>
          <cell r="CI250" t="str">
            <v>Mosque Mullah</v>
          </cell>
          <cell r="CJ250" t="str">
            <v>Mawlawi</v>
          </cell>
          <cell r="CK250" t="str">
            <v>Religious Scholar</v>
          </cell>
          <cell r="CL250" t="str">
            <v>Rohani</v>
          </cell>
          <cell r="CM250" t="str">
            <v>Judge</v>
          </cell>
          <cell r="CN250" t="str">
            <v>Tribal Elders</v>
          </cell>
          <cell r="CO250" t="str">
            <v>Whitebeards</v>
          </cell>
          <cell r="CP250" t="str">
            <v>Council</v>
          </cell>
          <cell r="CQ250" t="str">
            <v>CDC</v>
          </cell>
          <cell r="CR250" t="str">
            <v>Tribal Council</v>
          </cell>
          <cell r="CS250" t="str">
            <v>Head of CDC</v>
          </cell>
          <cell r="CT250" t="str">
            <v>Treasurer of CDC</v>
          </cell>
          <cell r="CU250" t="str">
            <v>Member of CDC</v>
          </cell>
          <cell r="CV250" t="str">
            <v>Head of Council</v>
          </cell>
          <cell r="CW250" t="str">
            <v>Member of Council</v>
          </cell>
          <cell r="CX250" t="str">
            <v>Head of Tribal Council</v>
          </cell>
          <cell r="CY250" t="str">
            <v>Member of Tribal Council</v>
          </cell>
          <cell r="CZ250" t="str">
            <v>People's Representative</v>
          </cell>
          <cell r="DA250" t="str">
            <v>Police Commander</v>
          </cell>
          <cell r="DB250" t="str">
            <v>District Administrator</v>
          </cell>
          <cell r="DC250" t="str">
            <v>Other:</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30</v>
          </cell>
          <cell r="DY250">
            <v>1</v>
          </cell>
          <cell r="DZ250" t="str">
            <v>Categorical</v>
          </cell>
          <cell r="EA250">
            <v>3</v>
          </cell>
          <cell r="EB250" t="str">
            <v>Code</v>
          </cell>
          <cell r="EC250" t="str">
            <v>Occupation Code</v>
          </cell>
          <cell r="ED250">
            <v>100</v>
          </cell>
          <cell r="EE250">
            <v>3.09</v>
          </cell>
          <cell r="EF250" t="str">
            <v>.</v>
          </cell>
          <cell r="EG250" t="str">
            <v>-</v>
          </cell>
          <cell r="EI250">
            <v>1.1000000000000001</v>
          </cell>
          <cell r="EJ250" t="str">
            <v>.</v>
          </cell>
          <cell r="EK250">
            <v>0</v>
          </cell>
          <cell r="EN250">
            <v>4.12</v>
          </cell>
          <cell r="EO250" t="str">
            <v>Hypothesis Test</v>
          </cell>
          <cell r="EP250" t="str">
            <v>Village Leadership</v>
          </cell>
          <cell r="EQ250" t="str">
            <v>Decision-Making</v>
          </cell>
          <cell r="ER250">
            <v>12.109999999999998</v>
          </cell>
          <cell r="ES250">
            <v>12.109999999999998</v>
          </cell>
          <cell r="ET250" t="str">
            <v>What is the title of the person in the village who is most responsible for enforcing community rules such as beard length, mosque attendance, and the social role of women?</v>
          </cell>
          <cell r="EU250" t="str">
            <v>موقف شخصیکه مسئولیت تطبیق قواعد اجتماعی در قریه را دارد، مثال ریش ماندن، مسجد رفتن، تعیین نقش اجتماعی زنان، چه است؟</v>
          </cell>
          <cell r="EV250" t="b">
            <v>1</v>
          </cell>
          <cell r="EW250" t="b">
            <v>0</v>
          </cell>
          <cell r="EX250" t="b">
            <v>0</v>
          </cell>
        </row>
        <row r="251">
          <cell r="Q251">
            <v>12.14</v>
          </cell>
          <cell r="T251" t="str">
            <v>[COUNT NUMBER OF RESPONDENTS GIVING EACH ANSWER AND ENTER NUMBER IN BOXES BELOW]</v>
          </cell>
          <cell r="U251" t="str">
            <v>To what extent do you think the council or village elders consider demands and requests of the people in the village, very good, good or not at all?</v>
          </cell>
          <cell r="V251" t="str">
            <v>To what extent do the influential people of this village consider the problems of the villagers and try to find a solution for them?: A great extent, a small extent, not at all?</v>
          </cell>
          <cell r="W251" t="str">
            <v>To what extent do the influential people of this village consider the problems of the villagers and try to find a solution for them?: A great extent, a small extent, not at all?</v>
          </cell>
          <cell r="X251" t="str">
            <v>مردم با نفوذ این قریه تا چه اندازه درفکر مشکلات قریه هستند و کوشش میکنند که آنها را حل کنند: تا حد زیاد، کم، یا هیچ؟</v>
          </cell>
          <cell r="Y251" t="str">
            <v>[ برای هر جواب تعداد جواب دهنده ها را بشمارید و تعداد را در خانه های خالی زیر بنویسید ]</v>
          </cell>
          <cell r="Z251" t="str">
            <v>تا حد زیاد</v>
          </cell>
          <cell r="AA251" t="str">
            <v>کم</v>
          </cell>
          <cell r="AB251" t="str">
            <v>هيچ</v>
          </cell>
          <cell r="AC251" t="e">
            <v>#N/A</v>
          </cell>
          <cell r="AD251" t="e">
            <v>#N/A</v>
          </cell>
          <cell r="AE251" t="e">
            <v>#N/A</v>
          </cell>
          <cell r="AF251" t="e">
            <v>#N/A</v>
          </cell>
          <cell r="AG251" t="e">
            <v>#N/A</v>
          </cell>
          <cell r="AH251" t="e">
            <v>#N/A</v>
          </cell>
          <cell r="AI251" t="e">
            <v>#N/A</v>
          </cell>
          <cell r="AJ251" t="e">
            <v>#N/A</v>
          </cell>
          <cell r="AK251" t="e">
            <v>#N/A</v>
          </cell>
          <cell r="AL251" t="e">
            <v>#N/A</v>
          </cell>
          <cell r="AM251" t="e">
            <v>#N/A</v>
          </cell>
          <cell r="AN251" t="e">
            <v>#N/A</v>
          </cell>
          <cell r="AO251" t="e">
            <v>#N/A</v>
          </cell>
          <cell r="AP251" t="e">
            <v>#N/A</v>
          </cell>
          <cell r="AQ251" t="e">
            <v>#N/A</v>
          </cell>
          <cell r="AR251" t="e">
            <v>#N/A</v>
          </cell>
          <cell r="AS251" t="e">
            <v>#N/A</v>
          </cell>
          <cell r="AT251" t="e">
            <v>#N/A</v>
          </cell>
          <cell r="AU251" t="e">
            <v>#N/A</v>
          </cell>
          <cell r="AV251" t="e">
            <v>#N/A</v>
          </cell>
          <cell r="AW251" t="e">
            <v>#N/A</v>
          </cell>
          <cell r="AX251" t="e">
            <v>#N/A</v>
          </cell>
          <cell r="AY251" t="e">
            <v>#N/A</v>
          </cell>
          <cell r="AZ251" t="e">
            <v>#N/A</v>
          </cell>
          <cell r="BA251" t="e">
            <v>#N/A</v>
          </cell>
          <cell r="BB251" t="e">
            <v>#N/A</v>
          </cell>
          <cell r="BC251" t="e">
            <v>#N/A</v>
          </cell>
          <cell r="BD251" t="e">
            <v>#N/A</v>
          </cell>
          <cell r="BE251" t="e">
            <v>#N/A</v>
          </cell>
          <cell r="BF251" t="e">
            <v>#N/A</v>
          </cell>
          <cell r="BG251" t="e">
            <v>#N/A</v>
          </cell>
          <cell r="BH251" t="e">
            <v>#N/A</v>
          </cell>
          <cell r="BI251" t="e">
            <v>#N/A</v>
          </cell>
          <cell r="BJ251" t="e">
            <v>#N/A</v>
          </cell>
          <cell r="BK251" t="e">
            <v>#N/A</v>
          </cell>
          <cell r="BL251" t="e">
            <v>#N/A</v>
          </cell>
          <cell r="BM251" t="e">
            <v>#N/A</v>
          </cell>
          <cell r="BN251" t="e">
            <v>#N/A</v>
          </cell>
          <cell r="BO251" t="e">
            <v>#N/A</v>
          </cell>
          <cell r="BP251" t="e">
            <v>#N/A</v>
          </cell>
          <cell r="BQ251" t="e">
            <v>#N/A</v>
          </cell>
          <cell r="BR251" t="e">
            <v>#N/A</v>
          </cell>
          <cell r="BS251" t="e">
            <v>#N/A</v>
          </cell>
          <cell r="BT251" t="e">
            <v>#N/A</v>
          </cell>
          <cell r="BU251" t="e">
            <v>#N/A</v>
          </cell>
          <cell r="BV251" t="e">
            <v>#N/A</v>
          </cell>
          <cell r="BW251" t="e">
            <v>#N/A</v>
          </cell>
          <cell r="BX251">
            <v>3</v>
          </cell>
          <cell r="BY251">
            <v>0</v>
          </cell>
          <cell r="BZ251" t="str">
            <v>A Great Extent</v>
          </cell>
          <cell r="CA251" t="str">
            <v>A Small Extent</v>
          </cell>
          <cell r="CB251" t="str">
            <v>Not At All</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v>0</v>
          </cell>
          <cell r="DT251">
            <v>0</v>
          </cell>
          <cell r="DU251">
            <v>0</v>
          </cell>
          <cell r="DV251">
            <v>0</v>
          </cell>
          <cell r="DW251">
            <v>0</v>
          </cell>
          <cell r="DX251">
            <v>3</v>
          </cell>
          <cell r="DY251">
            <v>1</v>
          </cell>
          <cell r="DZ251" t="str">
            <v>Categorical</v>
          </cell>
          <cell r="EA251">
            <v>1</v>
          </cell>
          <cell r="EB251" t="str">
            <v>Fill-In</v>
          </cell>
          <cell r="EC251" t="str">
            <v>Very good; good; Not at all</v>
          </cell>
          <cell r="ED251">
            <v>3</v>
          </cell>
          <cell r="EE251" t="str">
            <v>-</v>
          </cell>
          <cell r="EG251" t="str">
            <v>-</v>
          </cell>
          <cell r="EI251">
            <v>1.34</v>
          </cell>
          <cell r="EJ251" t="str">
            <v>X</v>
          </cell>
          <cell r="EK251">
            <v>0</v>
          </cell>
          <cell r="EN251">
            <v>4.37</v>
          </cell>
          <cell r="EO251" t="str">
            <v>Hypothesis Test</v>
          </cell>
          <cell r="EP251" t="str">
            <v>Local Governance</v>
          </cell>
          <cell r="EQ251" t="str">
            <v>Democratic Responsiveness</v>
          </cell>
          <cell r="ER251">
            <v>12.139999999999997</v>
          </cell>
          <cell r="ES251">
            <v>12.139999999999997</v>
          </cell>
          <cell r="ET251" t="str">
            <v>To what extent do the influential people of this village consider the problems of the villagers and try to find a solution for them?: A great extent, a small extent, not at all?</v>
          </cell>
          <cell r="EU251" t="str">
            <v>تا چی اندازه مردم با نفوذ این قریه مشکلات مردم قریه را در نظر میگرند و کوشش میکنند برای آن راه حل پیدا کنند؟ تا حد زیاد، کم و یا هیچ؟</v>
          </cell>
          <cell r="EV251" t="b">
            <v>1</v>
          </cell>
          <cell r="EW251" t="b">
            <v>1</v>
          </cell>
          <cell r="EX251" t="b">
            <v>0</v>
          </cell>
        </row>
        <row r="252">
          <cell r="Q252">
            <v>14.22</v>
          </cell>
          <cell r="V252" t="str">
            <v>Enforcing social guidelines in the village, such as growing beards, going to the mosque, wearing chadari or girls going to school</v>
          </cell>
          <cell r="W252" t="str">
            <v>Enforcing social guidelines in the village, such as growing beards, going to the mosque, wearing chadari or girls going to school</v>
          </cell>
          <cell r="X252" t="str">
            <v>رهنمائی مردم قریه در مسائل، مثل ریش ماندن مردان، مسجد رفتن، چادری پوشیدن زنان، یا رفتن دختران به مکتب؟</v>
          </cell>
          <cell r="Y252" t="str">
            <v/>
          </cell>
          <cell r="Z252" t="str">
            <v>ملک / ارباب / قریه دار</v>
          </cell>
          <cell r="AA252" t="str">
            <v>خان / زمیندار / بیگ / بای</v>
          </cell>
          <cell r="AB252" t="str">
            <v>ملا / امام / ملای مسجد</v>
          </cell>
          <cell r="AC252" t="str">
            <v>قوماندان</v>
          </cell>
          <cell r="AD252" t="str">
            <v>ریش سفیدان قریه یا بزرگان قوم</v>
          </cell>
          <cell r="AE252" t="str">
            <v>{نام شورای 1}</v>
          </cell>
          <cell r="AF252" t="str">
            <v>پولیس ملی افغانستان</v>
          </cell>
          <cell r="AG252" t="str">
            <v>حکومت ولسوالی</v>
          </cell>
          <cell r="AH252" t="str">
            <v>حکومت ولایتی</v>
          </cell>
          <cell r="AI252" t="str">
            <v>دولت مرکزی</v>
          </cell>
          <cell r="AJ252" t="str">
            <v>سایر:</v>
          </cell>
          <cell r="AK252" t="str">
            <v>مردم قریه</v>
          </cell>
          <cell r="AL252" t="e">
            <v>#N/A</v>
          </cell>
          <cell r="AM252" t="e">
            <v>#N/A</v>
          </cell>
          <cell r="AN252" t="e">
            <v>#N/A</v>
          </cell>
          <cell r="AO252" t="e">
            <v>#N/A</v>
          </cell>
          <cell r="AP252" t="e">
            <v>#N/A</v>
          </cell>
          <cell r="AQ252" t="e">
            <v>#N/A</v>
          </cell>
          <cell r="AR252" t="e">
            <v>#N/A</v>
          </cell>
          <cell r="AS252" t="e">
            <v>#N/A</v>
          </cell>
          <cell r="AT252" t="e">
            <v>#N/A</v>
          </cell>
          <cell r="AU252" t="e">
            <v>#N/A</v>
          </cell>
          <cell r="AV252" t="e">
            <v>#N/A</v>
          </cell>
          <cell r="AW252" t="e">
            <v>#N/A</v>
          </cell>
          <cell r="AX252" t="e">
            <v>#N/A</v>
          </cell>
          <cell r="AY252" t="e">
            <v>#N/A</v>
          </cell>
          <cell r="AZ252" t="e">
            <v>#N/A</v>
          </cell>
          <cell r="BA252" t="e">
            <v>#N/A</v>
          </cell>
          <cell r="BB252" t="e">
            <v>#N/A</v>
          </cell>
          <cell r="BC252" t="e">
            <v>#N/A</v>
          </cell>
          <cell r="BD252" t="e">
            <v>#N/A</v>
          </cell>
          <cell r="BE252" t="e">
            <v>#N/A</v>
          </cell>
          <cell r="BF252" t="e">
            <v>#N/A</v>
          </cell>
          <cell r="BG252" t="e">
            <v>#N/A</v>
          </cell>
          <cell r="BH252" t="e">
            <v>#N/A</v>
          </cell>
          <cell r="BI252" t="e">
            <v>#N/A</v>
          </cell>
          <cell r="BJ252" t="e">
            <v>#N/A</v>
          </cell>
          <cell r="BK252" t="e">
            <v>#N/A</v>
          </cell>
          <cell r="BL252" t="e">
            <v>#N/A</v>
          </cell>
          <cell r="BM252" t="e">
            <v>#N/A</v>
          </cell>
          <cell r="BN252" t="e">
            <v>#N/A</v>
          </cell>
          <cell r="BO252" t="e">
            <v>#N/A</v>
          </cell>
          <cell r="BP252" t="e">
            <v>#N/A</v>
          </cell>
          <cell r="BQ252" t="e">
            <v>#N/A</v>
          </cell>
          <cell r="BR252" t="e">
            <v>#N/A</v>
          </cell>
          <cell r="BS252" t="e">
            <v>#N/A</v>
          </cell>
          <cell r="BT252" t="e">
            <v>#N/A</v>
          </cell>
          <cell r="BU252" t="e">
            <v>#N/A</v>
          </cell>
          <cell r="BV252" t="e">
            <v>#N/A</v>
          </cell>
          <cell r="BW252" t="e">
            <v>#N/A</v>
          </cell>
          <cell r="BX252">
            <v>12</v>
          </cell>
          <cell r="BY252">
            <v>0</v>
          </cell>
          <cell r="BZ252" t="str">
            <v>Malik / Arbab / Qariyadar</v>
          </cell>
          <cell r="CA252" t="str">
            <v>Khan / Zamindar / Beg / Baay</v>
          </cell>
          <cell r="CB252" t="str">
            <v>Mullah / Imam / Mosque Mullah</v>
          </cell>
          <cell r="CC252" t="str">
            <v>Commander</v>
          </cell>
          <cell r="CD252" t="str">
            <v>Tribal Elders / Whitebeards</v>
          </cell>
          <cell r="CE252" t="str">
            <v>{NAME OF COUNCIL 1}</v>
          </cell>
          <cell r="CF252" t="str">
            <v>Police</v>
          </cell>
          <cell r="CG252" t="str">
            <v>District Government</v>
          </cell>
          <cell r="CH252" t="str">
            <v>Provincial Government</v>
          </cell>
          <cell r="CI252" t="str">
            <v>Central Government</v>
          </cell>
          <cell r="CJ252" t="str">
            <v>Other:</v>
          </cell>
          <cell r="CK252" t="str">
            <v>Villagers</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v>0</v>
          </cell>
          <cell r="DT252">
            <v>0</v>
          </cell>
          <cell r="DU252">
            <v>0</v>
          </cell>
          <cell r="DV252">
            <v>0</v>
          </cell>
          <cell r="DW252">
            <v>0</v>
          </cell>
          <cell r="DX252">
            <v>12</v>
          </cell>
          <cell r="DY252">
            <v>1</v>
          </cell>
          <cell r="EK252">
            <v>0</v>
          </cell>
          <cell r="ER252">
            <v>14.219999999999995</v>
          </cell>
          <cell r="ES252">
            <v>14.219999999999995</v>
          </cell>
          <cell r="ET252" t="str">
            <v>Enforcing social guidelines in the village, such as growing beards, going to the mosque, or determining the role of women</v>
          </cell>
          <cell r="EU252" t="str">
            <v>تطبیق قواعد اجتماعی در قریه، مثال ریش ماندن، مسجد رفتن و تعیین نقش اجتماعی زنان</v>
          </cell>
          <cell r="EV252" t="b">
            <v>1</v>
          </cell>
          <cell r="EW252" t="b">
            <v>0</v>
          </cell>
          <cell r="EX252" t="b">
            <v>0</v>
          </cell>
        </row>
        <row r="253">
          <cell r="Q253">
            <v>15.01</v>
          </cell>
          <cell r="T253" t="str">
            <v>[COUNT NUMBER OF RESPONDENTS GIVING EACH ANSWER AND ENTER NUMBER IN BOXES BELOW]</v>
          </cell>
          <cell r="U253" t="str">
            <v>Imagine someone sends you money from another village. You and your family cannot get this money for instance you are ill and your family is not there, would you ask someone in your village who is not a member of your family to go and receive this money on your behalf?</v>
          </cell>
          <cell r="V253" t="str">
            <v>If you had to collect money from somewhere outside the village and you and your relatives could not collect the money because you were too busy or because you were sick, would you be willing to ask someone outside of your family to collect the money for you?</v>
          </cell>
          <cell r="W253" t="str">
            <v>If you had to collect money from somewhere outside the village and you and your relatives could not collect the money because you were too busy or because you were sick, would you be willing to ask someone outside of your family to collect the money for you?</v>
          </cell>
          <cell r="X253" t="str">
            <v>اگر کدام کسی از جای دیگر برای شما پول روان کند و شما یا خویشای تان نتوانید بروید آن پول را بگیرید ازخاطر مریضی یا مصروفیت که دارید. ایا کدام کسی از قریه که از خویشاوند های تان نباشد را روان میکنید که پول را برای تان بیارد؟</v>
          </cell>
          <cell r="Y253" t="str">
            <v>[ برای هر جواب تعداد جواب دهنده ها را بشمارید و تعداد را در خانه های خالی زیر بنویسید ]</v>
          </cell>
          <cell r="Z253" t="str">
            <v>نخیر</v>
          </cell>
          <cell r="AA253" t="str">
            <v>بلی</v>
          </cell>
          <cell r="AB253" t="e">
            <v>#N/A</v>
          </cell>
          <cell r="AC253" t="e">
            <v>#N/A</v>
          </cell>
          <cell r="AD253" t="e">
            <v>#N/A</v>
          </cell>
          <cell r="AE253" t="e">
            <v>#N/A</v>
          </cell>
          <cell r="AF253" t="e">
            <v>#N/A</v>
          </cell>
          <cell r="AG253" t="e">
            <v>#N/A</v>
          </cell>
          <cell r="AH253" t="e">
            <v>#N/A</v>
          </cell>
          <cell r="AI253" t="e">
            <v>#N/A</v>
          </cell>
          <cell r="AJ253" t="e">
            <v>#N/A</v>
          </cell>
          <cell r="AK253" t="e">
            <v>#N/A</v>
          </cell>
          <cell r="AL253" t="e">
            <v>#N/A</v>
          </cell>
          <cell r="AM253" t="e">
            <v>#N/A</v>
          </cell>
          <cell r="AN253" t="e">
            <v>#N/A</v>
          </cell>
          <cell r="AO253" t="e">
            <v>#N/A</v>
          </cell>
          <cell r="AP253" t="e">
            <v>#N/A</v>
          </cell>
          <cell r="AQ253" t="e">
            <v>#N/A</v>
          </cell>
          <cell r="AR253" t="e">
            <v>#N/A</v>
          </cell>
          <cell r="AS253" t="e">
            <v>#N/A</v>
          </cell>
          <cell r="AT253" t="e">
            <v>#N/A</v>
          </cell>
          <cell r="AU253" t="e">
            <v>#N/A</v>
          </cell>
          <cell r="AV253" t="e">
            <v>#N/A</v>
          </cell>
          <cell r="AW253" t="e">
            <v>#N/A</v>
          </cell>
          <cell r="AX253" t="e">
            <v>#N/A</v>
          </cell>
          <cell r="AY253" t="e">
            <v>#N/A</v>
          </cell>
          <cell r="AZ253" t="e">
            <v>#N/A</v>
          </cell>
          <cell r="BA253" t="e">
            <v>#N/A</v>
          </cell>
          <cell r="BB253" t="e">
            <v>#N/A</v>
          </cell>
          <cell r="BC253" t="e">
            <v>#N/A</v>
          </cell>
          <cell r="BD253" t="e">
            <v>#N/A</v>
          </cell>
          <cell r="BE253" t="e">
            <v>#N/A</v>
          </cell>
          <cell r="BF253" t="e">
            <v>#N/A</v>
          </cell>
          <cell r="BG253" t="e">
            <v>#N/A</v>
          </cell>
          <cell r="BH253" t="e">
            <v>#N/A</v>
          </cell>
          <cell r="BI253" t="e">
            <v>#N/A</v>
          </cell>
          <cell r="BJ253" t="e">
            <v>#N/A</v>
          </cell>
          <cell r="BK253" t="e">
            <v>#N/A</v>
          </cell>
          <cell r="BL253" t="e">
            <v>#N/A</v>
          </cell>
          <cell r="BM253" t="e">
            <v>#N/A</v>
          </cell>
          <cell r="BN253" t="e">
            <v>#N/A</v>
          </cell>
          <cell r="BO253" t="e">
            <v>#N/A</v>
          </cell>
          <cell r="BP253" t="e">
            <v>#N/A</v>
          </cell>
          <cell r="BQ253" t="e">
            <v>#N/A</v>
          </cell>
          <cell r="BR253" t="e">
            <v>#N/A</v>
          </cell>
          <cell r="BS253" t="e">
            <v>#N/A</v>
          </cell>
          <cell r="BT253" t="e">
            <v>#N/A</v>
          </cell>
          <cell r="BU253" t="e">
            <v>#N/A</v>
          </cell>
          <cell r="BV253" t="e">
            <v>#N/A</v>
          </cell>
          <cell r="BW253" t="e">
            <v>#N/A</v>
          </cell>
          <cell r="BX253">
            <v>2</v>
          </cell>
          <cell r="BY253">
            <v>0</v>
          </cell>
          <cell r="BZ253" t="str">
            <v>No</v>
          </cell>
          <cell r="CA253" t="str">
            <v>Yes</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2</v>
          </cell>
          <cell r="DY253">
            <v>1</v>
          </cell>
          <cell r="DZ253" t="str">
            <v>Binary</v>
          </cell>
          <cell r="EA253">
            <v>9</v>
          </cell>
          <cell r="EB253" t="str">
            <v>Fill-In</v>
          </cell>
          <cell r="EC253" t="str">
            <v>Yes; No</v>
          </cell>
          <cell r="ED253">
            <v>2</v>
          </cell>
          <cell r="EE253">
            <v>5.05</v>
          </cell>
          <cell r="EF253" t="str">
            <v>.</v>
          </cell>
          <cell r="EG253">
            <v>4.1200000000000099</v>
          </cell>
          <cell r="EH253" t="str">
            <v>.</v>
          </cell>
          <cell r="EI253" t="str">
            <v>-</v>
          </cell>
          <cell r="EK253">
            <v>0</v>
          </cell>
          <cell r="EN253">
            <v>6.07</v>
          </cell>
          <cell r="EO253" t="str">
            <v>Hypothesis Test</v>
          </cell>
          <cell r="EP253" t="str">
            <v>Trust</v>
          </cell>
          <cell r="EQ253" t="str">
            <v>Inter-Personal Trust</v>
          </cell>
          <cell r="ER253">
            <v>15.01</v>
          </cell>
          <cell r="ES253">
            <v>15.01</v>
          </cell>
          <cell r="ET253" t="str">
            <v>Suppose that someone outside of the village needs to pay you some money.  If you and your family are unable to go, for example, you are sick and your family is away, would you ask someone in the village who is not a member of your household to go pick up the money for you?</v>
          </cell>
          <cell r="EU253" t="str">
            <v>فرض کنید که کسی از قریه دیگر به شما پول روان میکند. اگر شما و فامیل تان نتوانید این پول را بگیرید مثلاً مریض هستید و یا فامیل شما نیست، آیا از کدام کس دیگر در قریه تان که عضو خانواده تان نباشد تقاضا خواهید نمود که برود و در نمايندگی از شما این پول را برایتان اخذ نمايد؟</v>
          </cell>
          <cell r="EV253" t="b">
            <v>1</v>
          </cell>
          <cell r="EW253" t="b">
            <v>0</v>
          </cell>
          <cell r="EX253" t="b">
            <v>0</v>
          </cell>
        </row>
        <row r="254">
          <cell r="Q254">
            <v>15.02</v>
          </cell>
          <cell r="T254" t="str">
            <v>[COUNT NUMBER OF RESPONDENTS GIVING EACH ANSWER AND ENTER NUMBER IN BOXES BELOW]</v>
          </cell>
          <cell r="U254" t="str">
            <v>Has something like this happened?</v>
          </cell>
          <cell r="V254" t="str">
            <v>Have you ever done this?</v>
          </cell>
          <cell r="W254" t="str">
            <v>Have you ever done this?</v>
          </cell>
          <cell r="X254" t="str">
            <v>کدام وقتی اینکار را کرده اید؟</v>
          </cell>
          <cell r="Y254" t="str">
            <v>[ برای هر جواب تعداد جواب دهنده ها را بشمارید و تعداد را در خانه های خالی زیر بنویسید ]</v>
          </cell>
          <cell r="Z254" t="str">
            <v>نخیر</v>
          </cell>
          <cell r="AA254" t="str">
            <v>بلی</v>
          </cell>
          <cell r="AB254" t="e">
            <v>#N/A</v>
          </cell>
          <cell r="AC254" t="e">
            <v>#N/A</v>
          </cell>
          <cell r="AD254" t="e">
            <v>#N/A</v>
          </cell>
          <cell r="AE254" t="e">
            <v>#N/A</v>
          </cell>
          <cell r="AF254" t="e">
            <v>#N/A</v>
          </cell>
          <cell r="AG254" t="e">
            <v>#N/A</v>
          </cell>
          <cell r="AH254" t="e">
            <v>#N/A</v>
          </cell>
          <cell r="AI254" t="e">
            <v>#N/A</v>
          </cell>
          <cell r="AJ254" t="e">
            <v>#N/A</v>
          </cell>
          <cell r="AK254" t="e">
            <v>#N/A</v>
          </cell>
          <cell r="AL254" t="e">
            <v>#N/A</v>
          </cell>
          <cell r="AM254" t="e">
            <v>#N/A</v>
          </cell>
          <cell r="AN254" t="e">
            <v>#N/A</v>
          </cell>
          <cell r="AO254" t="e">
            <v>#N/A</v>
          </cell>
          <cell r="AP254" t="e">
            <v>#N/A</v>
          </cell>
          <cell r="AQ254" t="e">
            <v>#N/A</v>
          </cell>
          <cell r="AR254" t="e">
            <v>#N/A</v>
          </cell>
          <cell r="AS254" t="e">
            <v>#N/A</v>
          </cell>
          <cell r="AT254" t="e">
            <v>#N/A</v>
          </cell>
          <cell r="AU254" t="e">
            <v>#N/A</v>
          </cell>
          <cell r="AV254" t="e">
            <v>#N/A</v>
          </cell>
          <cell r="AW254" t="e">
            <v>#N/A</v>
          </cell>
          <cell r="AX254" t="e">
            <v>#N/A</v>
          </cell>
          <cell r="AY254" t="e">
            <v>#N/A</v>
          </cell>
          <cell r="AZ254" t="e">
            <v>#N/A</v>
          </cell>
          <cell r="BA254" t="e">
            <v>#N/A</v>
          </cell>
          <cell r="BB254" t="e">
            <v>#N/A</v>
          </cell>
          <cell r="BC254" t="e">
            <v>#N/A</v>
          </cell>
          <cell r="BD254" t="e">
            <v>#N/A</v>
          </cell>
          <cell r="BE254" t="e">
            <v>#N/A</v>
          </cell>
          <cell r="BF254" t="e">
            <v>#N/A</v>
          </cell>
          <cell r="BG254" t="e">
            <v>#N/A</v>
          </cell>
          <cell r="BH254" t="e">
            <v>#N/A</v>
          </cell>
          <cell r="BI254" t="e">
            <v>#N/A</v>
          </cell>
          <cell r="BJ254" t="e">
            <v>#N/A</v>
          </cell>
          <cell r="BK254" t="e">
            <v>#N/A</v>
          </cell>
          <cell r="BL254" t="e">
            <v>#N/A</v>
          </cell>
          <cell r="BM254" t="e">
            <v>#N/A</v>
          </cell>
          <cell r="BN254" t="e">
            <v>#N/A</v>
          </cell>
          <cell r="BO254" t="e">
            <v>#N/A</v>
          </cell>
          <cell r="BP254" t="e">
            <v>#N/A</v>
          </cell>
          <cell r="BQ254" t="e">
            <v>#N/A</v>
          </cell>
          <cell r="BR254" t="e">
            <v>#N/A</v>
          </cell>
          <cell r="BS254" t="e">
            <v>#N/A</v>
          </cell>
          <cell r="BT254" t="e">
            <v>#N/A</v>
          </cell>
          <cell r="BU254" t="e">
            <v>#N/A</v>
          </cell>
          <cell r="BV254" t="e">
            <v>#N/A</v>
          </cell>
          <cell r="BW254" t="e">
            <v>#N/A</v>
          </cell>
          <cell r="BX254">
            <v>2</v>
          </cell>
          <cell r="BY254">
            <v>0</v>
          </cell>
          <cell r="BZ254" t="str">
            <v>No</v>
          </cell>
          <cell r="CA254" t="str">
            <v>Yes</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2</v>
          </cell>
          <cell r="DY254">
            <v>1</v>
          </cell>
          <cell r="DZ254" t="str">
            <v>Binary</v>
          </cell>
          <cell r="EA254">
            <v>9</v>
          </cell>
          <cell r="EB254" t="str">
            <v>Fill-In</v>
          </cell>
          <cell r="EC254" t="str">
            <v>Yes; No</v>
          </cell>
          <cell r="ED254">
            <v>2</v>
          </cell>
          <cell r="EE254">
            <v>5.0599999999999996</v>
          </cell>
          <cell r="EF254" t="str">
            <v>.</v>
          </cell>
          <cell r="EG254">
            <v>4.1300000000000097</v>
          </cell>
          <cell r="EH254" t="str">
            <v>X</v>
          </cell>
          <cell r="EI254" t="str">
            <v>-</v>
          </cell>
          <cell r="EK254">
            <v>0</v>
          </cell>
          <cell r="EN254">
            <v>6.08</v>
          </cell>
          <cell r="EO254" t="str">
            <v>Hypothesis Test</v>
          </cell>
          <cell r="EP254" t="str">
            <v>Trust</v>
          </cell>
          <cell r="EQ254" t="str">
            <v>Inter-Personal Trust</v>
          </cell>
          <cell r="ER254">
            <v>15.02</v>
          </cell>
          <cell r="ES254">
            <v>15.02</v>
          </cell>
          <cell r="ET254" t="str">
            <v>Have you ever done this?</v>
          </cell>
          <cell r="EU254" t="str">
            <v>آیا کدام وقتی این کار صورت گرفته است؟</v>
          </cell>
          <cell r="EV254" t="b">
            <v>1</v>
          </cell>
          <cell r="EW254" t="b">
            <v>1</v>
          </cell>
          <cell r="EX254" t="b">
            <v>0</v>
          </cell>
        </row>
        <row r="255">
          <cell r="Q255">
            <v>15.03</v>
          </cell>
          <cell r="U255" t="str">
            <v>People in this village want to help other people of this village. They help and cooperate with them when needed.</v>
          </cell>
          <cell r="V255" t="str">
            <v>How often are people in this village willing to help other villagers outside of their household? All the time, some of the time, or never?</v>
          </cell>
          <cell r="W255" t="str">
            <v>How often are people in this village willing to help other villagers outside of their household? All the time, some of the time, or never?</v>
          </cell>
          <cell r="X255" t="str">
            <v>مردم این قریه چقدر به کسانی که که خارج از خانواده شان هستند کمک میکند؟ همیشه کمک میکنند، بعضی اوقات کمک میکنند و یا هیچ کمک نمیکنند؟</v>
          </cell>
          <cell r="Y255" t="str">
            <v/>
          </cell>
          <cell r="Z255" t="str">
            <v>مردم قريه يک ديگر را کمک میکنند و باهم همکاری مينمايند</v>
          </cell>
          <cell r="AA255" t="str">
            <v>بعضی اوقات بوده که مردم قريه با هم ديگر کمک و همکاری نکرده اند</v>
          </cell>
          <cell r="AB255" t="str">
            <v>هیچ وقت یکد یگر را همکاری نمیکنند</v>
          </cell>
          <cell r="AC255" t="e">
            <v>#N/A</v>
          </cell>
          <cell r="AD255" t="e">
            <v>#N/A</v>
          </cell>
          <cell r="AE255" t="e">
            <v>#N/A</v>
          </cell>
          <cell r="AF255" t="e">
            <v>#N/A</v>
          </cell>
          <cell r="AG255" t="e">
            <v>#N/A</v>
          </cell>
          <cell r="AH255" t="e">
            <v>#N/A</v>
          </cell>
          <cell r="AI255" t="e">
            <v>#N/A</v>
          </cell>
          <cell r="AJ255" t="e">
            <v>#N/A</v>
          </cell>
          <cell r="AK255" t="e">
            <v>#N/A</v>
          </cell>
          <cell r="AL255" t="e">
            <v>#N/A</v>
          </cell>
          <cell r="AM255" t="e">
            <v>#N/A</v>
          </cell>
          <cell r="AN255" t="e">
            <v>#N/A</v>
          </cell>
          <cell r="AO255" t="e">
            <v>#N/A</v>
          </cell>
          <cell r="AP255" t="e">
            <v>#N/A</v>
          </cell>
          <cell r="AQ255" t="e">
            <v>#N/A</v>
          </cell>
          <cell r="AR255" t="e">
            <v>#N/A</v>
          </cell>
          <cell r="AS255" t="e">
            <v>#N/A</v>
          </cell>
          <cell r="AT255" t="e">
            <v>#N/A</v>
          </cell>
          <cell r="AU255" t="e">
            <v>#N/A</v>
          </cell>
          <cell r="AV255" t="e">
            <v>#N/A</v>
          </cell>
          <cell r="AW255" t="e">
            <v>#N/A</v>
          </cell>
          <cell r="AX255" t="e">
            <v>#N/A</v>
          </cell>
          <cell r="AY255" t="e">
            <v>#N/A</v>
          </cell>
          <cell r="AZ255" t="e">
            <v>#N/A</v>
          </cell>
          <cell r="BA255" t="e">
            <v>#N/A</v>
          </cell>
          <cell r="BB255" t="e">
            <v>#N/A</v>
          </cell>
          <cell r="BC255" t="e">
            <v>#N/A</v>
          </cell>
          <cell r="BD255" t="e">
            <v>#N/A</v>
          </cell>
          <cell r="BE255" t="e">
            <v>#N/A</v>
          </cell>
          <cell r="BF255" t="e">
            <v>#N/A</v>
          </cell>
          <cell r="BG255" t="e">
            <v>#N/A</v>
          </cell>
          <cell r="BH255" t="e">
            <v>#N/A</v>
          </cell>
          <cell r="BI255" t="e">
            <v>#N/A</v>
          </cell>
          <cell r="BJ255" t="e">
            <v>#N/A</v>
          </cell>
          <cell r="BK255" t="e">
            <v>#N/A</v>
          </cell>
          <cell r="BL255" t="e">
            <v>#N/A</v>
          </cell>
          <cell r="BM255" t="e">
            <v>#N/A</v>
          </cell>
          <cell r="BN255" t="e">
            <v>#N/A</v>
          </cell>
          <cell r="BO255" t="e">
            <v>#N/A</v>
          </cell>
          <cell r="BP255" t="e">
            <v>#N/A</v>
          </cell>
          <cell r="BQ255" t="e">
            <v>#N/A</v>
          </cell>
          <cell r="BR255" t="e">
            <v>#N/A</v>
          </cell>
          <cell r="BS255" t="e">
            <v>#N/A</v>
          </cell>
          <cell r="BT255" t="e">
            <v>#N/A</v>
          </cell>
          <cell r="BU255" t="e">
            <v>#N/A</v>
          </cell>
          <cell r="BV255" t="e">
            <v>#N/A</v>
          </cell>
          <cell r="BW255" t="e">
            <v>#N/A</v>
          </cell>
          <cell r="BX255">
            <v>3</v>
          </cell>
          <cell r="BY255">
            <v>0</v>
          </cell>
          <cell r="BZ255" t="str">
            <v>Villagers Help Each Other and Cooperate Well Together</v>
          </cell>
          <cell r="CA255" t="str">
            <v>There Have Been a Few Cases of Villagers Not Helping Each Other and/or Cooperating</v>
          </cell>
          <cell r="CB255" t="str">
            <v>People Are Never Helping Each Other</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3</v>
          </cell>
          <cell r="DY255">
            <v>1</v>
          </cell>
          <cell r="DZ255" t="str">
            <v>Binary</v>
          </cell>
          <cell r="EA255">
            <v>9</v>
          </cell>
          <cell r="EB255" t="str">
            <v>Fill-In</v>
          </cell>
          <cell r="EC255" t="str">
            <v>Yes; No</v>
          </cell>
          <cell r="ED255">
            <v>2</v>
          </cell>
          <cell r="EE255">
            <v>5.17</v>
          </cell>
          <cell r="EF255" t="str">
            <v>X</v>
          </cell>
          <cell r="EG255">
            <v>4.1400000000000103</v>
          </cell>
          <cell r="EH255" t="str">
            <v>X</v>
          </cell>
          <cell r="EI255" t="str">
            <v>-</v>
          </cell>
          <cell r="EK255">
            <v>0</v>
          </cell>
          <cell r="EN255">
            <v>6.09</v>
          </cell>
          <cell r="EO255" t="str">
            <v>Hypothesis Test</v>
          </cell>
          <cell r="EP255" t="str">
            <v>Trust</v>
          </cell>
          <cell r="EQ255" t="str">
            <v>Strength of Community</v>
          </cell>
          <cell r="ER255">
            <v>15.03</v>
          </cell>
          <cell r="ES255">
            <v>15.03</v>
          </cell>
          <cell r="ET255" t="str">
            <v>Do you think that people in this village are always willing to help others in the village outside of their household or are there cases when people from this village have not cooperated with one another?</v>
          </cell>
          <cell r="EU255" t="str">
            <v>آیا شما فکر میکنید که مردم این قریه مایل هستند که همییشه به مردم دیگر قریه خارج از خانواده شان کمک نمایند یا اوقاتی بوده که آنها با یکدیگر همکاری نکرده باشند؟</v>
          </cell>
          <cell r="EV255" t="b">
            <v>1</v>
          </cell>
          <cell r="EW255" t="b">
            <v>0</v>
          </cell>
          <cell r="EX255" t="b">
            <v>0</v>
          </cell>
        </row>
        <row r="256">
          <cell r="Q256">
            <v>16.11</v>
          </cell>
          <cell r="S256">
            <v>12.059999999999999</v>
          </cell>
          <cell r="T256" t="str">
            <v>[DO NOT INCLUDE DISPUTES]</v>
          </cell>
          <cell r="U256" t="str">
            <v>Is there an old vendetta among the tribes in your village?</v>
          </cell>
          <cell r="V256" t="str">
            <v>During the past few years, have there been any tribal feuds among people in this village or between people in this village and people living outside the village?</v>
          </cell>
          <cell r="W256" t="str">
            <v>During the past few years, have there been any tribal feuds among people in this village or between people in this village and people living outside the village?</v>
          </cell>
          <cell r="X256" t="str">
            <v>در همین چند سال اخير، آيا کدام دشمنی  بین مردم در داخل قریه، و یا بین مردم این قریه و کدام قریه دیگر وجود داشته؟</v>
          </cell>
          <cell r="Y256" t="str">
            <v>[ دعوا های حقوقی شامل نگردد]</v>
          </cell>
          <cell r="Z256" t="str">
            <v>نخیر</v>
          </cell>
          <cell r="AA256" t="str">
            <v xml:space="preserve">بلی، بین مردم این قریه </v>
          </cell>
          <cell r="AB256" t="str">
            <v>بلی، مردم این قریه با مردم دیگر قریه</v>
          </cell>
          <cell r="AC256" t="e">
            <v>#N/A</v>
          </cell>
          <cell r="AD256" t="e">
            <v>#N/A</v>
          </cell>
          <cell r="AE256" t="e">
            <v>#N/A</v>
          </cell>
          <cell r="AF256" t="e">
            <v>#N/A</v>
          </cell>
          <cell r="AG256" t="e">
            <v>#N/A</v>
          </cell>
          <cell r="AH256" t="e">
            <v>#N/A</v>
          </cell>
          <cell r="AI256" t="e">
            <v>#N/A</v>
          </cell>
          <cell r="AJ256" t="e">
            <v>#N/A</v>
          </cell>
          <cell r="AK256" t="e">
            <v>#N/A</v>
          </cell>
          <cell r="AL256" t="e">
            <v>#N/A</v>
          </cell>
          <cell r="AM256" t="e">
            <v>#N/A</v>
          </cell>
          <cell r="AN256" t="e">
            <v>#N/A</v>
          </cell>
          <cell r="AO256" t="e">
            <v>#N/A</v>
          </cell>
          <cell r="AP256" t="e">
            <v>#N/A</v>
          </cell>
          <cell r="AQ256" t="e">
            <v>#N/A</v>
          </cell>
          <cell r="AR256" t="e">
            <v>#N/A</v>
          </cell>
          <cell r="AS256" t="e">
            <v>#N/A</v>
          </cell>
          <cell r="AT256" t="e">
            <v>#N/A</v>
          </cell>
          <cell r="AU256" t="e">
            <v>#N/A</v>
          </cell>
          <cell r="AV256" t="e">
            <v>#N/A</v>
          </cell>
          <cell r="AW256" t="e">
            <v>#N/A</v>
          </cell>
          <cell r="AX256" t="e">
            <v>#N/A</v>
          </cell>
          <cell r="AY256" t="e">
            <v>#N/A</v>
          </cell>
          <cell r="AZ256" t="e">
            <v>#N/A</v>
          </cell>
          <cell r="BA256" t="e">
            <v>#N/A</v>
          </cell>
          <cell r="BB256" t="e">
            <v>#N/A</v>
          </cell>
          <cell r="BC256" t="e">
            <v>#N/A</v>
          </cell>
          <cell r="BD256" t="e">
            <v>#N/A</v>
          </cell>
          <cell r="BE256" t="e">
            <v>#N/A</v>
          </cell>
          <cell r="BF256" t="e">
            <v>#N/A</v>
          </cell>
          <cell r="BG256" t="e">
            <v>#N/A</v>
          </cell>
          <cell r="BH256" t="e">
            <v>#N/A</v>
          </cell>
          <cell r="BI256" t="e">
            <v>#N/A</v>
          </cell>
          <cell r="BJ256" t="e">
            <v>#N/A</v>
          </cell>
          <cell r="BK256" t="e">
            <v>#N/A</v>
          </cell>
          <cell r="BL256" t="e">
            <v>#N/A</v>
          </cell>
          <cell r="BM256" t="e">
            <v>#N/A</v>
          </cell>
          <cell r="BN256" t="e">
            <v>#N/A</v>
          </cell>
          <cell r="BO256" t="e">
            <v>#N/A</v>
          </cell>
          <cell r="BP256" t="e">
            <v>#N/A</v>
          </cell>
          <cell r="BQ256" t="e">
            <v>#N/A</v>
          </cell>
          <cell r="BR256" t="e">
            <v>#N/A</v>
          </cell>
          <cell r="BS256" t="e">
            <v>#N/A</v>
          </cell>
          <cell r="BT256" t="e">
            <v>#N/A</v>
          </cell>
          <cell r="BU256" t="e">
            <v>#N/A</v>
          </cell>
          <cell r="BV256" t="e">
            <v>#N/A</v>
          </cell>
          <cell r="BW256" t="e">
            <v>#N/A</v>
          </cell>
          <cell r="BX256">
            <v>3</v>
          </cell>
          <cell r="BY256">
            <v>0</v>
          </cell>
          <cell r="BZ256" t="str">
            <v>No</v>
          </cell>
          <cell r="CA256" t="str">
            <v>Yes, Among People of This Village</v>
          </cell>
          <cell r="CB256" t="str">
            <v>Yes, Between People In This Village and In Another Village</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3</v>
          </cell>
          <cell r="DY256">
            <v>1</v>
          </cell>
          <cell r="DZ256" t="str">
            <v>Binary</v>
          </cell>
          <cell r="EA256">
            <v>1</v>
          </cell>
          <cell r="EB256" t="str">
            <v>Fill-In</v>
          </cell>
          <cell r="EC256" t="str">
            <v>Yes; No</v>
          </cell>
          <cell r="ED256">
            <v>2</v>
          </cell>
          <cell r="EE256" t="str">
            <v>-</v>
          </cell>
          <cell r="EG256" t="str">
            <v>-</v>
          </cell>
          <cell r="EI256" t="str">
            <v>-</v>
          </cell>
          <cell r="EK256">
            <v>0</v>
          </cell>
          <cell r="EN256">
            <v>6.05</v>
          </cell>
          <cell r="EO256" t="str">
            <v>Hypothesis Test</v>
          </cell>
          <cell r="EP256" t="str">
            <v>Dispute</v>
          </cell>
          <cell r="EQ256" t="str">
            <v>Tribal Feud Incidence</v>
          </cell>
          <cell r="ER256">
            <v>16.110000000000017</v>
          </cell>
          <cell r="ES256">
            <v>16.110000000000017</v>
          </cell>
          <cell r="ET256" t="str">
            <v>During the past few years, have there been any tribal feuds among people in this village or between people in this village and people living outside the village?</v>
          </cell>
          <cell r="EU256" t="str">
            <v xml:space="preserve">در جریان چند سال اخير، آيا کدام دشمنی قومی بین مردم در داخل قریه و  یا بین مردم این قریه و کدام قریه دیگر وجود داشته؟  </v>
          </cell>
          <cell r="EV256" t="b">
            <v>1</v>
          </cell>
          <cell r="EW256" t="b">
            <v>1</v>
          </cell>
          <cell r="EX256" t="b">
            <v>0</v>
          </cell>
        </row>
        <row r="257">
          <cell r="Q257">
            <v>16.12</v>
          </cell>
          <cell r="V257" t="str">
            <v>How long ago did the [MOST RECENT] tribal feud start?</v>
          </cell>
          <cell r="W257" t="str">
            <v>How long ago did the [MOST RECENT] tribal feud start?</v>
          </cell>
          <cell r="X257" t="str">
            <v>(آخرین) دشمنی چند سال قبل رخ داد؟</v>
          </cell>
          <cell r="Y257" t="str">
            <v/>
          </cell>
          <cell r="Z257" t="str">
            <v>ماه</v>
          </cell>
          <cell r="AA257" t="str">
            <v xml:space="preserve">سال </v>
          </cell>
          <cell r="AB257" t="str">
            <v>روز</v>
          </cell>
          <cell r="AC257" t="str">
            <v>هفته</v>
          </cell>
          <cell r="AD257" t="e">
            <v>#N/A</v>
          </cell>
          <cell r="AE257" t="e">
            <v>#N/A</v>
          </cell>
          <cell r="AF257" t="e">
            <v>#N/A</v>
          </cell>
          <cell r="AG257" t="e">
            <v>#N/A</v>
          </cell>
          <cell r="AH257" t="e">
            <v>#N/A</v>
          </cell>
          <cell r="AI257" t="e">
            <v>#N/A</v>
          </cell>
          <cell r="AJ257" t="e">
            <v>#N/A</v>
          </cell>
          <cell r="AK257" t="e">
            <v>#N/A</v>
          </cell>
          <cell r="AL257" t="e">
            <v>#N/A</v>
          </cell>
          <cell r="AM257" t="e">
            <v>#N/A</v>
          </cell>
          <cell r="AN257" t="e">
            <v>#N/A</v>
          </cell>
          <cell r="AO257" t="e">
            <v>#N/A</v>
          </cell>
          <cell r="AP257" t="e">
            <v>#N/A</v>
          </cell>
          <cell r="AQ257" t="e">
            <v>#N/A</v>
          </cell>
          <cell r="AR257" t="e">
            <v>#N/A</v>
          </cell>
          <cell r="AS257" t="e">
            <v>#N/A</v>
          </cell>
          <cell r="AT257" t="e">
            <v>#N/A</v>
          </cell>
          <cell r="AU257" t="e">
            <v>#N/A</v>
          </cell>
          <cell r="AV257" t="e">
            <v>#N/A</v>
          </cell>
          <cell r="AW257" t="e">
            <v>#N/A</v>
          </cell>
          <cell r="AX257" t="e">
            <v>#N/A</v>
          </cell>
          <cell r="AY257" t="e">
            <v>#N/A</v>
          </cell>
          <cell r="AZ257" t="e">
            <v>#N/A</v>
          </cell>
          <cell r="BA257" t="e">
            <v>#N/A</v>
          </cell>
          <cell r="BB257" t="e">
            <v>#N/A</v>
          </cell>
          <cell r="BC257" t="e">
            <v>#N/A</v>
          </cell>
          <cell r="BD257" t="e">
            <v>#N/A</v>
          </cell>
          <cell r="BE257" t="e">
            <v>#N/A</v>
          </cell>
          <cell r="BF257" t="e">
            <v>#N/A</v>
          </cell>
          <cell r="BG257" t="e">
            <v>#N/A</v>
          </cell>
          <cell r="BH257" t="e">
            <v>#N/A</v>
          </cell>
          <cell r="BI257" t="e">
            <v>#N/A</v>
          </cell>
          <cell r="BJ257" t="e">
            <v>#N/A</v>
          </cell>
          <cell r="BK257" t="e">
            <v>#N/A</v>
          </cell>
          <cell r="BL257" t="e">
            <v>#N/A</v>
          </cell>
          <cell r="BM257" t="e">
            <v>#N/A</v>
          </cell>
          <cell r="BN257" t="e">
            <v>#N/A</v>
          </cell>
          <cell r="BO257" t="e">
            <v>#N/A</v>
          </cell>
          <cell r="BP257" t="e">
            <v>#N/A</v>
          </cell>
          <cell r="BQ257" t="e">
            <v>#N/A</v>
          </cell>
          <cell r="BR257" t="e">
            <v>#N/A</v>
          </cell>
          <cell r="BS257" t="e">
            <v>#N/A</v>
          </cell>
          <cell r="BT257" t="e">
            <v>#N/A</v>
          </cell>
          <cell r="BU257" t="e">
            <v>#N/A</v>
          </cell>
          <cell r="BV257" t="e">
            <v>#N/A</v>
          </cell>
          <cell r="BW257" t="e">
            <v>#N/A</v>
          </cell>
          <cell r="BX257">
            <v>4</v>
          </cell>
          <cell r="BY257">
            <v>0</v>
          </cell>
          <cell r="BZ257" t="str">
            <v>Months</v>
          </cell>
          <cell r="CA257" t="str">
            <v>Years</v>
          </cell>
          <cell r="CB257" t="str">
            <v>Days</v>
          </cell>
          <cell r="CC257" t="str">
            <v>Weeks</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4</v>
          </cell>
          <cell r="DY257">
            <v>1</v>
          </cell>
          <cell r="EK257">
            <v>0</v>
          </cell>
          <cell r="ER257">
            <v>16.120000000000019</v>
          </cell>
          <cell r="ES257">
            <v>16.120000000000019</v>
          </cell>
          <cell r="ET257" t="str">
            <v>How long ago did the [MOST RECENT] tribal feud start?</v>
          </cell>
          <cell r="EU257" t="str">
            <v>(آخرین) دشمنی قومی چند سال قبل رخ داد؟</v>
          </cell>
          <cell r="EV257" t="b">
            <v>1</v>
          </cell>
          <cell r="EW257" t="b">
            <v>1</v>
          </cell>
          <cell r="EX257" t="b">
            <v>0</v>
          </cell>
        </row>
        <row r="258">
          <cell r="Q258">
            <v>16.13</v>
          </cell>
          <cell r="T258" t="str">
            <v>[MARK ALL MENTIONED]</v>
          </cell>
          <cell r="V258" t="str">
            <v>What was the cause of the [MOST RECENT] tribal feud?</v>
          </cell>
          <cell r="W258" t="str">
            <v>What was the cause of the [MOST RECENT] tribal feud?</v>
          </cell>
          <cell r="X258" t="str">
            <v>علت (آخرین) دشمنی چه بود؟</v>
          </cell>
          <cell r="Y258" t="str">
            <v>[ تمام جوابات داده شده را حلقه کنید ]</v>
          </cell>
          <cell r="Z258" t="str">
            <v>منازعه روی مالکیت زمین</v>
          </cell>
          <cell r="AA258" t="str">
            <v>منازعه روی آب / آبیاری</v>
          </cell>
          <cell r="AB258" t="str">
            <v>دزدیدن مواشی</v>
          </cell>
          <cell r="AC258" t="str">
            <v>دزدیدن سایر داری ها</v>
          </cell>
          <cell r="AD258" t="str">
            <v>پرداخت قرض</v>
          </cell>
          <cell r="AE258" t="str">
            <v>ازدواج</v>
          </cell>
          <cell r="AF258" t="str">
            <v>غیرت</v>
          </cell>
          <cell r="AG258" t="str">
            <v>قتل و مرگ (خون)</v>
          </cell>
          <cell r="AH258" t="str">
            <v>بی احترامی / توهین</v>
          </cell>
          <cell r="AI258" t="str">
            <v>سایر:</v>
          </cell>
          <cell r="AJ258" t="str">
            <v>سایر:</v>
          </cell>
          <cell r="AK258" t="str">
            <v>سایر:</v>
          </cell>
          <cell r="AL258" t="str">
            <v>سایر:</v>
          </cell>
          <cell r="AM258" t="str">
            <v>سایر:</v>
          </cell>
          <cell r="AN258" t="e">
            <v>#N/A</v>
          </cell>
          <cell r="AO258" t="e">
            <v>#N/A</v>
          </cell>
          <cell r="AP258" t="e">
            <v>#N/A</v>
          </cell>
          <cell r="AQ258" t="e">
            <v>#N/A</v>
          </cell>
          <cell r="AR258" t="e">
            <v>#N/A</v>
          </cell>
          <cell r="AS258" t="e">
            <v>#N/A</v>
          </cell>
          <cell r="AT258" t="e">
            <v>#N/A</v>
          </cell>
          <cell r="AU258" t="e">
            <v>#N/A</v>
          </cell>
          <cell r="AV258" t="e">
            <v>#N/A</v>
          </cell>
          <cell r="AW258" t="e">
            <v>#N/A</v>
          </cell>
          <cell r="AX258" t="e">
            <v>#N/A</v>
          </cell>
          <cell r="AY258" t="e">
            <v>#N/A</v>
          </cell>
          <cell r="AZ258" t="e">
            <v>#N/A</v>
          </cell>
          <cell r="BA258" t="e">
            <v>#N/A</v>
          </cell>
          <cell r="BB258" t="e">
            <v>#N/A</v>
          </cell>
          <cell r="BC258" t="e">
            <v>#N/A</v>
          </cell>
          <cell r="BD258" t="e">
            <v>#N/A</v>
          </cell>
          <cell r="BE258" t="e">
            <v>#N/A</v>
          </cell>
          <cell r="BF258" t="e">
            <v>#N/A</v>
          </cell>
          <cell r="BG258" t="e">
            <v>#N/A</v>
          </cell>
          <cell r="BH258" t="e">
            <v>#N/A</v>
          </cell>
          <cell r="BI258" t="e">
            <v>#N/A</v>
          </cell>
          <cell r="BJ258" t="e">
            <v>#N/A</v>
          </cell>
          <cell r="BK258" t="e">
            <v>#N/A</v>
          </cell>
          <cell r="BL258" t="e">
            <v>#N/A</v>
          </cell>
          <cell r="BM258" t="e">
            <v>#N/A</v>
          </cell>
          <cell r="BN258" t="e">
            <v>#N/A</v>
          </cell>
          <cell r="BO258" t="e">
            <v>#N/A</v>
          </cell>
          <cell r="BP258" t="e">
            <v>#N/A</v>
          </cell>
          <cell r="BQ258" t="e">
            <v>#N/A</v>
          </cell>
          <cell r="BR258" t="e">
            <v>#N/A</v>
          </cell>
          <cell r="BS258" t="e">
            <v>#N/A</v>
          </cell>
          <cell r="BT258" t="e">
            <v>#N/A</v>
          </cell>
          <cell r="BU258" t="e">
            <v>#N/A</v>
          </cell>
          <cell r="BV258" t="e">
            <v>#N/A</v>
          </cell>
          <cell r="BW258" t="e">
            <v>#N/A</v>
          </cell>
          <cell r="BX258">
            <v>14</v>
          </cell>
          <cell r="BY258">
            <v>0</v>
          </cell>
          <cell r="BZ258" t="str">
            <v>Land Ownership Dispute</v>
          </cell>
          <cell r="CA258" t="str">
            <v>Water / Irrigation Dispute</v>
          </cell>
          <cell r="CB258" t="str">
            <v>Theft of Livestock</v>
          </cell>
          <cell r="CC258" t="str">
            <v>Theft of Other Property</v>
          </cell>
          <cell r="CD258" t="str">
            <v>Repayment of Loan</v>
          </cell>
          <cell r="CE258" t="str">
            <v>Marriage</v>
          </cell>
          <cell r="CF258" t="str">
            <v>Honor</v>
          </cell>
          <cell r="CG258" t="str">
            <v>Murder or Death (Blood)</v>
          </cell>
          <cell r="CH258" t="str">
            <v>Personal Insult / Respect</v>
          </cell>
          <cell r="CI258" t="str">
            <v>Other:</v>
          </cell>
          <cell r="CJ258" t="str">
            <v>Other:</v>
          </cell>
          <cell r="CK258" t="str">
            <v>Other:</v>
          </cell>
          <cell r="CL258" t="str">
            <v>Other:</v>
          </cell>
          <cell r="CM258" t="str">
            <v>Other:</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v>0</v>
          </cell>
          <cell r="DT258">
            <v>0</v>
          </cell>
          <cell r="DU258">
            <v>0</v>
          </cell>
          <cell r="DV258">
            <v>0</v>
          </cell>
          <cell r="DW258">
            <v>0</v>
          </cell>
          <cell r="DX258">
            <v>14</v>
          </cell>
          <cell r="DY258">
            <v>1</v>
          </cell>
          <cell r="EK258">
            <v>0</v>
          </cell>
          <cell r="ER258">
            <v>16.13000000000002</v>
          </cell>
          <cell r="ES258">
            <v>16.13000000000002</v>
          </cell>
          <cell r="ET258" t="str">
            <v>What was the cause of the [MOST RECENT] tribal feud?</v>
          </cell>
          <cell r="EU258" t="str">
            <v>علت (آخرین) دشمنی قومی چه بود؟</v>
          </cell>
          <cell r="EV258" t="b">
            <v>1</v>
          </cell>
          <cell r="EW258" t="b">
            <v>1</v>
          </cell>
          <cell r="EX258" t="b">
            <v>0</v>
          </cell>
        </row>
        <row r="259">
          <cell r="Q259">
            <v>16.14</v>
          </cell>
          <cell r="V259" t="str">
            <v>Has the [MOST RECENT] tribal feud been resolved?</v>
          </cell>
          <cell r="W259" t="str">
            <v>Has the [MOST RECENT] tribal feud been resolved?</v>
          </cell>
          <cell r="X259" t="str">
            <v>آیا (آخرین) دشمنی حل شده است؟</v>
          </cell>
          <cell r="Y259" t="str">
            <v/>
          </cell>
          <cell r="Z259" t="str">
            <v xml:space="preserve">نخیر، دشمنی حل نشده است </v>
          </cell>
          <cell r="AA259" t="str">
            <v xml:space="preserve">بلی، دشمنی حل شده است </v>
          </cell>
          <cell r="AB259" t="e">
            <v>#N/A</v>
          </cell>
          <cell r="AC259" t="e">
            <v>#N/A</v>
          </cell>
          <cell r="AD259" t="e">
            <v>#N/A</v>
          </cell>
          <cell r="AE259" t="e">
            <v>#N/A</v>
          </cell>
          <cell r="AF259" t="e">
            <v>#N/A</v>
          </cell>
          <cell r="AG259" t="e">
            <v>#N/A</v>
          </cell>
          <cell r="AH259" t="e">
            <v>#N/A</v>
          </cell>
          <cell r="AI259" t="e">
            <v>#N/A</v>
          </cell>
          <cell r="AJ259" t="e">
            <v>#N/A</v>
          </cell>
          <cell r="AK259" t="e">
            <v>#N/A</v>
          </cell>
          <cell r="AL259" t="e">
            <v>#N/A</v>
          </cell>
          <cell r="AM259" t="e">
            <v>#N/A</v>
          </cell>
          <cell r="AN259" t="e">
            <v>#N/A</v>
          </cell>
          <cell r="AO259" t="e">
            <v>#N/A</v>
          </cell>
          <cell r="AP259" t="e">
            <v>#N/A</v>
          </cell>
          <cell r="AQ259" t="e">
            <v>#N/A</v>
          </cell>
          <cell r="AR259" t="e">
            <v>#N/A</v>
          </cell>
          <cell r="AS259" t="e">
            <v>#N/A</v>
          </cell>
          <cell r="AT259" t="e">
            <v>#N/A</v>
          </cell>
          <cell r="AU259" t="e">
            <v>#N/A</v>
          </cell>
          <cell r="AV259" t="e">
            <v>#N/A</v>
          </cell>
          <cell r="AW259" t="e">
            <v>#N/A</v>
          </cell>
          <cell r="AX259" t="e">
            <v>#N/A</v>
          </cell>
          <cell r="AY259" t="e">
            <v>#N/A</v>
          </cell>
          <cell r="AZ259" t="e">
            <v>#N/A</v>
          </cell>
          <cell r="BA259" t="e">
            <v>#N/A</v>
          </cell>
          <cell r="BB259" t="e">
            <v>#N/A</v>
          </cell>
          <cell r="BC259" t="e">
            <v>#N/A</v>
          </cell>
          <cell r="BD259" t="e">
            <v>#N/A</v>
          </cell>
          <cell r="BE259" t="e">
            <v>#N/A</v>
          </cell>
          <cell r="BF259" t="e">
            <v>#N/A</v>
          </cell>
          <cell r="BG259" t="e">
            <v>#N/A</v>
          </cell>
          <cell r="BH259" t="e">
            <v>#N/A</v>
          </cell>
          <cell r="BI259" t="e">
            <v>#N/A</v>
          </cell>
          <cell r="BJ259" t="e">
            <v>#N/A</v>
          </cell>
          <cell r="BK259" t="e">
            <v>#N/A</v>
          </cell>
          <cell r="BL259" t="e">
            <v>#N/A</v>
          </cell>
          <cell r="BM259" t="e">
            <v>#N/A</v>
          </cell>
          <cell r="BN259" t="e">
            <v>#N/A</v>
          </cell>
          <cell r="BO259" t="e">
            <v>#N/A</v>
          </cell>
          <cell r="BP259" t="e">
            <v>#N/A</v>
          </cell>
          <cell r="BQ259" t="e">
            <v>#N/A</v>
          </cell>
          <cell r="BR259" t="e">
            <v>#N/A</v>
          </cell>
          <cell r="BS259" t="e">
            <v>#N/A</v>
          </cell>
          <cell r="BT259" t="e">
            <v>#N/A</v>
          </cell>
          <cell r="BU259" t="e">
            <v>#N/A</v>
          </cell>
          <cell r="BV259" t="e">
            <v>#N/A</v>
          </cell>
          <cell r="BW259" t="e">
            <v>#N/A</v>
          </cell>
          <cell r="BX259">
            <v>2</v>
          </cell>
          <cell r="BY259">
            <v>0</v>
          </cell>
          <cell r="BZ259" t="str">
            <v>No, Feud Has Not Been Resolved</v>
          </cell>
          <cell r="CA259" t="str">
            <v>Yes, Feud Has Been Resolved</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2</v>
          </cell>
          <cell r="DY259">
            <v>1</v>
          </cell>
          <cell r="EK259">
            <v>0</v>
          </cell>
          <cell r="ER259">
            <v>16.140000000000022</v>
          </cell>
          <cell r="ES259">
            <v>16.140000000000022</v>
          </cell>
          <cell r="ET259" t="str">
            <v>Has the [MOST RECENT] tribal feud been resolved?</v>
          </cell>
          <cell r="EU259" t="str">
            <v>آیا (آخرین) دشمنی  قومی حل شده است؟</v>
          </cell>
          <cell r="EV259" t="b">
            <v>1</v>
          </cell>
          <cell r="EW259" t="b">
            <v>1</v>
          </cell>
          <cell r="EX259" t="b">
            <v>0</v>
          </cell>
        </row>
        <row r="260">
          <cell r="Q260">
            <v>9.11</v>
          </cell>
          <cell r="R260">
            <v>14.01</v>
          </cell>
          <cell r="T260" t="str">
            <v>[COUNT NUMBER OF RESPONDENTS GIVING EACH ANSWER AND ENTER NUMBER IN BOXES BELOW]</v>
          </cell>
          <cell r="U260" t="str">
            <v>I want to ask the next questions from each one of you separately. Do you think that the people in the village should pay tax to village elders, central government or another organization?</v>
          </cell>
          <cell r="V260" t="str">
            <v>In your opinion, should people in this village who earn income pay a tax on their income?</v>
          </cell>
          <cell r="W260" t="str">
            <v>In your opinion, should people in this village who earn income pay a tax on their income?</v>
          </cell>
          <cell r="X260" t="str">
            <v>به نظر شما، آیا کسانیکه در قریه عواید دارند، باید از عواید خویش مالیه بپردازند؟</v>
          </cell>
          <cell r="Y260" t="str">
            <v>[ برای هر جواب تعداد جواب دهنده ها را بشمارید و تعداد را در خانه های خالی زیر بنویسید ]</v>
          </cell>
          <cell r="Z260" t="str">
            <v>نخیر</v>
          </cell>
          <cell r="AA260" t="str">
            <v>بلی</v>
          </cell>
          <cell r="AB260" t="e">
            <v>#N/A</v>
          </cell>
          <cell r="AC260" t="e">
            <v>#N/A</v>
          </cell>
          <cell r="AD260" t="e">
            <v>#N/A</v>
          </cell>
          <cell r="AE260" t="e">
            <v>#N/A</v>
          </cell>
          <cell r="AF260" t="e">
            <v>#N/A</v>
          </cell>
          <cell r="AG260" t="e">
            <v>#N/A</v>
          </cell>
          <cell r="AH260" t="e">
            <v>#N/A</v>
          </cell>
          <cell r="AI260" t="e">
            <v>#N/A</v>
          </cell>
          <cell r="AJ260" t="e">
            <v>#N/A</v>
          </cell>
          <cell r="AK260" t="e">
            <v>#N/A</v>
          </cell>
          <cell r="AL260" t="e">
            <v>#N/A</v>
          </cell>
          <cell r="AM260" t="e">
            <v>#N/A</v>
          </cell>
          <cell r="AN260" t="e">
            <v>#N/A</v>
          </cell>
          <cell r="AO260" t="e">
            <v>#N/A</v>
          </cell>
          <cell r="AP260" t="e">
            <v>#N/A</v>
          </cell>
          <cell r="AQ260" t="e">
            <v>#N/A</v>
          </cell>
          <cell r="AR260" t="e">
            <v>#N/A</v>
          </cell>
          <cell r="AS260" t="e">
            <v>#N/A</v>
          </cell>
          <cell r="AT260" t="e">
            <v>#N/A</v>
          </cell>
          <cell r="AU260" t="e">
            <v>#N/A</v>
          </cell>
          <cell r="AV260" t="e">
            <v>#N/A</v>
          </cell>
          <cell r="AW260" t="e">
            <v>#N/A</v>
          </cell>
          <cell r="AX260" t="e">
            <v>#N/A</v>
          </cell>
          <cell r="AY260" t="e">
            <v>#N/A</v>
          </cell>
          <cell r="AZ260" t="e">
            <v>#N/A</v>
          </cell>
          <cell r="BA260" t="e">
            <v>#N/A</v>
          </cell>
          <cell r="BB260" t="e">
            <v>#N/A</v>
          </cell>
          <cell r="BC260" t="e">
            <v>#N/A</v>
          </cell>
          <cell r="BD260" t="e">
            <v>#N/A</v>
          </cell>
          <cell r="BE260" t="e">
            <v>#N/A</v>
          </cell>
          <cell r="BF260" t="e">
            <v>#N/A</v>
          </cell>
          <cell r="BG260" t="e">
            <v>#N/A</v>
          </cell>
          <cell r="BH260" t="e">
            <v>#N/A</v>
          </cell>
          <cell r="BI260" t="e">
            <v>#N/A</v>
          </cell>
          <cell r="BJ260" t="e">
            <v>#N/A</v>
          </cell>
          <cell r="BK260" t="e">
            <v>#N/A</v>
          </cell>
          <cell r="BL260" t="e">
            <v>#N/A</v>
          </cell>
          <cell r="BM260" t="e">
            <v>#N/A</v>
          </cell>
          <cell r="BN260" t="e">
            <v>#N/A</v>
          </cell>
          <cell r="BO260" t="e">
            <v>#N/A</v>
          </cell>
          <cell r="BP260" t="e">
            <v>#N/A</v>
          </cell>
          <cell r="BQ260" t="e">
            <v>#N/A</v>
          </cell>
          <cell r="BR260" t="e">
            <v>#N/A</v>
          </cell>
          <cell r="BS260" t="e">
            <v>#N/A</v>
          </cell>
          <cell r="BT260" t="e">
            <v>#N/A</v>
          </cell>
          <cell r="BU260" t="e">
            <v>#N/A</v>
          </cell>
          <cell r="BV260" t="e">
            <v>#N/A</v>
          </cell>
          <cell r="BW260" t="e">
            <v>#N/A</v>
          </cell>
          <cell r="BX260">
            <v>2</v>
          </cell>
          <cell r="BY260">
            <v>12.04</v>
          </cell>
          <cell r="BZ260" t="str">
            <v>No</v>
          </cell>
          <cell r="CA260" t="str">
            <v>Yes</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2</v>
          </cell>
          <cell r="DY260">
            <v>1</v>
          </cell>
          <cell r="DZ260" t="str">
            <v>Binary</v>
          </cell>
          <cell r="EA260">
            <v>9</v>
          </cell>
          <cell r="EB260" t="str">
            <v>Fill-In</v>
          </cell>
          <cell r="EC260" t="str">
            <v>Yes; No</v>
          </cell>
          <cell r="ED260">
            <v>2</v>
          </cell>
          <cell r="EE260">
            <v>4.1500000000000004</v>
          </cell>
          <cell r="EF260" t="str">
            <v>.</v>
          </cell>
          <cell r="EG260" t="str">
            <v>-</v>
          </cell>
          <cell r="EI260" t="str">
            <v>-</v>
          </cell>
          <cell r="EK260">
            <v>1</v>
          </cell>
          <cell r="EN260">
            <v>5.0999999999999996</v>
          </cell>
          <cell r="EO260" t="str">
            <v>Hypothesis Test</v>
          </cell>
          <cell r="EP260" t="str">
            <v>Political Opinion</v>
          </cell>
          <cell r="EQ260" t="str">
            <v>Taxation</v>
          </cell>
          <cell r="ER260">
            <v>7.139999999999997</v>
          </cell>
          <cell r="ES260">
            <v>7.139999999999997</v>
          </cell>
          <cell r="ET260" t="str">
            <v>In your personal opinion, should people in this village who earn income pay a tax on their income to the village leaders, district authority, provincial governor, central government, NGOs, or another person or organization?</v>
          </cell>
          <cell r="EU260" t="str">
            <v xml:space="preserve">به نظر شما، آیا کسانیکه در قریه عواید دارند باید از عواید خویش مالیه بپردازند؟ </v>
          </cell>
          <cell r="EV260" t="b">
            <v>0</v>
          </cell>
          <cell r="EW260" t="b">
            <v>0</v>
          </cell>
          <cell r="EX260" t="b">
            <v>0</v>
          </cell>
        </row>
        <row r="261">
          <cell r="Q261" t="str">
            <v>A.01</v>
          </cell>
          <cell r="U261" t="str">
            <v>End of interview time</v>
          </cell>
          <cell r="V261" t="str">
            <v>End of interview time</v>
          </cell>
          <cell r="W261" t="str">
            <v>End of interview time</v>
          </cell>
          <cell r="X261" t="str">
            <v>ساعت ختم مصاحبه</v>
          </cell>
          <cell r="Y261" t="str">
            <v/>
          </cell>
          <cell r="Z261" t="str">
            <v>ساعت</v>
          </cell>
          <cell r="AA261" t="str">
            <v>دقیقه</v>
          </cell>
          <cell r="AB261" t="e">
            <v>#N/A</v>
          </cell>
          <cell r="AC261" t="e">
            <v>#N/A</v>
          </cell>
          <cell r="AD261" t="e">
            <v>#N/A</v>
          </cell>
          <cell r="AE261" t="e">
            <v>#N/A</v>
          </cell>
          <cell r="AF261" t="e">
            <v>#N/A</v>
          </cell>
          <cell r="AG261" t="e">
            <v>#N/A</v>
          </cell>
          <cell r="AH261" t="e">
            <v>#N/A</v>
          </cell>
          <cell r="AI261" t="e">
            <v>#N/A</v>
          </cell>
          <cell r="AJ261" t="e">
            <v>#N/A</v>
          </cell>
          <cell r="AK261" t="e">
            <v>#N/A</v>
          </cell>
          <cell r="AL261" t="e">
            <v>#N/A</v>
          </cell>
          <cell r="AM261" t="e">
            <v>#N/A</v>
          </cell>
          <cell r="AN261" t="e">
            <v>#N/A</v>
          </cell>
          <cell r="AO261" t="e">
            <v>#N/A</v>
          </cell>
          <cell r="AP261" t="e">
            <v>#N/A</v>
          </cell>
          <cell r="AQ261" t="e">
            <v>#N/A</v>
          </cell>
          <cell r="AR261" t="e">
            <v>#N/A</v>
          </cell>
          <cell r="AS261" t="e">
            <v>#N/A</v>
          </cell>
          <cell r="AT261" t="e">
            <v>#N/A</v>
          </cell>
          <cell r="AU261" t="e">
            <v>#N/A</v>
          </cell>
          <cell r="AV261" t="e">
            <v>#N/A</v>
          </cell>
          <cell r="AW261" t="e">
            <v>#N/A</v>
          </cell>
          <cell r="AX261" t="e">
            <v>#N/A</v>
          </cell>
          <cell r="AY261" t="e">
            <v>#N/A</v>
          </cell>
          <cell r="AZ261" t="e">
            <v>#N/A</v>
          </cell>
          <cell r="BA261" t="e">
            <v>#N/A</v>
          </cell>
          <cell r="BB261" t="e">
            <v>#N/A</v>
          </cell>
          <cell r="BC261" t="e">
            <v>#N/A</v>
          </cell>
          <cell r="BD261" t="e">
            <v>#N/A</v>
          </cell>
          <cell r="BE261" t="e">
            <v>#N/A</v>
          </cell>
          <cell r="BF261" t="e">
            <v>#N/A</v>
          </cell>
          <cell r="BG261" t="e">
            <v>#N/A</v>
          </cell>
          <cell r="BH261" t="e">
            <v>#N/A</v>
          </cell>
          <cell r="BI261" t="e">
            <v>#N/A</v>
          </cell>
          <cell r="BJ261" t="e">
            <v>#N/A</v>
          </cell>
          <cell r="BK261" t="e">
            <v>#N/A</v>
          </cell>
          <cell r="BL261" t="e">
            <v>#N/A</v>
          </cell>
          <cell r="BM261" t="e">
            <v>#N/A</v>
          </cell>
          <cell r="BN261" t="e">
            <v>#N/A</v>
          </cell>
          <cell r="BO261" t="e">
            <v>#N/A</v>
          </cell>
          <cell r="BP261" t="e">
            <v>#N/A</v>
          </cell>
          <cell r="BQ261" t="e">
            <v>#N/A</v>
          </cell>
          <cell r="BR261" t="e">
            <v>#N/A</v>
          </cell>
          <cell r="BS261" t="e">
            <v>#N/A</v>
          </cell>
          <cell r="BT261" t="e">
            <v>#N/A</v>
          </cell>
          <cell r="BU261" t="e">
            <v>#N/A</v>
          </cell>
          <cell r="BV261" t="e">
            <v>#N/A</v>
          </cell>
          <cell r="BW261" t="e">
            <v>#N/A</v>
          </cell>
          <cell r="BX261">
            <v>2</v>
          </cell>
          <cell r="BY261">
            <v>0</v>
          </cell>
          <cell r="BZ261" t="str">
            <v>Hours</v>
          </cell>
          <cell r="CA261" t="str">
            <v>Minutes</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2</v>
          </cell>
          <cell r="DY261">
            <v>1</v>
          </cell>
          <cell r="DZ261" t="str">
            <v>Numerical</v>
          </cell>
          <cell r="EA261">
            <v>1</v>
          </cell>
          <cell r="EB261" t="str">
            <v>Fill-In</v>
          </cell>
          <cell r="EC261" t="str">
            <v>Minute; Hour</v>
          </cell>
          <cell r="ED261" t="str">
            <v>-</v>
          </cell>
          <cell r="EE261" t="str">
            <v>A.01</v>
          </cell>
          <cell r="EF261" t="str">
            <v>.</v>
          </cell>
          <cell r="EG261" t="str">
            <v>A.01</v>
          </cell>
          <cell r="EH261">
            <v>0</v>
          </cell>
          <cell r="EI261" t="str">
            <v>A.01</v>
          </cell>
          <cell r="EJ261" t="str">
            <v>.</v>
          </cell>
          <cell r="EK261">
            <v>0</v>
          </cell>
          <cell r="EN261" t="str">
            <v>A.01</v>
          </cell>
          <cell r="EO261" t="str">
            <v>Supervision</v>
          </cell>
          <cell r="EP261" t="str">
            <v/>
          </cell>
          <cell r="EQ261" t="str">
            <v/>
          </cell>
          <cell r="ER261" t="str">
            <v>A.01</v>
          </cell>
          <cell r="ES261" t="str">
            <v>A.01</v>
          </cell>
          <cell r="ET261" t="str">
            <v>End of interview time</v>
          </cell>
          <cell r="EU261" t="str">
            <v>ساعت ختم مصاحبه</v>
          </cell>
          <cell r="EV261" t="b">
            <v>1</v>
          </cell>
          <cell r="EW261" t="b">
            <v>1</v>
          </cell>
          <cell r="EX261" t="b">
            <v>1</v>
          </cell>
        </row>
        <row r="262">
          <cell r="Q262" t="str">
            <v>A.02</v>
          </cell>
          <cell r="U262" t="str">
            <v>Which language did the interview take place?</v>
          </cell>
          <cell r="V262" t="str">
            <v>In which language did the interview take place?</v>
          </cell>
          <cell r="W262" t="str">
            <v>In which language did the interview take place?</v>
          </cell>
          <cell r="X262" t="str">
            <v>این سروی به کدام لسان صورت گرفت؟</v>
          </cell>
          <cell r="Y262" t="str">
            <v/>
          </cell>
          <cell r="Z262" t="str">
            <v>پشتو</v>
          </cell>
          <cell r="AA262" t="str">
            <v>دری</v>
          </cell>
          <cell r="AB262" t="str">
            <v>ازبکی</v>
          </cell>
          <cell r="AC262" t="str">
            <v>پشه یی</v>
          </cell>
          <cell r="AD262" t="str">
            <v>عربی</v>
          </cell>
          <cell r="AE262" t="str">
            <v>اردو</v>
          </cell>
          <cell r="AF262" t="e">
            <v>#N/A</v>
          </cell>
          <cell r="AG262" t="e">
            <v>#N/A</v>
          </cell>
          <cell r="AH262" t="e">
            <v>#N/A</v>
          </cell>
          <cell r="AI262" t="e">
            <v>#N/A</v>
          </cell>
          <cell r="AJ262" t="e">
            <v>#N/A</v>
          </cell>
          <cell r="AK262" t="e">
            <v>#N/A</v>
          </cell>
          <cell r="AL262" t="e">
            <v>#N/A</v>
          </cell>
          <cell r="AM262" t="e">
            <v>#N/A</v>
          </cell>
          <cell r="AN262" t="e">
            <v>#N/A</v>
          </cell>
          <cell r="AO262" t="e">
            <v>#N/A</v>
          </cell>
          <cell r="AP262" t="e">
            <v>#N/A</v>
          </cell>
          <cell r="AQ262" t="e">
            <v>#N/A</v>
          </cell>
          <cell r="AR262" t="e">
            <v>#N/A</v>
          </cell>
          <cell r="AS262" t="e">
            <v>#N/A</v>
          </cell>
          <cell r="AT262" t="e">
            <v>#N/A</v>
          </cell>
          <cell r="AU262" t="e">
            <v>#N/A</v>
          </cell>
          <cell r="AV262" t="e">
            <v>#N/A</v>
          </cell>
          <cell r="AW262" t="e">
            <v>#N/A</v>
          </cell>
          <cell r="AX262" t="e">
            <v>#N/A</v>
          </cell>
          <cell r="AY262" t="e">
            <v>#N/A</v>
          </cell>
          <cell r="AZ262" t="e">
            <v>#N/A</v>
          </cell>
          <cell r="BA262" t="e">
            <v>#N/A</v>
          </cell>
          <cell r="BB262" t="e">
            <v>#N/A</v>
          </cell>
          <cell r="BC262" t="e">
            <v>#N/A</v>
          </cell>
          <cell r="BD262" t="e">
            <v>#N/A</v>
          </cell>
          <cell r="BE262" t="e">
            <v>#N/A</v>
          </cell>
          <cell r="BF262" t="e">
            <v>#N/A</v>
          </cell>
          <cell r="BG262" t="e">
            <v>#N/A</v>
          </cell>
          <cell r="BH262" t="e">
            <v>#N/A</v>
          </cell>
          <cell r="BI262" t="e">
            <v>#N/A</v>
          </cell>
          <cell r="BJ262" t="e">
            <v>#N/A</v>
          </cell>
          <cell r="BK262" t="e">
            <v>#N/A</v>
          </cell>
          <cell r="BL262" t="e">
            <v>#N/A</v>
          </cell>
          <cell r="BM262" t="e">
            <v>#N/A</v>
          </cell>
          <cell r="BN262" t="e">
            <v>#N/A</v>
          </cell>
          <cell r="BO262" t="e">
            <v>#N/A</v>
          </cell>
          <cell r="BP262" t="e">
            <v>#N/A</v>
          </cell>
          <cell r="BQ262" t="e">
            <v>#N/A</v>
          </cell>
          <cell r="BR262" t="e">
            <v>#N/A</v>
          </cell>
          <cell r="BS262" t="e">
            <v>#N/A</v>
          </cell>
          <cell r="BT262" t="e">
            <v>#N/A</v>
          </cell>
          <cell r="BU262" t="e">
            <v>#N/A</v>
          </cell>
          <cell r="BV262" t="e">
            <v>#N/A</v>
          </cell>
          <cell r="BW262" t="e">
            <v>#N/A</v>
          </cell>
          <cell r="BX262">
            <v>6</v>
          </cell>
          <cell r="BY262">
            <v>0</v>
          </cell>
          <cell r="BZ262" t="str">
            <v>Pashto</v>
          </cell>
          <cell r="CA262" t="str">
            <v>Dari</v>
          </cell>
          <cell r="CB262" t="str">
            <v>Uzbek</v>
          </cell>
          <cell r="CC262" t="str">
            <v>Pashaie</v>
          </cell>
          <cell r="CD262" t="str">
            <v>Arabic</v>
          </cell>
          <cell r="CE262" t="str">
            <v>Urdu</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6</v>
          </cell>
          <cell r="DY262">
            <v>1</v>
          </cell>
          <cell r="DZ262" t="str">
            <v>Categorical</v>
          </cell>
          <cell r="EA262">
            <v>1</v>
          </cell>
          <cell r="EB262" t="str">
            <v>Fill-In</v>
          </cell>
          <cell r="EC262" t="str">
            <v>Pashto; Dari; Uzbek; Urdu; Other</v>
          </cell>
          <cell r="ED262">
            <v>5</v>
          </cell>
          <cell r="EE262" t="str">
            <v>A.02</v>
          </cell>
          <cell r="EF262" t="str">
            <v>X</v>
          </cell>
          <cell r="EG262" t="str">
            <v>A.02</v>
          </cell>
          <cell r="EH262" t="str">
            <v>X</v>
          </cell>
          <cell r="EI262" t="str">
            <v>A.02</v>
          </cell>
          <cell r="EJ262" t="str">
            <v>.</v>
          </cell>
          <cell r="EK262">
            <v>0</v>
          </cell>
          <cell r="EN262" t="str">
            <v>A.02</v>
          </cell>
          <cell r="EO262" t="str">
            <v>Supervision</v>
          </cell>
          <cell r="EP262" t="str">
            <v/>
          </cell>
          <cell r="EQ262" t="str">
            <v/>
          </cell>
          <cell r="ER262" t="str">
            <v>A.02</v>
          </cell>
          <cell r="ES262" t="str">
            <v>A.02</v>
          </cell>
          <cell r="ET262" t="str">
            <v>In which language did the interview take place?</v>
          </cell>
          <cell r="EU262" t="str">
            <v>این سروی به کدام لسان صورت گرفت؟</v>
          </cell>
          <cell r="EV262" t="b">
            <v>1</v>
          </cell>
          <cell r="EW262" t="b">
            <v>1</v>
          </cell>
          <cell r="EX262" t="b">
            <v>1</v>
          </cell>
        </row>
        <row r="263">
          <cell r="Q263" t="str">
            <v>B.01</v>
          </cell>
          <cell r="U263" t="str">
            <v>How long did the entire interview take place?</v>
          </cell>
          <cell r="V263" t="str">
            <v>How long did the entire interview take place?</v>
          </cell>
          <cell r="W263" t="str">
            <v>How long did the entire interview take place?</v>
          </cell>
          <cell r="X263" t="str">
            <v>تمام مصاحبه چقدر وقت را در بر گرفت:</v>
          </cell>
          <cell r="Y263" t="str">
            <v/>
          </cell>
          <cell r="Z263" t="str">
            <v>ساعت</v>
          </cell>
          <cell r="AA263" t="str">
            <v>دقیقه</v>
          </cell>
          <cell r="AB263" t="e">
            <v>#N/A</v>
          </cell>
          <cell r="AC263" t="e">
            <v>#N/A</v>
          </cell>
          <cell r="AD263" t="e">
            <v>#N/A</v>
          </cell>
          <cell r="AE263" t="e">
            <v>#N/A</v>
          </cell>
          <cell r="AF263" t="e">
            <v>#N/A</v>
          </cell>
          <cell r="AG263" t="e">
            <v>#N/A</v>
          </cell>
          <cell r="AH263" t="e">
            <v>#N/A</v>
          </cell>
          <cell r="AI263" t="e">
            <v>#N/A</v>
          </cell>
          <cell r="AJ263" t="e">
            <v>#N/A</v>
          </cell>
          <cell r="AK263" t="e">
            <v>#N/A</v>
          </cell>
          <cell r="AL263" t="e">
            <v>#N/A</v>
          </cell>
          <cell r="AM263" t="e">
            <v>#N/A</v>
          </cell>
          <cell r="AN263" t="e">
            <v>#N/A</v>
          </cell>
          <cell r="AO263" t="e">
            <v>#N/A</v>
          </cell>
          <cell r="AP263" t="e">
            <v>#N/A</v>
          </cell>
          <cell r="AQ263" t="e">
            <v>#N/A</v>
          </cell>
          <cell r="AR263" t="e">
            <v>#N/A</v>
          </cell>
          <cell r="AS263" t="e">
            <v>#N/A</v>
          </cell>
          <cell r="AT263" t="e">
            <v>#N/A</v>
          </cell>
          <cell r="AU263" t="e">
            <v>#N/A</v>
          </cell>
          <cell r="AV263" t="e">
            <v>#N/A</v>
          </cell>
          <cell r="AW263" t="e">
            <v>#N/A</v>
          </cell>
          <cell r="AX263" t="e">
            <v>#N/A</v>
          </cell>
          <cell r="AY263" t="e">
            <v>#N/A</v>
          </cell>
          <cell r="AZ263" t="e">
            <v>#N/A</v>
          </cell>
          <cell r="BA263" t="e">
            <v>#N/A</v>
          </cell>
          <cell r="BB263" t="e">
            <v>#N/A</v>
          </cell>
          <cell r="BC263" t="e">
            <v>#N/A</v>
          </cell>
          <cell r="BD263" t="e">
            <v>#N/A</v>
          </cell>
          <cell r="BE263" t="e">
            <v>#N/A</v>
          </cell>
          <cell r="BF263" t="e">
            <v>#N/A</v>
          </cell>
          <cell r="BG263" t="e">
            <v>#N/A</v>
          </cell>
          <cell r="BH263" t="e">
            <v>#N/A</v>
          </cell>
          <cell r="BI263" t="e">
            <v>#N/A</v>
          </cell>
          <cell r="BJ263" t="e">
            <v>#N/A</v>
          </cell>
          <cell r="BK263" t="e">
            <v>#N/A</v>
          </cell>
          <cell r="BL263" t="e">
            <v>#N/A</v>
          </cell>
          <cell r="BM263" t="e">
            <v>#N/A</v>
          </cell>
          <cell r="BN263" t="e">
            <v>#N/A</v>
          </cell>
          <cell r="BO263" t="e">
            <v>#N/A</v>
          </cell>
          <cell r="BP263" t="e">
            <v>#N/A</v>
          </cell>
          <cell r="BQ263" t="e">
            <v>#N/A</v>
          </cell>
          <cell r="BR263" t="e">
            <v>#N/A</v>
          </cell>
          <cell r="BS263" t="e">
            <v>#N/A</v>
          </cell>
          <cell r="BT263" t="e">
            <v>#N/A</v>
          </cell>
          <cell r="BU263" t="e">
            <v>#N/A</v>
          </cell>
          <cell r="BV263" t="e">
            <v>#N/A</v>
          </cell>
          <cell r="BW263" t="e">
            <v>#N/A</v>
          </cell>
          <cell r="BX263">
            <v>2</v>
          </cell>
          <cell r="BY263">
            <v>0</v>
          </cell>
          <cell r="BZ263" t="str">
            <v>Hours</v>
          </cell>
          <cell r="CA263" t="str">
            <v>Minutes</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2</v>
          </cell>
          <cell r="DY263">
            <v>1</v>
          </cell>
          <cell r="DZ263" t="str">
            <v>Numerical</v>
          </cell>
          <cell r="EA263">
            <v>1</v>
          </cell>
          <cell r="EB263" t="str">
            <v>Fill-In</v>
          </cell>
          <cell r="EC263" t="str">
            <v>Minute; Hour</v>
          </cell>
          <cell r="ED263" t="str">
            <v>-</v>
          </cell>
          <cell r="EE263" t="str">
            <v>B.01</v>
          </cell>
          <cell r="EF263" t="str">
            <v>.</v>
          </cell>
          <cell r="EG263" t="str">
            <v>B.01</v>
          </cell>
          <cell r="EH263" t="str">
            <v>.</v>
          </cell>
          <cell r="EI263" t="str">
            <v>B.01</v>
          </cell>
          <cell r="EJ263" t="str">
            <v>.</v>
          </cell>
          <cell r="EK263">
            <v>0</v>
          </cell>
          <cell r="EN263" t="str">
            <v>B.01</v>
          </cell>
          <cell r="EO263" t="str">
            <v>Supervision</v>
          </cell>
          <cell r="EP263" t="str">
            <v/>
          </cell>
          <cell r="EQ263" t="str">
            <v/>
          </cell>
          <cell r="ER263" t="str">
            <v>B.01</v>
          </cell>
          <cell r="ES263" t="str">
            <v>B.01</v>
          </cell>
          <cell r="ET263" t="str">
            <v>How long did the entire interview take place?</v>
          </cell>
          <cell r="EU263" t="str">
            <v>تمام مصاحبه چقدر وقت را در بر گرفت:</v>
          </cell>
          <cell r="EV263" t="b">
            <v>1</v>
          </cell>
          <cell r="EW263" t="b">
            <v>1</v>
          </cell>
          <cell r="EX263" t="b">
            <v>1</v>
          </cell>
        </row>
        <row r="264">
          <cell r="Q264">
            <v>1.05</v>
          </cell>
          <cell r="T264" t="str">
            <v>[MARK ALL MENTIONED]</v>
          </cell>
          <cell r="U264" t="str">
            <v>What is your highest education [qualification]?</v>
          </cell>
          <cell r="V264" t="str">
            <v>What types of schools have you attended?</v>
          </cell>
          <cell r="W264" t="str">
            <v>What types of schools have you attended?</v>
          </cell>
          <cell r="X264" t="str">
            <v>چی نوع آموزش کسب کرده اید؟</v>
          </cell>
          <cell r="Y264" t="str">
            <v>[ تمام جوابات داده شده را حلقه کنید ]</v>
          </cell>
          <cell r="Z264" t="str">
            <v>مکتب نخوانده</v>
          </cell>
          <cell r="AA264" t="str">
            <v>مکتب ابتدایه</v>
          </cell>
          <cell r="AB264" t="str">
            <v>مکتب ثانوی</v>
          </cell>
          <cell r="AC264" t="str">
            <v>لیسه</v>
          </cell>
          <cell r="AD264" t="str">
            <v xml:space="preserve">فارغ صنف 14 </v>
          </cell>
          <cell r="AE264" t="str">
            <v>پوهنتون</v>
          </cell>
          <cell r="AF264" t="str">
            <v>مدرسه</v>
          </cell>
          <cell r="AG264" t="str">
            <v>سبق مسجد</v>
          </cell>
          <cell r="AH264" t="str">
            <v>سایر:</v>
          </cell>
          <cell r="AI264" t="e">
            <v>#N/A</v>
          </cell>
          <cell r="AJ264" t="e">
            <v>#N/A</v>
          </cell>
          <cell r="AK264" t="e">
            <v>#N/A</v>
          </cell>
          <cell r="AL264" t="e">
            <v>#N/A</v>
          </cell>
          <cell r="AM264" t="e">
            <v>#N/A</v>
          </cell>
          <cell r="AN264" t="e">
            <v>#N/A</v>
          </cell>
          <cell r="AO264" t="e">
            <v>#N/A</v>
          </cell>
          <cell r="AP264" t="e">
            <v>#N/A</v>
          </cell>
          <cell r="AQ264" t="e">
            <v>#N/A</v>
          </cell>
          <cell r="AR264" t="e">
            <v>#N/A</v>
          </cell>
          <cell r="AS264" t="e">
            <v>#N/A</v>
          </cell>
          <cell r="AT264" t="e">
            <v>#N/A</v>
          </cell>
          <cell r="AU264" t="e">
            <v>#N/A</v>
          </cell>
          <cell r="AV264" t="e">
            <v>#N/A</v>
          </cell>
          <cell r="AW264" t="e">
            <v>#N/A</v>
          </cell>
          <cell r="AX264" t="e">
            <v>#N/A</v>
          </cell>
          <cell r="AY264" t="e">
            <v>#N/A</v>
          </cell>
          <cell r="AZ264" t="e">
            <v>#N/A</v>
          </cell>
          <cell r="BA264" t="e">
            <v>#N/A</v>
          </cell>
          <cell r="BB264" t="e">
            <v>#N/A</v>
          </cell>
          <cell r="BC264" t="e">
            <v>#N/A</v>
          </cell>
          <cell r="BD264" t="e">
            <v>#N/A</v>
          </cell>
          <cell r="BE264" t="e">
            <v>#N/A</v>
          </cell>
          <cell r="BF264" t="e">
            <v>#N/A</v>
          </cell>
          <cell r="BG264" t="e">
            <v>#N/A</v>
          </cell>
          <cell r="BH264" t="e">
            <v>#N/A</v>
          </cell>
          <cell r="BI264" t="e">
            <v>#N/A</v>
          </cell>
          <cell r="BJ264" t="e">
            <v>#N/A</v>
          </cell>
          <cell r="BK264" t="e">
            <v>#N/A</v>
          </cell>
          <cell r="BL264" t="e">
            <v>#N/A</v>
          </cell>
          <cell r="BM264" t="e">
            <v>#N/A</v>
          </cell>
          <cell r="BN264" t="e">
            <v>#N/A</v>
          </cell>
          <cell r="BO264" t="e">
            <v>#N/A</v>
          </cell>
          <cell r="BP264" t="e">
            <v>#N/A</v>
          </cell>
          <cell r="BQ264" t="e">
            <v>#N/A</v>
          </cell>
          <cell r="BR264" t="e">
            <v>#N/A</v>
          </cell>
          <cell r="BS264" t="e">
            <v>#N/A</v>
          </cell>
          <cell r="BT264" t="e">
            <v>#N/A</v>
          </cell>
          <cell r="BU264" t="e">
            <v>#N/A</v>
          </cell>
          <cell r="BV264" t="e">
            <v>#N/A</v>
          </cell>
          <cell r="BW264" t="e">
            <v>#N/A</v>
          </cell>
          <cell r="BX264">
            <v>9</v>
          </cell>
          <cell r="BY264">
            <v>0</v>
          </cell>
          <cell r="BZ264" t="str">
            <v>No School</v>
          </cell>
          <cell r="CA264" t="str">
            <v>Primary School</v>
          </cell>
          <cell r="CB264" t="str">
            <v>Secondary School</v>
          </cell>
          <cell r="CC264" t="str">
            <v>High School</v>
          </cell>
          <cell r="CD264" t="str">
            <v>Graduated from 14 Grade</v>
          </cell>
          <cell r="CE264" t="str">
            <v>University</v>
          </cell>
          <cell r="CF264" t="str">
            <v>Madrassa</v>
          </cell>
          <cell r="CG264" t="str">
            <v>Mosque School</v>
          </cell>
          <cell r="CH264" t="str">
            <v>Other:</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9</v>
          </cell>
          <cell r="DY264">
            <v>1</v>
          </cell>
          <cell r="DZ264" t="str">
            <v>Categorical</v>
          </cell>
          <cell r="EA264">
            <v>9</v>
          </cell>
          <cell r="EB264" t="str">
            <v>Fill-In</v>
          </cell>
          <cell r="EC264" t="str">
            <v>None; Primary School; Secondary; High School; Faculty; Religious School</v>
          </cell>
          <cell r="ED264">
            <v>6</v>
          </cell>
          <cell r="EE264">
            <v>1.04</v>
          </cell>
          <cell r="EF264" t="str">
            <v>X</v>
          </cell>
          <cell r="EG264">
            <v>1.05</v>
          </cell>
          <cell r="EH264" t="str">
            <v>X</v>
          </cell>
          <cell r="EI264" t="str">
            <v>-</v>
          </cell>
          <cell r="EK264">
            <v>0</v>
          </cell>
          <cell r="EN264">
            <v>1.05</v>
          </cell>
          <cell r="EO264" t="str">
            <v>Control</v>
          </cell>
          <cell r="EP264" t="str">
            <v>-</v>
          </cell>
          <cell r="EQ264" t="str">
            <v>-</v>
          </cell>
          <cell r="ER264">
            <v>1.05</v>
          </cell>
          <cell r="ES264">
            <v>1.05</v>
          </cell>
          <cell r="ET264" t="str">
            <v>What types of schools have you attended?</v>
          </cell>
          <cell r="EU264" t="str">
            <v>چی نوع آموزش کسب کرده اید؟</v>
          </cell>
          <cell r="EV264" t="b">
            <v>1</v>
          </cell>
          <cell r="EW264" t="b">
            <v>1</v>
          </cell>
          <cell r="EX264" t="b">
            <v>1</v>
          </cell>
          <cell r="FG264" t="str">
            <v>  Money for work – for men</v>
          </cell>
        </row>
        <row r="265">
          <cell r="Q265">
            <v>1.1100000000000001</v>
          </cell>
          <cell r="V265" t="str">
            <v>What is the age of {name of person with the title}?</v>
          </cell>
          <cell r="W265" t="str">
            <v>What is the age of {name of person with the title}?</v>
          </cell>
          <cell r="X265" t="str">
            <v>{نام نفر که این موقف را دارد} چند ساله است؟</v>
          </cell>
          <cell r="Y265" t="str">
            <v/>
          </cell>
          <cell r="Z265" t="str">
            <v xml:space="preserve">سال </v>
          </cell>
          <cell r="AA265" t="e">
            <v>#N/A</v>
          </cell>
          <cell r="AB265" t="e">
            <v>#N/A</v>
          </cell>
          <cell r="AC265" t="e">
            <v>#N/A</v>
          </cell>
          <cell r="AD265" t="e">
            <v>#N/A</v>
          </cell>
          <cell r="AE265" t="e">
            <v>#N/A</v>
          </cell>
          <cell r="AF265" t="e">
            <v>#N/A</v>
          </cell>
          <cell r="AG265" t="e">
            <v>#N/A</v>
          </cell>
          <cell r="AH265" t="e">
            <v>#N/A</v>
          </cell>
          <cell r="AI265" t="e">
            <v>#N/A</v>
          </cell>
          <cell r="AJ265" t="e">
            <v>#N/A</v>
          </cell>
          <cell r="AK265" t="e">
            <v>#N/A</v>
          </cell>
          <cell r="AL265" t="e">
            <v>#N/A</v>
          </cell>
          <cell r="AM265" t="e">
            <v>#N/A</v>
          </cell>
          <cell r="AN265" t="e">
            <v>#N/A</v>
          </cell>
          <cell r="AO265" t="e">
            <v>#N/A</v>
          </cell>
          <cell r="AP265" t="e">
            <v>#N/A</v>
          </cell>
          <cell r="AQ265" t="e">
            <v>#N/A</v>
          </cell>
          <cell r="AR265" t="e">
            <v>#N/A</v>
          </cell>
          <cell r="AS265" t="e">
            <v>#N/A</v>
          </cell>
          <cell r="AT265" t="e">
            <v>#N/A</v>
          </cell>
          <cell r="AU265" t="e">
            <v>#N/A</v>
          </cell>
          <cell r="AV265" t="e">
            <v>#N/A</v>
          </cell>
          <cell r="AW265" t="e">
            <v>#N/A</v>
          </cell>
          <cell r="AX265" t="e">
            <v>#N/A</v>
          </cell>
          <cell r="AY265" t="e">
            <v>#N/A</v>
          </cell>
          <cell r="AZ265" t="e">
            <v>#N/A</v>
          </cell>
          <cell r="BA265" t="e">
            <v>#N/A</v>
          </cell>
          <cell r="BB265" t="e">
            <v>#N/A</v>
          </cell>
          <cell r="BC265" t="e">
            <v>#N/A</v>
          </cell>
          <cell r="BD265" t="e">
            <v>#N/A</v>
          </cell>
          <cell r="BE265" t="e">
            <v>#N/A</v>
          </cell>
          <cell r="BF265" t="e">
            <v>#N/A</v>
          </cell>
          <cell r="BG265" t="e">
            <v>#N/A</v>
          </cell>
          <cell r="BH265" t="e">
            <v>#N/A</v>
          </cell>
          <cell r="BI265" t="e">
            <v>#N/A</v>
          </cell>
          <cell r="BJ265" t="e">
            <v>#N/A</v>
          </cell>
          <cell r="BK265" t="e">
            <v>#N/A</v>
          </cell>
          <cell r="BL265" t="e">
            <v>#N/A</v>
          </cell>
          <cell r="BM265" t="e">
            <v>#N/A</v>
          </cell>
          <cell r="BN265" t="e">
            <v>#N/A</v>
          </cell>
          <cell r="BO265" t="e">
            <v>#N/A</v>
          </cell>
          <cell r="BP265" t="e">
            <v>#N/A</v>
          </cell>
          <cell r="BQ265" t="e">
            <v>#N/A</v>
          </cell>
          <cell r="BR265" t="e">
            <v>#N/A</v>
          </cell>
          <cell r="BS265" t="e">
            <v>#N/A</v>
          </cell>
          <cell r="BT265" t="e">
            <v>#N/A</v>
          </cell>
          <cell r="BU265" t="e">
            <v>#N/A</v>
          </cell>
          <cell r="BV265" t="e">
            <v>#N/A</v>
          </cell>
          <cell r="BW265" t="e">
            <v>#N/A</v>
          </cell>
          <cell r="BX265">
            <v>1</v>
          </cell>
          <cell r="BY265">
            <v>0</v>
          </cell>
          <cell r="BZ265" t="str">
            <v>Years Old (Male)</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1</v>
          </cell>
          <cell r="DY265">
            <v>1</v>
          </cell>
          <cell r="EK265">
            <v>0</v>
          </cell>
          <cell r="ER265">
            <v>1.1100000000000001</v>
          </cell>
          <cell r="ES265">
            <v>1.1100000000000001</v>
          </cell>
          <cell r="ET265" t="str">
            <v>What is the age of the person or persons who hold this position?</v>
          </cell>
          <cell r="EU265" t="str">
            <v>شخص و یا اشخاصی که این موقف را دارند، چند ساله میباشند؟</v>
          </cell>
          <cell r="EV265" t="b">
            <v>1</v>
          </cell>
          <cell r="EW265" t="b">
            <v>0</v>
          </cell>
          <cell r="EX265" t="b">
            <v>0</v>
          </cell>
        </row>
        <row r="266">
          <cell r="Q266">
            <v>4.0199999999999996</v>
          </cell>
          <cell r="W266" t="str">
            <v>In case of emergency, how would people from this village usually travel to [TYPE OF FACILITY]?</v>
          </cell>
          <cell r="X266" t="str">
            <v xml:space="preserve"> در حالات عاجل، مردم این قریه معمولاً برای رسیدن به {نوع مرکز صحی} چطور میروند؟ </v>
          </cell>
          <cell r="Y266" t="str">
            <v/>
          </cell>
          <cell r="Z266" t="str">
            <v>مردم  هیچ نمیروند [&gt;&gt; نوع بعدی]</v>
          </cell>
          <cell r="AA266" t="str">
            <v>راه وجود ندارد</v>
          </cell>
          <cell r="AB266" t="str">
            <v>پیاده روی</v>
          </cell>
          <cell r="AC266" t="str">
            <v>توسط حیوان</v>
          </cell>
          <cell r="AD266" t="str">
            <v>بایسکل</v>
          </cell>
          <cell r="AE266" t="str">
            <v>موترسایکل</v>
          </cell>
          <cell r="AF266" t="str">
            <v xml:space="preserve">موتر </v>
          </cell>
          <cell r="AG266" t="str">
            <v>موترهای سراچه / تونس</v>
          </cell>
          <cell r="AH266" t="str">
            <v>سرویس یا لاری</v>
          </cell>
          <cell r="AI266" t="str">
            <v>سایر:</v>
          </cell>
          <cell r="AJ266" t="e">
            <v>#N/A</v>
          </cell>
          <cell r="AK266" t="e">
            <v>#N/A</v>
          </cell>
          <cell r="AL266" t="e">
            <v>#N/A</v>
          </cell>
          <cell r="AM266" t="e">
            <v>#N/A</v>
          </cell>
          <cell r="AN266" t="e">
            <v>#N/A</v>
          </cell>
          <cell r="AO266" t="e">
            <v>#N/A</v>
          </cell>
          <cell r="AP266" t="e">
            <v>#N/A</v>
          </cell>
          <cell r="AQ266" t="e">
            <v>#N/A</v>
          </cell>
          <cell r="AR266" t="e">
            <v>#N/A</v>
          </cell>
          <cell r="AS266" t="e">
            <v>#N/A</v>
          </cell>
          <cell r="AT266" t="e">
            <v>#N/A</v>
          </cell>
          <cell r="AU266" t="e">
            <v>#N/A</v>
          </cell>
          <cell r="AV266" t="e">
            <v>#N/A</v>
          </cell>
          <cell r="AW266" t="e">
            <v>#N/A</v>
          </cell>
          <cell r="AX266" t="e">
            <v>#N/A</v>
          </cell>
          <cell r="AY266" t="e">
            <v>#N/A</v>
          </cell>
          <cell r="AZ266" t="e">
            <v>#N/A</v>
          </cell>
          <cell r="BA266" t="e">
            <v>#N/A</v>
          </cell>
          <cell r="BB266" t="e">
            <v>#N/A</v>
          </cell>
          <cell r="BC266" t="e">
            <v>#N/A</v>
          </cell>
          <cell r="BD266" t="e">
            <v>#N/A</v>
          </cell>
          <cell r="BE266" t="e">
            <v>#N/A</v>
          </cell>
          <cell r="BF266" t="e">
            <v>#N/A</v>
          </cell>
          <cell r="BG266" t="e">
            <v>#N/A</v>
          </cell>
          <cell r="BH266" t="e">
            <v>#N/A</v>
          </cell>
          <cell r="BI266" t="e">
            <v>#N/A</v>
          </cell>
          <cell r="BJ266" t="e">
            <v>#N/A</v>
          </cell>
          <cell r="BK266" t="e">
            <v>#N/A</v>
          </cell>
          <cell r="BL266" t="e">
            <v>#N/A</v>
          </cell>
          <cell r="BM266" t="e">
            <v>#N/A</v>
          </cell>
          <cell r="BN266" t="e">
            <v>#N/A</v>
          </cell>
          <cell r="BO266" t="e">
            <v>#N/A</v>
          </cell>
          <cell r="BP266" t="e">
            <v>#N/A</v>
          </cell>
          <cell r="BQ266" t="e">
            <v>#N/A</v>
          </cell>
          <cell r="BR266" t="e">
            <v>#N/A</v>
          </cell>
          <cell r="BS266" t="e">
            <v>#N/A</v>
          </cell>
          <cell r="BT266" t="e">
            <v>#N/A</v>
          </cell>
          <cell r="BU266" t="e">
            <v>#N/A</v>
          </cell>
          <cell r="BV266" t="e">
            <v>#N/A</v>
          </cell>
          <cell r="BW266" t="e">
            <v>#N/A</v>
          </cell>
          <cell r="BX266">
            <v>10</v>
          </cell>
          <cell r="BY266">
            <v>0</v>
          </cell>
          <cell r="BZ266" t="str">
            <v>People Do Not Go [&gt;&gt; NEXT TYPE]</v>
          </cell>
          <cell r="CA266" t="str">
            <v>No Way</v>
          </cell>
          <cell r="CB266" t="str">
            <v>Walk</v>
          </cell>
          <cell r="CC266" t="str">
            <v>Animal</v>
          </cell>
          <cell r="CD266" t="str">
            <v>Bicycle</v>
          </cell>
          <cell r="CE266" t="str">
            <v>Motorcycle</v>
          </cell>
          <cell r="CF266" t="str">
            <v>Car</v>
          </cell>
          <cell r="CG266" t="str">
            <v>Saracha, Townace</v>
          </cell>
          <cell r="CH266" t="str">
            <v>Truck or bus</v>
          </cell>
          <cell r="CI266" t="str">
            <v>Other:</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10</v>
          </cell>
          <cell r="DY266">
            <v>1</v>
          </cell>
          <cell r="EK266">
            <v>0</v>
          </cell>
          <cell r="ER266">
            <v>4.0199999999999996</v>
          </cell>
          <cell r="ES266">
            <v>4.0199999999999996</v>
          </cell>
          <cell r="ET266" t="str">
            <v>In case of emergency, how would people from this village usually travel to [TYPE OF FACILITY]?</v>
          </cell>
          <cell r="EU266" t="str">
            <v xml:space="preserve"> در حالات عاجل، مردم این قریه معمولاً برای رسیدن به [نوع مرکز صحی] توسط چی سفرمیکنند؟ </v>
          </cell>
          <cell r="EV266" t="b">
            <v>1</v>
          </cell>
          <cell r="EW266" t="b">
            <v>1</v>
          </cell>
          <cell r="EX266" t="b">
            <v>0</v>
          </cell>
        </row>
        <row r="267">
          <cell r="Q267">
            <v>4.03</v>
          </cell>
          <cell r="W267" t="str">
            <v>What is the cost of one way transport, per person, to the nearest [TYPE OF FACILITY] by  [ANSWER TO 4.02]?</v>
          </cell>
          <cell r="X267" t="str">
            <v>برای رفتن یکطرفه یک نفر، تا نزدیکترین {نوع مرکز صحی}، توسط {جواب 4.02}  مصرف چقدر میشود؟</v>
          </cell>
          <cell r="Y267" t="str">
            <v/>
          </cell>
          <cell r="Z267" t="str">
            <v>رایگان / مفت (بدون مصرف)</v>
          </cell>
          <cell r="AA267" t="str">
            <v>افغانی</v>
          </cell>
          <cell r="AB267" t="e">
            <v>#N/A</v>
          </cell>
          <cell r="AC267" t="e">
            <v>#N/A</v>
          </cell>
          <cell r="AD267" t="e">
            <v>#N/A</v>
          </cell>
          <cell r="AE267" t="e">
            <v>#N/A</v>
          </cell>
          <cell r="AF267" t="e">
            <v>#N/A</v>
          </cell>
          <cell r="AG267" t="e">
            <v>#N/A</v>
          </cell>
          <cell r="AH267" t="e">
            <v>#N/A</v>
          </cell>
          <cell r="AI267" t="e">
            <v>#N/A</v>
          </cell>
          <cell r="AJ267" t="e">
            <v>#N/A</v>
          </cell>
          <cell r="AK267" t="e">
            <v>#N/A</v>
          </cell>
          <cell r="AL267" t="e">
            <v>#N/A</v>
          </cell>
          <cell r="AM267" t="e">
            <v>#N/A</v>
          </cell>
          <cell r="AN267" t="e">
            <v>#N/A</v>
          </cell>
          <cell r="AO267" t="e">
            <v>#N/A</v>
          </cell>
          <cell r="AP267" t="e">
            <v>#N/A</v>
          </cell>
          <cell r="AQ267" t="e">
            <v>#N/A</v>
          </cell>
          <cell r="AR267" t="e">
            <v>#N/A</v>
          </cell>
          <cell r="AS267" t="e">
            <v>#N/A</v>
          </cell>
          <cell r="AT267" t="e">
            <v>#N/A</v>
          </cell>
          <cell r="AU267" t="e">
            <v>#N/A</v>
          </cell>
          <cell r="AV267" t="e">
            <v>#N/A</v>
          </cell>
          <cell r="AW267" t="e">
            <v>#N/A</v>
          </cell>
          <cell r="AX267" t="e">
            <v>#N/A</v>
          </cell>
          <cell r="AY267" t="e">
            <v>#N/A</v>
          </cell>
          <cell r="AZ267" t="e">
            <v>#N/A</v>
          </cell>
          <cell r="BA267" t="e">
            <v>#N/A</v>
          </cell>
          <cell r="BB267" t="e">
            <v>#N/A</v>
          </cell>
          <cell r="BC267" t="e">
            <v>#N/A</v>
          </cell>
          <cell r="BD267" t="e">
            <v>#N/A</v>
          </cell>
          <cell r="BE267" t="e">
            <v>#N/A</v>
          </cell>
          <cell r="BF267" t="e">
            <v>#N/A</v>
          </cell>
          <cell r="BG267" t="e">
            <v>#N/A</v>
          </cell>
          <cell r="BH267" t="e">
            <v>#N/A</v>
          </cell>
          <cell r="BI267" t="e">
            <v>#N/A</v>
          </cell>
          <cell r="BJ267" t="e">
            <v>#N/A</v>
          </cell>
          <cell r="BK267" t="e">
            <v>#N/A</v>
          </cell>
          <cell r="BL267" t="e">
            <v>#N/A</v>
          </cell>
          <cell r="BM267" t="e">
            <v>#N/A</v>
          </cell>
          <cell r="BN267" t="e">
            <v>#N/A</v>
          </cell>
          <cell r="BO267" t="e">
            <v>#N/A</v>
          </cell>
          <cell r="BP267" t="e">
            <v>#N/A</v>
          </cell>
          <cell r="BQ267" t="e">
            <v>#N/A</v>
          </cell>
          <cell r="BR267" t="e">
            <v>#N/A</v>
          </cell>
          <cell r="BS267" t="e">
            <v>#N/A</v>
          </cell>
          <cell r="BT267" t="e">
            <v>#N/A</v>
          </cell>
          <cell r="BU267" t="e">
            <v>#N/A</v>
          </cell>
          <cell r="BV267" t="e">
            <v>#N/A</v>
          </cell>
          <cell r="BW267" t="e">
            <v>#N/A</v>
          </cell>
          <cell r="BX267">
            <v>2</v>
          </cell>
          <cell r="BY267">
            <v>0</v>
          </cell>
          <cell r="BZ267" t="str">
            <v>Free (No Charge)</v>
          </cell>
          <cell r="CA267" t="str">
            <v>Afghani</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2</v>
          </cell>
          <cell r="DY267">
            <v>1</v>
          </cell>
          <cell r="EK267">
            <v>0</v>
          </cell>
          <cell r="ER267">
            <v>4.0299999999999994</v>
          </cell>
          <cell r="ES267">
            <v>4.0299999999999994</v>
          </cell>
          <cell r="ET267" t="str">
            <v>What is the cost of one way transport, per person, to the nearest [TYPE OF FACILITY] by  [ANSWER TO 4.02]?</v>
          </cell>
          <cell r="EU267" t="str">
            <v xml:space="preserve">برای سفرنمودن یکطرفه یک نفر تا نزدیکترین [نوع مرکز صحی] توسط [جواب 4.02] چه مقدار پول مصرف میشود؟ </v>
          </cell>
          <cell r="EV267" t="b">
            <v>1</v>
          </cell>
          <cell r="EW267" t="b">
            <v>1</v>
          </cell>
          <cell r="EX267" t="b">
            <v>0</v>
          </cell>
        </row>
        <row r="268">
          <cell r="Q268">
            <v>4.04</v>
          </cell>
          <cell r="W268" t="str">
            <v xml:space="preserve">How long does it usually take for people from this village to travel to [TYPE OF FACILITY] by [ANSWER TO 4.02]? </v>
          </cell>
          <cell r="X268" t="str">
            <v>معمولا سفر یکطرفه از قریه تا {نوع مرکز صحی} توسط {جواب 4.02} چقدر وقت را در بر می گیرد؟</v>
          </cell>
          <cell r="Y268" t="str">
            <v/>
          </cell>
          <cell r="Z268" t="str">
            <v>ساعت</v>
          </cell>
          <cell r="AA268" t="str">
            <v>دقیقه</v>
          </cell>
          <cell r="AB268" t="e">
            <v>#N/A</v>
          </cell>
          <cell r="AC268" t="e">
            <v>#N/A</v>
          </cell>
          <cell r="AD268" t="e">
            <v>#N/A</v>
          </cell>
          <cell r="AE268" t="e">
            <v>#N/A</v>
          </cell>
          <cell r="AF268" t="e">
            <v>#N/A</v>
          </cell>
          <cell r="AG268" t="e">
            <v>#N/A</v>
          </cell>
          <cell r="AH268" t="e">
            <v>#N/A</v>
          </cell>
          <cell r="AI268" t="e">
            <v>#N/A</v>
          </cell>
          <cell r="AJ268" t="e">
            <v>#N/A</v>
          </cell>
          <cell r="AK268" t="e">
            <v>#N/A</v>
          </cell>
          <cell r="AL268" t="e">
            <v>#N/A</v>
          </cell>
          <cell r="AM268" t="e">
            <v>#N/A</v>
          </cell>
          <cell r="AN268" t="e">
            <v>#N/A</v>
          </cell>
          <cell r="AO268" t="e">
            <v>#N/A</v>
          </cell>
          <cell r="AP268" t="e">
            <v>#N/A</v>
          </cell>
          <cell r="AQ268" t="e">
            <v>#N/A</v>
          </cell>
          <cell r="AR268" t="e">
            <v>#N/A</v>
          </cell>
          <cell r="AS268" t="e">
            <v>#N/A</v>
          </cell>
          <cell r="AT268" t="e">
            <v>#N/A</v>
          </cell>
          <cell r="AU268" t="e">
            <v>#N/A</v>
          </cell>
          <cell r="AV268" t="e">
            <v>#N/A</v>
          </cell>
          <cell r="AW268" t="e">
            <v>#N/A</v>
          </cell>
          <cell r="AX268" t="e">
            <v>#N/A</v>
          </cell>
          <cell r="AY268" t="e">
            <v>#N/A</v>
          </cell>
          <cell r="AZ268" t="e">
            <v>#N/A</v>
          </cell>
          <cell r="BA268" t="e">
            <v>#N/A</v>
          </cell>
          <cell r="BB268" t="e">
            <v>#N/A</v>
          </cell>
          <cell r="BC268" t="e">
            <v>#N/A</v>
          </cell>
          <cell r="BD268" t="e">
            <v>#N/A</v>
          </cell>
          <cell r="BE268" t="e">
            <v>#N/A</v>
          </cell>
          <cell r="BF268" t="e">
            <v>#N/A</v>
          </cell>
          <cell r="BG268" t="e">
            <v>#N/A</v>
          </cell>
          <cell r="BH268" t="e">
            <v>#N/A</v>
          </cell>
          <cell r="BI268" t="e">
            <v>#N/A</v>
          </cell>
          <cell r="BJ268" t="e">
            <v>#N/A</v>
          </cell>
          <cell r="BK268" t="e">
            <v>#N/A</v>
          </cell>
          <cell r="BL268" t="e">
            <v>#N/A</v>
          </cell>
          <cell r="BM268" t="e">
            <v>#N/A</v>
          </cell>
          <cell r="BN268" t="e">
            <v>#N/A</v>
          </cell>
          <cell r="BO268" t="e">
            <v>#N/A</v>
          </cell>
          <cell r="BP268" t="e">
            <v>#N/A</v>
          </cell>
          <cell r="BQ268" t="e">
            <v>#N/A</v>
          </cell>
          <cell r="BR268" t="e">
            <v>#N/A</v>
          </cell>
          <cell r="BS268" t="e">
            <v>#N/A</v>
          </cell>
          <cell r="BT268" t="e">
            <v>#N/A</v>
          </cell>
          <cell r="BU268" t="e">
            <v>#N/A</v>
          </cell>
          <cell r="BV268" t="e">
            <v>#N/A</v>
          </cell>
          <cell r="BW268" t="e">
            <v>#N/A</v>
          </cell>
          <cell r="BX268">
            <v>2</v>
          </cell>
          <cell r="BY268">
            <v>0</v>
          </cell>
          <cell r="BZ268" t="str">
            <v>Hours</v>
          </cell>
          <cell r="CA268" t="str">
            <v>Minutes</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2</v>
          </cell>
          <cell r="DY268">
            <v>1</v>
          </cell>
          <cell r="EK268">
            <v>0</v>
          </cell>
          <cell r="ER268">
            <v>4.0399999999999991</v>
          </cell>
          <cell r="ES268">
            <v>4.0399999999999991</v>
          </cell>
          <cell r="ET268" t="str">
            <v xml:space="preserve">How long does it usually take for people from this village to travel to [TYPE OF FACILITY] by [ANSWER TO 4.02]? </v>
          </cell>
          <cell r="EU268" t="str">
            <v xml:space="preserve">معمولا سفر یکطرفه از قریه تا [نوع مرکز صحی] توسط [جواب 4.02] چقدر وقت را در بر می گیرد؟ </v>
          </cell>
          <cell r="EV268" t="b">
            <v>1</v>
          </cell>
          <cell r="EW268" t="b">
            <v>1</v>
          </cell>
          <cell r="EX268" t="b">
            <v>0</v>
          </cell>
        </row>
        <row r="269">
          <cell r="Q269">
            <v>8.0299999999999994</v>
          </cell>
          <cell r="U269" t="str">
            <v>What was the third main work that generated income to people last year?</v>
          </cell>
          <cell r="V269" t="str">
            <v>During the past 12 months, what type of work brought the third most amount of income or food to the household?</v>
          </cell>
          <cell r="W269" t="str">
            <v>During the past 12 months, what is the activity or job that was the third most important source of income or food for the people of the village?</v>
          </cell>
          <cell r="X269" t="str">
            <v>در همین 12 ماه گذشته، کدام فعالیت یا کار، سومین منبع عمده درآمد و غذا برای مردم قريه بوده است؟</v>
          </cell>
          <cell r="Y269" t="str">
            <v/>
          </cell>
          <cell r="Z269" t="str">
            <v xml:space="preserve">کشت و جمع آوری حاصلات برای مصرف خانه </v>
          </cell>
          <cell r="AA269" t="str">
            <v xml:space="preserve">تولید محصولات حیوانی برای استفاده در خانه </v>
          </cell>
          <cell r="AB269" t="str">
            <v xml:space="preserve">تولید و فروش غله جات </v>
          </cell>
          <cell r="AC269" t="str">
            <v xml:space="preserve">تولید و فروش تریاک </v>
          </cell>
          <cell r="AD269" t="str">
            <v>تولید و فروش میوه جات</v>
          </cell>
          <cell r="AE269" t="str">
            <v xml:space="preserve">روزمزد زراعتی </v>
          </cell>
          <cell r="AF269" t="str">
            <v>روز مزد زراعتی در بخش تریاک</v>
          </cell>
          <cell r="AG269" t="str">
            <v xml:space="preserve">تولید و فروش مال / مواشی </v>
          </cell>
          <cell r="AH269" t="str">
            <v>قصابی</v>
          </cell>
          <cell r="AI269" t="str">
            <v>تولید و فروش چرم، پشم و یا پوست</v>
          </cell>
          <cell r="AJ269" t="str">
            <v>تولید و فروش  لبنیات (شیر،پنیریا چکه)</v>
          </cell>
          <cell r="AK269" t="str">
            <v>پیش کاره برای حیوانات</v>
          </cell>
          <cell r="AL269" t="str">
            <v>چوپانی</v>
          </cell>
          <cell r="AM269" t="str">
            <v>تکسی / ترانسپورت</v>
          </cell>
          <cell r="AN269" t="str">
            <v>تجارت / جلاب</v>
          </cell>
          <cell r="AO269" t="str">
            <v>فروش چوب سوخت و ذغال</v>
          </cell>
          <cell r="AP269" t="str">
            <v>هیزم فروش</v>
          </cell>
          <cell r="AQ269" t="str">
            <v xml:space="preserve">تجارت اموال از کشور های همسایه </v>
          </cell>
          <cell r="AR269" t="str">
            <v>قاچاقبری</v>
          </cell>
          <cell r="AS269" t="str">
            <v>دوکاندار</v>
          </cell>
          <cell r="AT269" t="str">
            <v>آسیاب بانی</v>
          </cell>
          <cell r="AU269" t="str">
            <v xml:space="preserve">کار در معدن </v>
          </cell>
          <cell r="AV269" t="str">
            <v>نجاری</v>
          </cell>
          <cell r="AW269" t="str">
            <v>آهنگر</v>
          </cell>
          <cell r="AX269" t="str">
            <v xml:space="preserve">خشت پزی </v>
          </cell>
          <cell r="AY269" t="str">
            <v>بنایی</v>
          </cell>
          <cell r="AZ269" t="str">
            <v>روز مزد ساختمانی</v>
          </cell>
          <cell r="BA269" t="str">
            <v>مزدور کار</v>
          </cell>
          <cell r="BB269" t="str">
            <v>فلز کار</v>
          </cell>
          <cell r="BC269" t="str">
            <v xml:space="preserve">حلبی کاری </v>
          </cell>
          <cell r="BD269" t="str">
            <v>دلاک / سلمان</v>
          </cell>
          <cell r="BE269" t="str">
            <v>نانوا</v>
          </cell>
          <cell r="BF269" t="str">
            <v>خیاط</v>
          </cell>
          <cell r="BG269" t="str">
            <v>سوزن دوزی</v>
          </cell>
          <cell r="BH269" t="str">
            <v>قالین بافی</v>
          </cell>
          <cell r="BI269" t="str">
            <v>قرضه دادن / صرافی</v>
          </cell>
          <cell r="BJ269" t="str">
            <v>داکتر</v>
          </cell>
          <cell r="BK269" t="str">
            <v>کارکن صحی قريه / نرس / دایه محلی</v>
          </cell>
          <cell r="BL269" t="str">
            <v>مدير / سر معلم / معلم</v>
          </cell>
          <cell r="BM269" t="str">
            <v>ملک / ارباب / قریه دار</v>
          </cell>
          <cell r="BN269" t="str">
            <v>رهبر قریه</v>
          </cell>
          <cell r="BO269" t="str">
            <v>وظیفه در دولت</v>
          </cell>
          <cell r="BP269" t="str">
            <v xml:space="preserve">وظیفه در انجو/ موسسات </v>
          </cell>
          <cell r="BQ269" t="str">
            <v>وظیفه در شرکت ها / تصدی های شخصی</v>
          </cell>
          <cell r="BR269" t="str">
            <v>خدمات نظامی / اردو / پولیس</v>
          </cell>
          <cell r="BS269" t="str">
            <v xml:space="preserve">ارسال پول توسط اعضای خانواده که بصورت درازمدت  در خارج زندگی میکنند </v>
          </cell>
          <cell r="BT269" t="str">
            <v xml:space="preserve">ارسال پول توسط مهاجرین فصلی </v>
          </cell>
          <cell r="BU269" t="str">
            <v>گدایی</v>
          </cell>
          <cell r="BV269" t="str">
            <v>قرض گرفتن</v>
          </cell>
          <cell r="BW269" t="str">
            <v xml:space="preserve">فروش اموال خانه </v>
          </cell>
          <cell r="BX269">
            <v>50</v>
          </cell>
          <cell r="BY269">
            <v>0</v>
          </cell>
          <cell r="BZ269" t="str">
            <v>Crop Production for Home Consumption</v>
          </cell>
          <cell r="CA269" t="str">
            <v>Livestock Production for Home Consumption</v>
          </cell>
          <cell r="CB269" t="str">
            <v>Production and Sale of Field Crops</v>
          </cell>
          <cell r="CC269" t="str">
            <v>Production and Sale of Opium</v>
          </cell>
          <cell r="CD269" t="str">
            <v>Production and Sale of Orchard Products</v>
          </cell>
          <cell r="CE269" t="str">
            <v>Agricultural Wage Labour</v>
          </cell>
          <cell r="CF269" t="str">
            <v>Opium Wage Labour</v>
          </cell>
          <cell r="CG269" t="str">
            <v>Production and Sale of Live Animals</v>
          </cell>
          <cell r="CH269" t="str">
            <v>Butcher</v>
          </cell>
          <cell r="CI269" t="str">
            <v>Production and Sale of Leather, Skins &amp; Wool</v>
          </cell>
          <cell r="CJ269" t="str">
            <v>Production and Sale of Dairy Products (Milk, Cheese, or Curd)</v>
          </cell>
          <cell r="CK269" t="str">
            <v>Livestock Wage Labour</v>
          </cell>
          <cell r="CL269" t="str">
            <v>Shepherding</v>
          </cell>
          <cell r="CM269" t="str">
            <v>Taxi / Transportation</v>
          </cell>
          <cell r="CN269" t="str">
            <v>Trading / Middleman</v>
          </cell>
          <cell r="CO269" t="str">
            <v>Sale of Firewood or Charcoal</v>
          </cell>
          <cell r="CP269" t="str">
            <v>Collector and Seller of Bushes</v>
          </cell>
          <cell r="CQ269" t="str">
            <v>Cross Border Trade</v>
          </cell>
          <cell r="CR269" t="str">
            <v>Smuggling</v>
          </cell>
          <cell r="CS269" t="str">
            <v>Shopkeeper</v>
          </cell>
          <cell r="CT269" t="str">
            <v>Milling</v>
          </cell>
          <cell r="CU269" t="str">
            <v xml:space="preserve">Mining </v>
          </cell>
          <cell r="CV269" t="str">
            <v>Carpentry</v>
          </cell>
          <cell r="CW269" t="str">
            <v>Steelwork (Blacksmith)</v>
          </cell>
          <cell r="CX269" t="str">
            <v>Brick Maker</v>
          </cell>
          <cell r="CY269" t="str">
            <v>Masonry</v>
          </cell>
          <cell r="CZ269" t="str">
            <v>Construction Labor</v>
          </cell>
          <cell r="DA269" t="str">
            <v>Casual Labor</v>
          </cell>
          <cell r="DB269" t="str">
            <v>Welding</v>
          </cell>
          <cell r="DC269" t="str">
            <v>Tinsmith</v>
          </cell>
          <cell r="DD269" t="str">
            <v>Barber</v>
          </cell>
          <cell r="DE269" t="str">
            <v xml:space="preserve">Baker </v>
          </cell>
          <cell r="DF269" t="str">
            <v>Tailor</v>
          </cell>
          <cell r="DG269" t="str">
            <v>Needlecraft</v>
          </cell>
          <cell r="DH269" t="str">
            <v>Carpet Weaving</v>
          </cell>
          <cell r="DI269" t="str">
            <v>Lending Money</v>
          </cell>
          <cell r="DJ269" t="str">
            <v>Doctor</v>
          </cell>
          <cell r="DK269" t="str">
            <v>Health Worker / Nurse / Midwife</v>
          </cell>
          <cell r="DL269" t="str">
            <v>Principal / Teacher Manager / Teacher</v>
          </cell>
          <cell r="DM269" t="str">
            <v>Malik / Arbab / Qariyadar</v>
          </cell>
          <cell r="DN269" t="str">
            <v>Village Leader</v>
          </cell>
          <cell r="DO269" t="str">
            <v>Job with Government</v>
          </cell>
          <cell r="DP269" t="str">
            <v>Job with Non-Government Organization</v>
          </cell>
          <cell r="DQ269" t="str">
            <v>Job with Company or Private Sector</v>
          </cell>
          <cell r="DR269" t="str">
            <v>Military Service / Police / Army</v>
          </cell>
          <cell r="DS269" t="str">
            <v>Remittances from Family Members Away from Home</v>
          </cell>
          <cell r="DT269" t="str">
            <v>Remittances from Seasonal Migrants</v>
          </cell>
          <cell r="DU269" t="str">
            <v>Begging</v>
          </cell>
          <cell r="DV269" t="str">
            <v>Borrowing</v>
          </cell>
          <cell r="DW269" t="str">
            <v>Sale of Household Assets</v>
          </cell>
          <cell r="DX269">
            <v>50</v>
          </cell>
          <cell r="DY269">
            <v>1</v>
          </cell>
          <cell r="DZ269" t="str">
            <v>Categorical</v>
          </cell>
          <cell r="EA269">
            <v>1</v>
          </cell>
          <cell r="EB269" t="str">
            <v>Code</v>
          </cell>
          <cell r="EC269" t="str">
            <v>Income Source Codes</v>
          </cell>
          <cell r="ED269">
            <v>37</v>
          </cell>
          <cell r="EE269">
            <v>6.09</v>
          </cell>
          <cell r="EF269" t="str">
            <v>I</v>
          </cell>
          <cell r="EG269" t="str">
            <v>-</v>
          </cell>
          <cell r="EI269" t="str">
            <v>-</v>
          </cell>
          <cell r="EK269">
            <v>0</v>
          </cell>
          <cell r="EN269">
            <v>7.03</v>
          </cell>
          <cell r="EO269">
            <v>0</v>
          </cell>
          <cell r="EP269">
            <v>0</v>
          </cell>
          <cell r="EQ269">
            <v>0</v>
          </cell>
          <cell r="ER269">
            <v>8.0299999999999994</v>
          </cell>
          <cell r="ES269">
            <v>8.0299999999999994</v>
          </cell>
          <cell r="ET269" t="str">
            <v>During the past 12 months, what is the activity or job that was the third most important source of income or food for the people of the village?</v>
          </cell>
          <cell r="EU269" t="str">
            <v>در جریان 12 ماه گذشته، کدام فعالیت یا کار، سومین منبع عمده درآمد و غذا برای مردم قريه بوده است؟</v>
          </cell>
          <cell r="EV269" t="b">
            <v>1</v>
          </cell>
          <cell r="EW269" t="b">
            <v>1</v>
          </cell>
          <cell r="EX269" t="b">
            <v>0</v>
          </cell>
        </row>
        <row r="270">
          <cell r="Q270">
            <v>8.3000000000000007</v>
          </cell>
          <cell r="U270" t="str">
            <v>What was the price of one kg wheat after the last harvesting?</v>
          </cell>
          <cell r="V270" t="str">
            <v/>
          </cell>
          <cell r="W270" t="str">
            <v>What was the price of 1 kilogram of local wheat grain after the most recent harvest?</v>
          </cell>
          <cell r="X270" t="str">
            <v xml:space="preserve">بعد از آخرین درو،  قیمت یک کیلوگرام گندم محلی چند بود؟ </v>
          </cell>
          <cell r="Y270" t="str">
            <v/>
          </cell>
          <cell r="Z270" t="str">
            <v>افغانی</v>
          </cell>
          <cell r="AA270" t="e">
            <v>#N/A</v>
          </cell>
          <cell r="AB270" t="e">
            <v>#N/A</v>
          </cell>
          <cell r="AC270" t="e">
            <v>#N/A</v>
          </cell>
          <cell r="AD270" t="e">
            <v>#N/A</v>
          </cell>
          <cell r="AE270" t="e">
            <v>#N/A</v>
          </cell>
          <cell r="AF270" t="e">
            <v>#N/A</v>
          </cell>
          <cell r="AG270" t="e">
            <v>#N/A</v>
          </cell>
          <cell r="AH270" t="e">
            <v>#N/A</v>
          </cell>
          <cell r="AI270" t="e">
            <v>#N/A</v>
          </cell>
          <cell r="AJ270" t="e">
            <v>#N/A</v>
          </cell>
          <cell r="AK270" t="e">
            <v>#N/A</v>
          </cell>
          <cell r="AL270" t="e">
            <v>#N/A</v>
          </cell>
          <cell r="AM270" t="e">
            <v>#N/A</v>
          </cell>
          <cell r="AN270" t="e">
            <v>#N/A</v>
          </cell>
          <cell r="AO270" t="e">
            <v>#N/A</v>
          </cell>
          <cell r="AP270" t="e">
            <v>#N/A</v>
          </cell>
          <cell r="AQ270" t="e">
            <v>#N/A</v>
          </cell>
          <cell r="AR270" t="e">
            <v>#N/A</v>
          </cell>
          <cell r="AS270" t="e">
            <v>#N/A</v>
          </cell>
          <cell r="AT270" t="e">
            <v>#N/A</v>
          </cell>
          <cell r="AU270" t="e">
            <v>#N/A</v>
          </cell>
          <cell r="AV270" t="e">
            <v>#N/A</v>
          </cell>
          <cell r="AW270" t="e">
            <v>#N/A</v>
          </cell>
          <cell r="AX270" t="e">
            <v>#N/A</v>
          </cell>
          <cell r="AY270" t="e">
            <v>#N/A</v>
          </cell>
          <cell r="AZ270" t="e">
            <v>#N/A</v>
          </cell>
          <cell r="BA270" t="e">
            <v>#N/A</v>
          </cell>
          <cell r="BB270" t="e">
            <v>#N/A</v>
          </cell>
          <cell r="BC270" t="e">
            <v>#N/A</v>
          </cell>
          <cell r="BD270" t="e">
            <v>#N/A</v>
          </cell>
          <cell r="BE270" t="e">
            <v>#N/A</v>
          </cell>
          <cell r="BF270" t="e">
            <v>#N/A</v>
          </cell>
          <cell r="BG270" t="e">
            <v>#N/A</v>
          </cell>
          <cell r="BH270" t="e">
            <v>#N/A</v>
          </cell>
          <cell r="BI270" t="e">
            <v>#N/A</v>
          </cell>
          <cell r="BJ270" t="e">
            <v>#N/A</v>
          </cell>
          <cell r="BK270" t="e">
            <v>#N/A</v>
          </cell>
          <cell r="BL270" t="e">
            <v>#N/A</v>
          </cell>
          <cell r="BM270" t="e">
            <v>#N/A</v>
          </cell>
          <cell r="BN270" t="e">
            <v>#N/A</v>
          </cell>
          <cell r="BO270" t="e">
            <v>#N/A</v>
          </cell>
          <cell r="BP270" t="e">
            <v>#N/A</v>
          </cell>
          <cell r="BQ270" t="e">
            <v>#N/A</v>
          </cell>
          <cell r="BR270" t="e">
            <v>#N/A</v>
          </cell>
          <cell r="BS270" t="e">
            <v>#N/A</v>
          </cell>
          <cell r="BT270" t="e">
            <v>#N/A</v>
          </cell>
          <cell r="BU270" t="e">
            <v>#N/A</v>
          </cell>
          <cell r="BV270" t="e">
            <v>#N/A</v>
          </cell>
          <cell r="BW270" t="e">
            <v>#N/A</v>
          </cell>
          <cell r="BX270">
            <v>1</v>
          </cell>
          <cell r="BY270">
            <v>0</v>
          </cell>
          <cell r="BZ270" t="str">
            <v>Afghani</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1</v>
          </cell>
          <cell r="DY270">
            <v>1</v>
          </cell>
          <cell r="DZ270" t="str">
            <v>Numerical</v>
          </cell>
          <cell r="EA270">
            <v>1</v>
          </cell>
          <cell r="EB270" t="str">
            <v>Write-In</v>
          </cell>
          <cell r="EC270" t="str">
            <v>Afghanis</v>
          </cell>
          <cell r="ED270" t="str">
            <v>-</v>
          </cell>
          <cell r="EE270" t="str">
            <v>-</v>
          </cell>
          <cell r="EG270" t="str">
            <v>-</v>
          </cell>
          <cell r="EI270" t="str">
            <v>-</v>
          </cell>
          <cell r="EK270">
            <v>0</v>
          </cell>
          <cell r="EN270">
            <v>6.31</v>
          </cell>
          <cell r="EO270" t="str">
            <v>Hypothesis Test</v>
          </cell>
          <cell r="EP270" t="str">
            <v>Price Levels</v>
          </cell>
          <cell r="EQ270" t="str">
            <v>Wheat</v>
          </cell>
          <cell r="ER270">
            <v>8.2999999999999936</v>
          </cell>
          <cell r="ES270">
            <v>8.2999999999999936</v>
          </cell>
          <cell r="ET270" t="str">
            <v>What was the price of 1 kilogram of local wheat grain after the most recent harvest?</v>
          </cell>
          <cell r="EU270" t="str">
            <v xml:space="preserve">بعد از آخرین حاصل گيری،  قیمت یک کیلوگرام گندم محلی چند بود؟ </v>
          </cell>
          <cell r="EV270" t="b">
            <v>0</v>
          </cell>
          <cell r="EW270" t="b">
            <v>1</v>
          </cell>
          <cell r="EX270" t="b">
            <v>0</v>
          </cell>
        </row>
        <row r="271">
          <cell r="Q271">
            <v>8.31</v>
          </cell>
          <cell r="U271" t="str">
            <v>What was the price of one kg wheat flour after the last harvesting?</v>
          </cell>
          <cell r="V271" t="str">
            <v/>
          </cell>
          <cell r="W271" t="str">
            <v>What was the price of 1 kilogram of local wheat flour after the most recent harvest?</v>
          </cell>
          <cell r="X271" t="str">
            <v xml:space="preserve">بعد از آخرین درو، قیمت یک کیلوگرام آرد گندم محلی چند بود؟ </v>
          </cell>
          <cell r="Y271" t="str">
            <v/>
          </cell>
          <cell r="Z271" t="str">
            <v>افغانی</v>
          </cell>
          <cell r="AA271" t="e">
            <v>#N/A</v>
          </cell>
          <cell r="AB271" t="e">
            <v>#N/A</v>
          </cell>
          <cell r="AC271" t="e">
            <v>#N/A</v>
          </cell>
          <cell r="AD271" t="e">
            <v>#N/A</v>
          </cell>
          <cell r="AE271" t="e">
            <v>#N/A</v>
          </cell>
          <cell r="AF271" t="e">
            <v>#N/A</v>
          </cell>
          <cell r="AG271" t="e">
            <v>#N/A</v>
          </cell>
          <cell r="AH271" t="e">
            <v>#N/A</v>
          </cell>
          <cell r="AI271" t="e">
            <v>#N/A</v>
          </cell>
          <cell r="AJ271" t="e">
            <v>#N/A</v>
          </cell>
          <cell r="AK271" t="e">
            <v>#N/A</v>
          </cell>
          <cell r="AL271" t="e">
            <v>#N/A</v>
          </cell>
          <cell r="AM271" t="e">
            <v>#N/A</v>
          </cell>
          <cell r="AN271" t="e">
            <v>#N/A</v>
          </cell>
          <cell r="AO271" t="e">
            <v>#N/A</v>
          </cell>
          <cell r="AP271" t="e">
            <v>#N/A</v>
          </cell>
          <cell r="AQ271" t="e">
            <v>#N/A</v>
          </cell>
          <cell r="AR271" t="e">
            <v>#N/A</v>
          </cell>
          <cell r="AS271" t="e">
            <v>#N/A</v>
          </cell>
          <cell r="AT271" t="e">
            <v>#N/A</v>
          </cell>
          <cell r="AU271" t="e">
            <v>#N/A</v>
          </cell>
          <cell r="AV271" t="e">
            <v>#N/A</v>
          </cell>
          <cell r="AW271" t="e">
            <v>#N/A</v>
          </cell>
          <cell r="AX271" t="e">
            <v>#N/A</v>
          </cell>
          <cell r="AY271" t="e">
            <v>#N/A</v>
          </cell>
          <cell r="AZ271" t="e">
            <v>#N/A</v>
          </cell>
          <cell r="BA271" t="e">
            <v>#N/A</v>
          </cell>
          <cell r="BB271" t="e">
            <v>#N/A</v>
          </cell>
          <cell r="BC271" t="e">
            <v>#N/A</v>
          </cell>
          <cell r="BD271" t="e">
            <v>#N/A</v>
          </cell>
          <cell r="BE271" t="e">
            <v>#N/A</v>
          </cell>
          <cell r="BF271" t="e">
            <v>#N/A</v>
          </cell>
          <cell r="BG271" t="e">
            <v>#N/A</v>
          </cell>
          <cell r="BH271" t="e">
            <v>#N/A</v>
          </cell>
          <cell r="BI271" t="e">
            <v>#N/A</v>
          </cell>
          <cell r="BJ271" t="e">
            <v>#N/A</v>
          </cell>
          <cell r="BK271" t="e">
            <v>#N/A</v>
          </cell>
          <cell r="BL271" t="e">
            <v>#N/A</v>
          </cell>
          <cell r="BM271" t="e">
            <v>#N/A</v>
          </cell>
          <cell r="BN271" t="e">
            <v>#N/A</v>
          </cell>
          <cell r="BO271" t="e">
            <v>#N/A</v>
          </cell>
          <cell r="BP271" t="e">
            <v>#N/A</v>
          </cell>
          <cell r="BQ271" t="e">
            <v>#N/A</v>
          </cell>
          <cell r="BR271" t="e">
            <v>#N/A</v>
          </cell>
          <cell r="BS271" t="e">
            <v>#N/A</v>
          </cell>
          <cell r="BT271" t="e">
            <v>#N/A</v>
          </cell>
          <cell r="BU271" t="e">
            <v>#N/A</v>
          </cell>
          <cell r="BV271" t="e">
            <v>#N/A</v>
          </cell>
          <cell r="BW271" t="e">
            <v>#N/A</v>
          </cell>
          <cell r="BX271">
            <v>1</v>
          </cell>
          <cell r="BY271">
            <v>0</v>
          </cell>
          <cell r="BZ271" t="str">
            <v>Afghani</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v>0</v>
          </cell>
          <cell r="DR271">
            <v>0</v>
          </cell>
          <cell r="DS271">
            <v>0</v>
          </cell>
          <cell r="DT271">
            <v>0</v>
          </cell>
          <cell r="DU271">
            <v>0</v>
          </cell>
          <cell r="DV271">
            <v>0</v>
          </cell>
          <cell r="DW271">
            <v>0</v>
          </cell>
          <cell r="DX271">
            <v>1</v>
          </cell>
          <cell r="DY271">
            <v>1</v>
          </cell>
          <cell r="DZ271" t="str">
            <v>Numerical</v>
          </cell>
          <cell r="EA271">
            <v>1</v>
          </cell>
          <cell r="EB271" t="str">
            <v>Write-In</v>
          </cell>
          <cell r="EC271" t="str">
            <v>Afghanis</v>
          </cell>
          <cell r="ED271" t="str">
            <v>-</v>
          </cell>
          <cell r="EE271" t="str">
            <v>-</v>
          </cell>
          <cell r="EG271" t="str">
            <v>-</v>
          </cell>
          <cell r="EI271" t="str">
            <v>-</v>
          </cell>
          <cell r="EK271">
            <v>0</v>
          </cell>
          <cell r="EN271">
            <v>6.32</v>
          </cell>
          <cell r="EO271" t="str">
            <v>Hypothesis Test</v>
          </cell>
          <cell r="EP271" t="str">
            <v>Price Levels</v>
          </cell>
          <cell r="EQ271" t="str">
            <v>Wheat Flour</v>
          </cell>
          <cell r="ER271">
            <v>8.3099999999999934</v>
          </cell>
          <cell r="ES271">
            <v>8.3099999999999934</v>
          </cell>
          <cell r="ET271" t="str">
            <v>What was the price of 1 kilogram of local wheat flour after the most recent harvest?</v>
          </cell>
          <cell r="EU271" t="str">
            <v xml:space="preserve">بعد از آخرین حاصل گيری، قیمت یک کیلوگرام آرد گندم محلی چند بود؟ </v>
          </cell>
          <cell r="EV271" t="b">
            <v>0</v>
          </cell>
          <cell r="EW271" t="b">
            <v>1</v>
          </cell>
          <cell r="EX271" t="b">
            <v>0</v>
          </cell>
        </row>
        <row r="272">
          <cell r="Q272">
            <v>8.32</v>
          </cell>
          <cell r="U272" t="str">
            <v>What was the price of one kg imported wheat after the last harvesting?</v>
          </cell>
          <cell r="V272" t="str">
            <v/>
          </cell>
          <cell r="W272" t="str">
            <v>What was the price of 1 kilogram of imported wheat grain after the most recent harvest?</v>
          </cell>
          <cell r="X272" t="str">
            <v>بعد از آخرين درو، قيمت يک کيلو گرام گندم وارداتی چند بود؟</v>
          </cell>
          <cell r="Y272" t="str">
            <v/>
          </cell>
          <cell r="Z272" t="str">
            <v>افغانی</v>
          </cell>
          <cell r="AA272" t="e">
            <v>#N/A</v>
          </cell>
          <cell r="AB272" t="e">
            <v>#N/A</v>
          </cell>
          <cell r="AC272" t="e">
            <v>#N/A</v>
          </cell>
          <cell r="AD272" t="e">
            <v>#N/A</v>
          </cell>
          <cell r="AE272" t="e">
            <v>#N/A</v>
          </cell>
          <cell r="AF272" t="e">
            <v>#N/A</v>
          </cell>
          <cell r="AG272" t="e">
            <v>#N/A</v>
          </cell>
          <cell r="AH272" t="e">
            <v>#N/A</v>
          </cell>
          <cell r="AI272" t="e">
            <v>#N/A</v>
          </cell>
          <cell r="AJ272" t="e">
            <v>#N/A</v>
          </cell>
          <cell r="AK272" t="e">
            <v>#N/A</v>
          </cell>
          <cell r="AL272" t="e">
            <v>#N/A</v>
          </cell>
          <cell r="AM272" t="e">
            <v>#N/A</v>
          </cell>
          <cell r="AN272" t="e">
            <v>#N/A</v>
          </cell>
          <cell r="AO272" t="e">
            <v>#N/A</v>
          </cell>
          <cell r="AP272" t="e">
            <v>#N/A</v>
          </cell>
          <cell r="AQ272" t="e">
            <v>#N/A</v>
          </cell>
          <cell r="AR272" t="e">
            <v>#N/A</v>
          </cell>
          <cell r="AS272" t="e">
            <v>#N/A</v>
          </cell>
          <cell r="AT272" t="e">
            <v>#N/A</v>
          </cell>
          <cell r="AU272" t="e">
            <v>#N/A</v>
          </cell>
          <cell r="AV272" t="e">
            <v>#N/A</v>
          </cell>
          <cell r="AW272" t="e">
            <v>#N/A</v>
          </cell>
          <cell r="AX272" t="e">
            <v>#N/A</v>
          </cell>
          <cell r="AY272" t="e">
            <v>#N/A</v>
          </cell>
          <cell r="AZ272" t="e">
            <v>#N/A</v>
          </cell>
          <cell r="BA272" t="e">
            <v>#N/A</v>
          </cell>
          <cell r="BB272" t="e">
            <v>#N/A</v>
          </cell>
          <cell r="BC272" t="e">
            <v>#N/A</v>
          </cell>
          <cell r="BD272" t="e">
            <v>#N/A</v>
          </cell>
          <cell r="BE272" t="e">
            <v>#N/A</v>
          </cell>
          <cell r="BF272" t="e">
            <v>#N/A</v>
          </cell>
          <cell r="BG272" t="e">
            <v>#N/A</v>
          </cell>
          <cell r="BH272" t="e">
            <v>#N/A</v>
          </cell>
          <cell r="BI272" t="e">
            <v>#N/A</v>
          </cell>
          <cell r="BJ272" t="e">
            <v>#N/A</v>
          </cell>
          <cell r="BK272" t="e">
            <v>#N/A</v>
          </cell>
          <cell r="BL272" t="e">
            <v>#N/A</v>
          </cell>
          <cell r="BM272" t="e">
            <v>#N/A</v>
          </cell>
          <cell r="BN272" t="e">
            <v>#N/A</v>
          </cell>
          <cell r="BO272" t="e">
            <v>#N/A</v>
          </cell>
          <cell r="BP272" t="e">
            <v>#N/A</v>
          </cell>
          <cell r="BQ272" t="e">
            <v>#N/A</v>
          </cell>
          <cell r="BR272" t="e">
            <v>#N/A</v>
          </cell>
          <cell r="BS272" t="e">
            <v>#N/A</v>
          </cell>
          <cell r="BT272" t="e">
            <v>#N/A</v>
          </cell>
          <cell r="BU272" t="e">
            <v>#N/A</v>
          </cell>
          <cell r="BV272" t="e">
            <v>#N/A</v>
          </cell>
          <cell r="BW272" t="e">
            <v>#N/A</v>
          </cell>
          <cell r="BX272">
            <v>1</v>
          </cell>
          <cell r="BY272">
            <v>0</v>
          </cell>
          <cell r="BZ272" t="str">
            <v>Afghani</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v>0</v>
          </cell>
          <cell r="DT272">
            <v>0</v>
          </cell>
          <cell r="DU272">
            <v>0</v>
          </cell>
          <cell r="DV272">
            <v>0</v>
          </cell>
          <cell r="DW272">
            <v>0</v>
          </cell>
          <cell r="DX272">
            <v>1</v>
          </cell>
          <cell r="DY272">
            <v>1</v>
          </cell>
          <cell r="DZ272" t="str">
            <v>Numerical</v>
          </cell>
          <cell r="EA272">
            <v>1</v>
          </cell>
          <cell r="EB272" t="str">
            <v>Write-In</v>
          </cell>
          <cell r="EC272" t="str">
            <v>Afghanis</v>
          </cell>
          <cell r="ED272" t="str">
            <v>-</v>
          </cell>
          <cell r="EE272" t="str">
            <v>-</v>
          </cell>
          <cell r="EG272" t="str">
            <v>-</v>
          </cell>
          <cell r="EI272" t="str">
            <v>-</v>
          </cell>
          <cell r="EK272">
            <v>0</v>
          </cell>
          <cell r="EN272">
            <v>6.33</v>
          </cell>
          <cell r="EO272" t="str">
            <v>Hypothesis Test</v>
          </cell>
          <cell r="EP272" t="str">
            <v>Price Levels</v>
          </cell>
          <cell r="EQ272" t="str">
            <v>Wheat</v>
          </cell>
          <cell r="ER272">
            <v>8.3199999999999932</v>
          </cell>
          <cell r="ES272">
            <v>8.3199999999999932</v>
          </cell>
          <cell r="ET272" t="str">
            <v>What was the price of 1 kilogram of imported wheat grain after the most recent harvest?</v>
          </cell>
          <cell r="EU272" t="str">
            <v>بعد از آخرين حاصل گيری، قيمت يک کيلو گرام گندم وارداتی چند بود؟</v>
          </cell>
          <cell r="EV272" t="b">
            <v>0</v>
          </cell>
          <cell r="EW272" t="b">
            <v>1</v>
          </cell>
          <cell r="EX272" t="b">
            <v>0</v>
          </cell>
        </row>
        <row r="273">
          <cell r="Q273">
            <v>8.33</v>
          </cell>
          <cell r="U273" t="str">
            <v>What was the price of one kg imported (foreign) wheat flour after the last harvesting?</v>
          </cell>
          <cell r="V273" t="str">
            <v/>
          </cell>
          <cell r="W273" t="str">
            <v>What was the price of 1 kilogram of imported wheat flour after the most recent harvest?</v>
          </cell>
          <cell r="X273" t="str">
            <v>بعد از آخرين درو، قيمت يک کيلو گرام آرد گندم وارداتی چند بود؟</v>
          </cell>
          <cell r="Y273" t="str">
            <v/>
          </cell>
          <cell r="Z273" t="str">
            <v>افغانی</v>
          </cell>
          <cell r="AA273" t="e">
            <v>#N/A</v>
          </cell>
          <cell r="AB273" t="e">
            <v>#N/A</v>
          </cell>
          <cell r="AC273" t="e">
            <v>#N/A</v>
          </cell>
          <cell r="AD273" t="e">
            <v>#N/A</v>
          </cell>
          <cell r="AE273" t="e">
            <v>#N/A</v>
          </cell>
          <cell r="AF273" t="e">
            <v>#N/A</v>
          </cell>
          <cell r="AG273" t="e">
            <v>#N/A</v>
          </cell>
          <cell r="AH273" t="e">
            <v>#N/A</v>
          </cell>
          <cell r="AI273" t="e">
            <v>#N/A</v>
          </cell>
          <cell r="AJ273" t="e">
            <v>#N/A</v>
          </cell>
          <cell r="AK273" t="e">
            <v>#N/A</v>
          </cell>
          <cell r="AL273" t="e">
            <v>#N/A</v>
          </cell>
          <cell r="AM273" t="e">
            <v>#N/A</v>
          </cell>
          <cell r="AN273" t="e">
            <v>#N/A</v>
          </cell>
          <cell r="AO273" t="e">
            <v>#N/A</v>
          </cell>
          <cell r="AP273" t="e">
            <v>#N/A</v>
          </cell>
          <cell r="AQ273" t="e">
            <v>#N/A</v>
          </cell>
          <cell r="AR273" t="e">
            <v>#N/A</v>
          </cell>
          <cell r="AS273" t="e">
            <v>#N/A</v>
          </cell>
          <cell r="AT273" t="e">
            <v>#N/A</v>
          </cell>
          <cell r="AU273" t="e">
            <v>#N/A</v>
          </cell>
          <cell r="AV273" t="e">
            <v>#N/A</v>
          </cell>
          <cell r="AW273" t="e">
            <v>#N/A</v>
          </cell>
          <cell r="AX273" t="e">
            <v>#N/A</v>
          </cell>
          <cell r="AY273" t="e">
            <v>#N/A</v>
          </cell>
          <cell r="AZ273" t="e">
            <v>#N/A</v>
          </cell>
          <cell r="BA273" t="e">
            <v>#N/A</v>
          </cell>
          <cell r="BB273" t="e">
            <v>#N/A</v>
          </cell>
          <cell r="BC273" t="e">
            <v>#N/A</v>
          </cell>
          <cell r="BD273" t="e">
            <v>#N/A</v>
          </cell>
          <cell r="BE273" t="e">
            <v>#N/A</v>
          </cell>
          <cell r="BF273" t="e">
            <v>#N/A</v>
          </cell>
          <cell r="BG273" t="e">
            <v>#N/A</v>
          </cell>
          <cell r="BH273" t="e">
            <v>#N/A</v>
          </cell>
          <cell r="BI273" t="e">
            <v>#N/A</v>
          </cell>
          <cell r="BJ273" t="e">
            <v>#N/A</v>
          </cell>
          <cell r="BK273" t="e">
            <v>#N/A</v>
          </cell>
          <cell r="BL273" t="e">
            <v>#N/A</v>
          </cell>
          <cell r="BM273" t="e">
            <v>#N/A</v>
          </cell>
          <cell r="BN273" t="e">
            <v>#N/A</v>
          </cell>
          <cell r="BO273" t="e">
            <v>#N/A</v>
          </cell>
          <cell r="BP273" t="e">
            <v>#N/A</v>
          </cell>
          <cell r="BQ273" t="e">
            <v>#N/A</v>
          </cell>
          <cell r="BR273" t="e">
            <v>#N/A</v>
          </cell>
          <cell r="BS273" t="e">
            <v>#N/A</v>
          </cell>
          <cell r="BT273" t="e">
            <v>#N/A</v>
          </cell>
          <cell r="BU273" t="e">
            <v>#N/A</v>
          </cell>
          <cell r="BV273" t="e">
            <v>#N/A</v>
          </cell>
          <cell r="BW273" t="e">
            <v>#N/A</v>
          </cell>
          <cell r="BX273">
            <v>1</v>
          </cell>
          <cell r="BY273">
            <v>0</v>
          </cell>
          <cell r="BZ273" t="str">
            <v>Afghani</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v>0</v>
          </cell>
          <cell r="DR273">
            <v>0</v>
          </cell>
          <cell r="DS273">
            <v>0</v>
          </cell>
          <cell r="DT273">
            <v>0</v>
          </cell>
          <cell r="DU273">
            <v>0</v>
          </cell>
          <cell r="DV273">
            <v>0</v>
          </cell>
          <cell r="DW273">
            <v>0</v>
          </cell>
          <cell r="DX273">
            <v>1</v>
          </cell>
          <cell r="DY273">
            <v>1</v>
          </cell>
          <cell r="DZ273" t="str">
            <v>Numerical</v>
          </cell>
          <cell r="EA273">
            <v>1</v>
          </cell>
          <cell r="EB273" t="str">
            <v>Write-In</v>
          </cell>
          <cell r="EC273" t="str">
            <v>Afghanis</v>
          </cell>
          <cell r="ED273" t="str">
            <v>-</v>
          </cell>
          <cell r="EE273" t="str">
            <v>-</v>
          </cell>
          <cell r="EG273" t="str">
            <v>-</v>
          </cell>
          <cell r="EI273" t="str">
            <v>-</v>
          </cell>
          <cell r="EK273">
            <v>0</v>
          </cell>
          <cell r="EN273">
            <v>6.34</v>
          </cell>
          <cell r="EO273" t="str">
            <v>Hypothesis Test</v>
          </cell>
          <cell r="EP273" t="str">
            <v>Price Levels</v>
          </cell>
          <cell r="EQ273" t="str">
            <v>Wheat Flour</v>
          </cell>
          <cell r="ER273">
            <v>8.329999999999993</v>
          </cell>
          <cell r="ES273">
            <v>8.329999999999993</v>
          </cell>
          <cell r="ET273" t="str">
            <v>What was the price of 1 kilogram of imported wheat flour after the most recent harvest?</v>
          </cell>
          <cell r="EU273" t="str">
            <v>بعد از آخرين حاصل گيری، قيمت يک کيلو گرام آرد گندم وارداتی چند بود؟</v>
          </cell>
          <cell r="EV273" t="b">
            <v>0</v>
          </cell>
          <cell r="EW273" t="b">
            <v>1</v>
          </cell>
          <cell r="EX273" t="b">
            <v>0</v>
          </cell>
        </row>
        <row r="274">
          <cell r="Q274">
            <v>8.34</v>
          </cell>
          <cell r="V274" t="str">
            <v>What was the title or occupation of the person that (most recently) gave you the loan?</v>
          </cell>
          <cell r="W274" t="str">
            <v>What is the occupation or position of the person that would normally provide loans to families in the village?</v>
          </cell>
          <cell r="X274" t="str">
            <v>وظيفه و يا موقف شخصيکه در قريه معمولاً به خانواده های قريه قرض ميدهد، چه است؟</v>
          </cell>
          <cell r="Y274" t="str">
            <v/>
          </cell>
          <cell r="Z274" t="str">
            <v>چنین شخصی وجود ندارد</v>
          </cell>
          <cell r="AA274" t="str">
            <v>دهقان (کشت و کار در زمین خود)</v>
          </cell>
          <cell r="AB274" t="str">
            <v>دهقانی (کشت و کار در زمین دیگران)</v>
          </cell>
          <cell r="AC274" t="str">
            <v>کارگر بخش زراعت</v>
          </cell>
          <cell r="AD274" t="str">
            <v>متخصص زراعت / مالداری</v>
          </cell>
          <cell r="AE274" t="str">
            <v>مالدار</v>
          </cell>
          <cell r="AF274" t="str">
            <v>جلاب</v>
          </cell>
          <cell r="AG274" t="str">
            <v>شخص قرضه دهنده</v>
          </cell>
          <cell r="AH274" t="str">
            <v>کارمند انجو / موسسه</v>
          </cell>
          <cell r="AI274" t="str">
            <v xml:space="preserve">غریب کار </v>
          </cell>
          <cell r="AJ274" t="str">
            <v>دریور</v>
          </cell>
          <cell r="AK274" t="str">
            <v>دوکاندار</v>
          </cell>
          <cell r="AL274" t="str">
            <v>تاجر</v>
          </cell>
          <cell r="AM274" t="str">
            <v xml:space="preserve">قاچاقبر </v>
          </cell>
          <cell r="AN274" t="str">
            <v>معلم</v>
          </cell>
          <cell r="AO274" t="str">
            <v>ملک / ارباب / قریه دار</v>
          </cell>
          <cell r="AP274" t="str">
            <v>خان / زمیندار / بیگ / بای</v>
          </cell>
          <cell r="AQ274" t="str">
            <v>ملا / امام / ملای مسجد</v>
          </cell>
          <cell r="AR274" t="str">
            <v>مولوی / عالم دین / روحانی</v>
          </cell>
          <cell r="AS274" t="str">
            <v>رئیس شورا</v>
          </cell>
          <cell r="AT274" t="str">
            <v>عضو شورا</v>
          </cell>
          <cell r="AU274" t="str">
            <v>رئیس شورای انکشافی قریه</v>
          </cell>
          <cell r="AV274" t="str">
            <v>معاون شورای انکشافی قریه</v>
          </cell>
          <cell r="AW274" t="str">
            <v>خزانه دار شورای انکشافی قریه</v>
          </cell>
          <cell r="AX274" t="str">
            <v>عضو شورای انکشافی قریه</v>
          </cell>
          <cell r="AY274" t="str">
            <v>قوماندان</v>
          </cell>
          <cell r="AZ274" t="str">
            <v>انجو / موسسه</v>
          </cell>
          <cell r="BA274" t="str">
            <v>موسسه قرضه کوچک</v>
          </cell>
          <cell r="BB274" t="str">
            <v>سایر:</v>
          </cell>
          <cell r="BC274" t="e">
            <v>#N/A</v>
          </cell>
          <cell r="BD274" t="e">
            <v>#N/A</v>
          </cell>
          <cell r="BE274" t="e">
            <v>#N/A</v>
          </cell>
          <cell r="BF274" t="e">
            <v>#N/A</v>
          </cell>
          <cell r="BG274" t="e">
            <v>#N/A</v>
          </cell>
          <cell r="BH274" t="e">
            <v>#N/A</v>
          </cell>
          <cell r="BI274" t="e">
            <v>#N/A</v>
          </cell>
          <cell r="BJ274" t="e">
            <v>#N/A</v>
          </cell>
          <cell r="BK274" t="e">
            <v>#N/A</v>
          </cell>
          <cell r="BL274" t="e">
            <v>#N/A</v>
          </cell>
          <cell r="BM274" t="e">
            <v>#N/A</v>
          </cell>
          <cell r="BN274" t="e">
            <v>#N/A</v>
          </cell>
          <cell r="BO274" t="e">
            <v>#N/A</v>
          </cell>
          <cell r="BP274" t="e">
            <v>#N/A</v>
          </cell>
          <cell r="BQ274" t="e">
            <v>#N/A</v>
          </cell>
          <cell r="BR274" t="e">
            <v>#N/A</v>
          </cell>
          <cell r="BS274" t="e">
            <v>#N/A</v>
          </cell>
          <cell r="BT274" t="e">
            <v>#N/A</v>
          </cell>
          <cell r="BU274" t="e">
            <v>#N/A</v>
          </cell>
          <cell r="BV274" t="e">
            <v>#N/A</v>
          </cell>
          <cell r="BW274" t="e">
            <v>#N/A</v>
          </cell>
          <cell r="BX274">
            <v>29</v>
          </cell>
          <cell r="BY274">
            <v>0</v>
          </cell>
          <cell r="BZ274" t="str">
            <v>Farmer (Cultivates Own Land)</v>
          </cell>
          <cell r="CA274" t="str">
            <v>Farmer (Cultivates Others' Land)</v>
          </cell>
          <cell r="CB274" t="str">
            <v>Agricultural Laborer</v>
          </cell>
          <cell r="CC274" t="str">
            <v>Agricultural / Animal Husbandry Specialist</v>
          </cell>
          <cell r="CD274" t="str">
            <v>Livestock Owner</v>
          </cell>
          <cell r="CE274" t="str">
            <v>Middleman</v>
          </cell>
          <cell r="CF274" t="str">
            <v>Money Lender</v>
          </cell>
          <cell r="CG274" t="str">
            <v>NGO Employee</v>
          </cell>
          <cell r="CH274" t="str">
            <v>Unskilled Laborer</v>
          </cell>
          <cell r="CI274" t="str">
            <v>Driver</v>
          </cell>
          <cell r="CJ274" t="str">
            <v>Shopkeeper</v>
          </cell>
          <cell r="CK274" t="str">
            <v>Trader</v>
          </cell>
          <cell r="CL274" t="str">
            <v>Smuggler</v>
          </cell>
          <cell r="CM274" t="str">
            <v>Teacher</v>
          </cell>
          <cell r="CN274" t="str">
            <v>Arbab / Malik / Qariyadar</v>
          </cell>
          <cell r="CO274" t="str">
            <v>Khan / Zamindar / Beg / Baay</v>
          </cell>
          <cell r="CP274" t="str">
            <v>Mullah / Imam / Mosque Mullah</v>
          </cell>
          <cell r="CQ274" t="str">
            <v>Mawlawi / Religious Scholar / Rohanion</v>
          </cell>
          <cell r="CR274" t="str">
            <v>Head of Council</v>
          </cell>
          <cell r="CS274" t="str">
            <v>Member of Council</v>
          </cell>
          <cell r="CT274" t="str">
            <v>Head of CDC</v>
          </cell>
          <cell r="CU274" t="str">
            <v>Deputy Head of CDC</v>
          </cell>
          <cell r="CV274" t="str">
            <v>Treasurer of CDC</v>
          </cell>
          <cell r="CW274" t="str">
            <v>Member of CDC</v>
          </cell>
          <cell r="CX274" t="str">
            <v>Commander</v>
          </cell>
          <cell r="CY274" t="str">
            <v>NGO</v>
          </cell>
          <cell r="CZ274" t="str">
            <v>Microfinance Organization</v>
          </cell>
          <cell r="DA274" t="str">
            <v>Other:</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cell r="DS274">
            <v>0</v>
          </cell>
          <cell r="DT274">
            <v>0</v>
          </cell>
          <cell r="DU274">
            <v>0</v>
          </cell>
          <cell r="DV274">
            <v>0</v>
          </cell>
          <cell r="DW274" t="e">
            <v>#REF!</v>
          </cell>
          <cell r="DX274">
            <v>29</v>
          </cell>
          <cell r="DY274">
            <v>1</v>
          </cell>
          <cell r="EK274">
            <v>0</v>
          </cell>
          <cell r="ER274">
            <v>8.3399999999999928</v>
          </cell>
          <cell r="ES274">
            <v>8.3399999999999928</v>
          </cell>
          <cell r="ET274" t="str">
            <v>What is the occupation or position of the person in the village that would normally provide loans to families in the village?</v>
          </cell>
          <cell r="EU274" t="str">
            <v>وظيفه و يا موقف شخصيکه در قريه معمولاً به خانواده های قريه قرض ميدهد، چه است؟</v>
          </cell>
          <cell r="EV274" t="b">
            <v>0</v>
          </cell>
          <cell r="EW274" t="b">
            <v>0</v>
          </cell>
          <cell r="EX274" t="b">
            <v>1</v>
          </cell>
        </row>
        <row r="275">
          <cell r="Q275">
            <v>8.35</v>
          </cell>
          <cell r="U275" t="str">
            <v>If someone gets a loan in your village, is it usual that he has to pay interest?</v>
          </cell>
          <cell r="V275" t="str">
            <v>Did you pay interest on the (most recent) loan?</v>
          </cell>
          <cell r="W275" t="str">
            <v>If someone gets a loan in your village, is it usual that he has to pay interest?</v>
          </cell>
          <cell r="X275" t="str">
            <v>در قريه شما، معمولآ کدام کسی که قرض میگیرد، سود میدهد؟</v>
          </cell>
          <cell r="Y275" t="str">
            <v/>
          </cell>
          <cell r="Z275" t="str">
            <v>بلی</v>
          </cell>
          <cell r="AA275" t="str">
            <v>نخیر</v>
          </cell>
          <cell r="AB275" t="e">
            <v>#N/A</v>
          </cell>
          <cell r="AC275" t="e">
            <v>#N/A</v>
          </cell>
          <cell r="AD275" t="e">
            <v>#N/A</v>
          </cell>
          <cell r="AE275" t="e">
            <v>#N/A</v>
          </cell>
          <cell r="AF275" t="e">
            <v>#N/A</v>
          </cell>
          <cell r="AG275" t="e">
            <v>#N/A</v>
          </cell>
          <cell r="AH275" t="e">
            <v>#N/A</v>
          </cell>
          <cell r="AI275" t="e">
            <v>#N/A</v>
          </cell>
          <cell r="AJ275" t="e">
            <v>#N/A</v>
          </cell>
          <cell r="AK275" t="e">
            <v>#N/A</v>
          </cell>
          <cell r="AL275" t="e">
            <v>#N/A</v>
          </cell>
          <cell r="AM275" t="e">
            <v>#N/A</v>
          </cell>
          <cell r="AN275" t="e">
            <v>#N/A</v>
          </cell>
          <cell r="AO275" t="e">
            <v>#N/A</v>
          </cell>
          <cell r="AP275" t="e">
            <v>#N/A</v>
          </cell>
          <cell r="AQ275" t="e">
            <v>#N/A</v>
          </cell>
          <cell r="AR275" t="e">
            <v>#N/A</v>
          </cell>
          <cell r="AS275" t="e">
            <v>#N/A</v>
          </cell>
          <cell r="AT275" t="e">
            <v>#N/A</v>
          </cell>
          <cell r="AU275" t="e">
            <v>#N/A</v>
          </cell>
          <cell r="AV275" t="e">
            <v>#N/A</v>
          </cell>
          <cell r="AW275" t="e">
            <v>#N/A</v>
          </cell>
          <cell r="AX275" t="e">
            <v>#N/A</v>
          </cell>
          <cell r="AY275" t="e">
            <v>#N/A</v>
          </cell>
          <cell r="AZ275" t="e">
            <v>#N/A</v>
          </cell>
          <cell r="BA275" t="e">
            <v>#N/A</v>
          </cell>
          <cell r="BB275" t="e">
            <v>#N/A</v>
          </cell>
          <cell r="BC275" t="e">
            <v>#N/A</v>
          </cell>
          <cell r="BD275" t="e">
            <v>#N/A</v>
          </cell>
          <cell r="BE275" t="e">
            <v>#N/A</v>
          </cell>
          <cell r="BF275" t="e">
            <v>#N/A</v>
          </cell>
          <cell r="BG275" t="e">
            <v>#N/A</v>
          </cell>
          <cell r="BH275" t="e">
            <v>#N/A</v>
          </cell>
          <cell r="BI275" t="e">
            <v>#N/A</v>
          </cell>
          <cell r="BJ275" t="e">
            <v>#N/A</v>
          </cell>
          <cell r="BK275" t="e">
            <v>#N/A</v>
          </cell>
          <cell r="BL275" t="e">
            <v>#N/A</v>
          </cell>
          <cell r="BM275" t="e">
            <v>#N/A</v>
          </cell>
          <cell r="BN275" t="e">
            <v>#N/A</v>
          </cell>
          <cell r="BO275" t="e">
            <v>#N/A</v>
          </cell>
          <cell r="BP275" t="e">
            <v>#N/A</v>
          </cell>
          <cell r="BQ275" t="e">
            <v>#N/A</v>
          </cell>
          <cell r="BR275" t="e">
            <v>#N/A</v>
          </cell>
          <cell r="BS275" t="e">
            <v>#N/A</v>
          </cell>
          <cell r="BT275" t="e">
            <v>#N/A</v>
          </cell>
          <cell r="BU275" t="e">
            <v>#N/A</v>
          </cell>
          <cell r="BV275" t="e">
            <v>#N/A</v>
          </cell>
          <cell r="BW275" t="e">
            <v>#N/A</v>
          </cell>
          <cell r="BX275">
            <v>2</v>
          </cell>
          <cell r="BY275">
            <v>0</v>
          </cell>
          <cell r="BZ275" t="str">
            <v>Yes</v>
          </cell>
          <cell r="CA275" t="str">
            <v>No</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cell r="DS275">
            <v>0</v>
          </cell>
          <cell r="DT275">
            <v>0</v>
          </cell>
          <cell r="DU275">
            <v>0</v>
          </cell>
          <cell r="DV275">
            <v>0</v>
          </cell>
          <cell r="DW275">
            <v>0</v>
          </cell>
          <cell r="DX275">
            <v>2</v>
          </cell>
          <cell r="DY275">
            <v>1</v>
          </cell>
          <cell r="DZ275" t="str">
            <v>Binary</v>
          </cell>
          <cell r="EA275">
            <v>1</v>
          </cell>
          <cell r="EB275" t="str">
            <v>Fill-In</v>
          </cell>
          <cell r="EC275" t="str">
            <v>It is usual; It is not usual</v>
          </cell>
          <cell r="ED275">
            <v>2</v>
          </cell>
          <cell r="EE275">
            <v>7.12</v>
          </cell>
          <cell r="EF275" t="str">
            <v>I/X</v>
          </cell>
          <cell r="EG275" t="str">
            <v>-</v>
          </cell>
          <cell r="EI275" t="str">
            <v>-</v>
          </cell>
          <cell r="EK275">
            <v>0</v>
          </cell>
          <cell r="EN275">
            <v>7.13</v>
          </cell>
          <cell r="EO275" t="str">
            <v>Hypothesis Test</v>
          </cell>
          <cell r="EP275" t="str">
            <v>Borrowing</v>
          </cell>
          <cell r="EQ275" t="str">
            <v>Assessment of Interest</v>
          </cell>
          <cell r="ER275">
            <v>8.3499999999999925</v>
          </cell>
          <cell r="ES275">
            <v>8.3499999999999925</v>
          </cell>
          <cell r="ET275" t="str">
            <v>If someone gets a loan in your village, is it usual that he has to pay interest?</v>
          </cell>
          <cell r="EU275" t="str">
            <v>اگر کسی در قريه شما قرض بگيرد، آيا اين معمول است که بايد سود بدهد؟</v>
          </cell>
          <cell r="EV275" t="b">
            <v>0</v>
          </cell>
          <cell r="EW275" t="b">
            <v>1</v>
          </cell>
          <cell r="EX275" t="b">
            <v>0</v>
          </cell>
        </row>
        <row r="276">
          <cell r="Q276">
            <v>8.36</v>
          </cell>
          <cell r="U276" t="str">
            <v>What is the usual interest rate on a loan?</v>
          </cell>
          <cell r="V276" t="str">
            <v>How much afghanis in interest did you pay?</v>
          </cell>
          <cell r="W276" t="str">
            <v>What is the usual interest rate on a loan?</v>
          </cell>
          <cell r="X276" t="str">
            <v>نرخ معمول سود در قرض چقدر است؟</v>
          </cell>
          <cell r="Y276" t="str">
            <v/>
          </cell>
          <cell r="Z276" t="str">
            <v>%</v>
          </cell>
          <cell r="AA276" t="e">
            <v>#N/A</v>
          </cell>
          <cell r="AB276" t="e">
            <v>#N/A</v>
          </cell>
          <cell r="AC276" t="e">
            <v>#N/A</v>
          </cell>
          <cell r="AD276" t="e">
            <v>#N/A</v>
          </cell>
          <cell r="AE276" t="e">
            <v>#N/A</v>
          </cell>
          <cell r="AF276" t="e">
            <v>#N/A</v>
          </cell>
          <cell r="AG276" t="e">
            <v>#N/A</v>
          </cell>
          <cell r="AH276" t="e">
            <v>#N/A</v>
          </cell>
          <cell r="AI276" t="e">
            <v>#N/A</v>
          </cell>
          <cell r="AJ276" t="e">
            <v>#N/A</v>
          </cell>
          <cell r="AK276" t="e">
            <v>#N/A</v>
          </cell>
          <cell r="AL276" t="e">
            <v>#N/A</v>
          </cell>
          <cell r="AM276" t="e">
            <v>#N/A</v>
          </cell>
          <cell r="AN276" t="e">
            <v>#N/A</v>
          </cell>
          <cell r="AO276" t="e">
            <v>#N/A</v>
          </cell>
          <cell r="AP276" t="e">
            <v>#N/A</v>
          </cell>
          <cell r="AQ276" t="e">
            <v>#N/A</v>
          </cell>
          <cell r="AR276" t="e">
            <v>#N/A</v>
          </cell>
          <cell r="AS276" t="e">
            <v>#N/A</v>
          </cell>
          <cell r="AT276" t="e">
            <v>#N/A</v>
          </cell>
          <cell r="AU276" t="e">
            <v>#N/A</v>
          </cell>
          <cell r="AV276" t="e">
            <v>#N/A</v>
          </cell>
          <cell r="AW276" t="e">
            <v>#N/A</v>
          </cell>
          <cell r="AX276" t="e">
            <v>#N/A</v>
          </cell>
          <cell r="AY276" t="e">
            <v>#N/A</v>
          </cell>
          <cell r="AZ276" t="e">
            <v>#N/A</v>
          </cell>
          <cell r="BA276" t="e">
            <v>#N/A</v>
          </cell>
          <cell r="BB276" t="e">
            <v>#N/A</v>
          </cell>
          <cell r="BC276" t="e">
            <v>#N/A</v>
          </cell>
          <cell r="BD276" t="e">
            <v>#N/A</v>
          </cell>
          <cell r="BE276" t="e">
            <v>#N/A</v>
          </cell>
          <cell r="BF276" t="e">
            <v>#N/A</v>
          </cell>
          <cell r="BG276" t="e">
            <v>#N/A</v>
          </cell>
          <cell r="BH276" t="e">
            <v>#N/A</v>
          </cell>
          <cell r="BI276" t="e">
            <v>#N/A</v>
          </cell>
          <cell r="BJ276" t="e">
            <v>#N/A</v>
          </cell>
          <cell r="BK276" t="e">
            <v>#N/A</v>
          </cell>
          <cell r="BL276" t="e">
            <v>#N/A</v>
          </cell>
          <cell r="BM276" t="e">
            <v>#N/A</v>
          </cell>
          <cell r="BN276" t="e">
            <v>#N/A</v>
          </cell>
          <cell r="BO276" t="e">
            <v>#N/A</v>
          </cell>
          <cell r="BP276" t="e">
            <v>#N/A</v>
          </cell>
          <cell r="BQ276" t="e">
            <v>#N/A</v>
          </cell>
          <cell r="BR276" t="e">
            <v>#N/A</v>
          </cell>
          <cell r="BS276" t="e">
            <v>#N/A</v>
          </cell>
          <cell r="BT276" t="e">
            <v>#N/A</v>
          </cell>
          <cell r="BU276" t="e">
            <v>#N/A</v>
          </cell>
          <cell r="BV276" t="e">
            <v>#N/A</v>
          </cell>
          <cell r="BW276" t="e">
            <v>#N/A</v>
          </cell>
          <cell r="BX276">
            <v>1</v>
          </cell>
          <cell r="BY276">
            <v>0</v>
          </cell>
          <cell r="BZ276" t="str">
            <v>%</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v>0</v>
          </cell>
          <cell r="DR276">
            <v>0</v>
          </cell>
          <cell r="DS276">
            <v>0</v>
          </cell>
          <cell r="DT276">
            <v>0</v>
          </cell>
          <cell r="DU276">
            <v>0</v>
          </cell>
          <cell r="DV276">
            <v>0</v>
          </cell>
          <cell r="DW276">
            <v>0</v>
          </cell>
          <cell r="DX276">
            <v>1</v>
          </cell>
          <cell r="DY276">
            <v>1</v>
          </cell>
          <cell r="DZ276" t="str">
            <v>Numerical</v>
          </cell>
          <cell r="EA276">
            <v>3</v>
          </cell>
          <cell r="EB276" t="str">
            <v>Write-In</v>
          </cell>
          <cell r="EC276" t="str">
            <v>Percentage</v>
          </cell>
          <cell r="ED276" t="str">
            <v>-</v>
          </cell>
          <cell r="EE276">
            <v>7.13</v>
          </cell>
          <cell r="EF276" t="str">
            <v>I/X</v>
          </cell>
          <cell r="EG276" t="str">
            <v>-</v>
          </cell>
          <cell r="EI276" t="str">
            <v>-</v>
          </cell>
          <cell r="EK276">
            <v>0</v>
          </cell>
          <cell r="EN276">
            <v>7.14</v>
          </cell>
          <cell r="EO276" t="str">
            <v>Hypothesis Test</v>
          </cell>
          <cell r="EP276" t="str">
            <v>Borrowing</v>
          </cell>
          <cell r="EQ276" t="str">
            <v>Assessment of Interest</v>
          </cell>
          <cell r="ER276">
            <v>8.3599999999999923</v>
          </cell>
          <cell r="ES276">
            <v>8.3599999999999923</v>
          </cell>
          <cell r="ET276" t="str">
            <v>What is the usual interest rate on a loan?</v>
          </cell>
          <cell r="EU276" t="str">
            <v>نرخ معمول سود در قرض چقدر است؟</v>
          </cell>
          <cell r="EV276" t="b">
            <v>0</v>
          </cell>
          <cell r="EW276" t="b">
            <v>1</v>
          </cell>
          <cell r="EX276" t="b">
            <v>1</v>
          </cell>
        </row>
        <row r="277">
          <cell r="Q277">
            <v>9.19</v>
          </cell>
          <cell r="S277">
            <v>7.0999999999999979</v>
          </cell>
          <cell r="T277" t="str">
            <v>[COUNT NUMBER OF RESPONDENTS GIVING EACH ANSWER AND ENTER NUMBER IN BOXES BELOW]</v>
          </cell>
          <cell r="V277" t="str">
            <v>Compared to last year's harvest, has the size of this year's harvest increased, stayed the same, or decreased?</v>
          </cell>
          <cell r="W277" t="str">
            <v>Has the size of the most recent village harvest increased a lot compared to last year's harvest, increased a little compared to last year's harvest, was the same as last year's harvest, decreased a little compared to last year's harvest, or decreased a lost compared to last year's harvest?</v>
          </cell>
          <cell r="X277" t="str">
            <v>آيا اندازه حاصلات {نام نبات 1 شماره سوال؟؟} امسال نسبت به حاصلات سال گذشته، بسيار زیاد شده، کمی زياد شده، همو چیز است، کمی کم شده و يا زياد کم شده است؟</v>
          </cell>
          <cell r="Y277" t="str">
            <v>[ برای هر جواب تعداد جواب دهنده ها را بشمارید و تعداد را در خانه های خالی زیر بنویسید ]</v>
          </cell>
          <cell r="Z277" t="str">
            <v>زیاد شده</v>
          </cell>
          <cell r="AA277" t="str">
            <v>همو چیز است</v>
          </cell>
          <cell r="AB277" t="str">
            <v>کم شده</v>
          </cell>
          <cell r="AC277" t="e">
            <v>#N/A</v>
          </cell>
          <cell r="AD277" t="e">
            <v>#N/A</v>
          </cell>
          <cell r="AE277" t="e">
            <v>#N/A</v>
          </cell>
          <cell r="AF277" t="e">
            <v>#N/A</v>
          </cell>
          <cell r="AG277" t="e">
            <v>#N/A</v>
          </cell>
          <cell r="AH277" t="e">
            <v>#N/A</v>
          </cell>
          <cell r="AI277" t="e">
            <v>#N/A</v>
          </cell>
          <cell r="AJ277" t="e">
            <v>#N/A</v>
          </cell>
          <cell r="AK277" t="e">
            <v>#N/A</v>
          </cell>
          <cell r="AL277" t="e">
            <v>#N/A</v>
          </cell>
          <cell r="AM277" t="e">
            <v>#N/A</v>
          </cell>
          <cell r="AN277" t="e">
            <v>#N/A</v>
          </cell>
          <cell r="AO277" t="e">
            <v>#N/A</v>
          </cell>
          <cell r="AP277" t="e">
            <v>#N/A</v>
          </cell>
          <cell r="AQ277" t="e">
            <v>#N/A</v>
          </cell>
          <cell r="AR277" t="e">
            <v>#N/A</v>
          </cell>
          <cell r="AS277" t="e">
            <v>#N/A</v>
          </cell>
          <cell r="AT277" t="e">
            <v>#N/A</v>
          </cell>
          <cell r="AU277" t="e">
            <v>#N/A</v>
          </cell>
          <cell r="AV277" t="e">
            <v>#N/A</v>
          </cell>
          <cell r="AW277" t="e">
            <v>#N/A</v>
          </cell>
          <cell r="AX277" t="e">
            <v>#N/A</v>
          </cell>
          <cell r="AY277" t="e">
            <v>#N/A</v>
          </cell>
          <cell r="AZ277" t="e">
            <v>#N/A</v>
          </cell>
          <cell r="BA277" t="e">
            <v>#N/A</v>
          </cell>
          <cell r="BB277" t="e">
            <v>#N/A</v>
          </cell>
          <cell r="BC277" t="e">
            <v>#N/A</v>
          </cell>
          <cell r="BD277" t="e">
            <v>#N/A</v>
          </cell>
          <cell r="BE277" t="e">
            <v>#N/A</v>
          </cell>
          <cell r="BF277" t="e">
            <v>#N/A</v>
          </cell>
          <cell r="BG277" t="e">
            <v>#N/A</v>
          </cell>
          <cell r="BH277" t="e">
            <v>#N/A</v>
          </cell>
          <cell r="BI277" t="e">
            <v>#N/A</v>
          </cell>
          <cell r="BJ277" t="e">
            <v>#N/A</v>
          </cell>
          <cell r="BK277" t="e">
            <v>#N/A</v>
          </cell>
          <cell r="BL277" t="e">
            <v>#N/A</v>
          </cell>
          <cell r="BM277" t="e">
            <v>#N/A</v>
          </cell>
          <cell r="BN277" t="e">
            <v>#N/A</v>
          </cell>
          <cell r="BO277" t="e">
            <v>#N/A</v>
          </cell>
          <cell r="BP277" t="e">
            <v>#N/A</v>
          </cell>
          <cell r="BQ277" t="e">
            <v>#N/A</v>
          </cell>
          <cell r="BR277" t="e">
            <v>#N/A</v>
          </cell>
          <cell r="BS277" t="e">
            <v>#N/A</v>
          </cell>
          <cell r="BT277" t="e">
            <v>#N/A</v>
          </cell>
          <cell r="BU277" t="e">
            <v>#N/A</v>
          </cell>
          <cell r="BV277" t="e">
            <v>#N/A</v>
          </cell>
          <cell r="BW277" t="e">
            <v>#N/A</v>
          </cell>
          <cell r="BX277">
            <v>3</v>
          </cell>
          <cell r="BY277">
            <v>0</v>
          </cell>
          <cell r="BZ277" t="str">
            <v>Increased</v>
          </cell>
          <cell r="CA277" t="str">
            <v>Stayed the Same</v>
          </cell>
          <cell r="CB277" t="str">
            <v>Decreased</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v>0</v>
          </cell>
          <cell r="DR277">
            <v>0</v>
          </cell>
          <cell r="DS277">
            <v>0</v>
          </cell>
          <cell r="DT277">
            <v>0</v>
          </cell>
          <cell r="DU277">
            <v>0</v>
          </cell>
          <cell r="DV277">
            <v>0</v>
          </cell>
          <cell r="DW277">
            <v>0</v>
          </cell>
          <cell r="DX277">
            <v>3</v>
          </cell>
          <cell r="DY277">
            <v>1</v>
          </cell>
          <cell r="EK277">
            <v>0</v>
          </cell>
          <cell r="ER277">
            <v>9.1899999999999959</v>
          </cell>
          <cell r="ES277">
            <v>9.1899999999999959</v>
          </cell>
          <cell r="ET277" t="str">
            <v>Has the size of the most recent village harvest increased a lot compared to last year's harvest, increased a little compared to last year's harvest, was the same as last year's harvest, decreased a little compared to last year's harvest, or decreased a lost compared to last year's harvest?</v>
          </cell>
          <cell r="EU277" t="str">
            <v>آيا اندازه آخرين حاصلات قريه نظر به حاصلات سال گذشته، بسيار زیاد شده است، کمی زياد شده است، به عين حالت باقی مانده است، کمی کم شده است و يا زياد کم شده است؟</v>
          </cell>
          <cell r="EV277" t="b">
            <v>1</v>
          </cell>
          <cell r="EW277" t="b">
            <v>1</v>
          </cell>
          <cell r="EX277" t="b">
            <v>0</v>
          </cell>
        </row>
        <row r="278">
          <cell r="Q278">
            <v>9.1999999999999993</v>
          </cell>
          <cell r="T278" t="str">
            <v>[COUNT NUMBER OF RESPONDENTS GIVING EACH ANSWER AND ENTER NUMBER IN BOXES BELOW]</v>
          </cell>
          <cell r="V278" t="str">
            <v>What was the main reason for this?</v>
          </cell>
          <cell r="W278" t="str">
            <v>What was the main reason for this?</v>
          </cell>
          <cell r="X278" t="str">
            <v>دليل عمده اين چه بود؟</v>
          </cell>
          <cell r="Y278" t="str">
            <v>[ برای هر جواب تعداد جواب دهنده ها را بشمارید و تعداد را در خانه های خالی زیر بنویسید ]</v>
          </cell>
          <cell r="Z278" t="str">
            <v>خریداری زمین</v>
          </cell>
          <cell r="AA278" t="str">
            <v>فروش زمین</v>
          </cell>
          <cell r="AB278" t="str">
            <v>از دست دادن یا بخشش زمین در پروژه یا استملاک</v>
          </cell>
          <cell r="AC278" t="str">
            <v xml:space="preserve">رخ دادن منازعه بالای زمین </v>
          </cell>
          <cell r="AD278" t="str">
            <v>حل منازعه بالای زمین</v>
          </cell>
          <cell r="AE278" t="str">
            <v>افزایش در ساحه زمین لامزروع</v>
          </cell>
          <cell r="AF278" t="str">
            <v>کاهش در ساحه زمین لامزروع</v>
          </cell>
          <cell r="AG278" t="str">
            <v>افزایش در آب آبیاری</v>
          </cell>
          <cell r="AH278" t="str">
            <v>کاهش در آب آبیاری</v>
          </cell>
          <cell r="AI278" t="str">
            <v>افزایش باران یا برف</v>
          </cell>
          <cell r="AJ278" t="str">
            <v>کاهش باران یا برف / خشک سالی</v>
          </cell>
          <cell r="AK278" t="str">
            <v>افزایش تخم های بذری</v>
          </cell>
          <cell r="AL278" t="str">
            <v>کاهش تخم های بذری</v>
          </cell>
          <cell r="AM278" t="str">
            <v>تغیر در نوعیت تخم های بذری</v>
          </cell>
          <cell r="AN278" t="str">
            <v>افزایش کود کیمیاوی</v>
          </cell>
          <cell r="AO278" t="str">
            <v>کاهش کود کیمیاوی</v>
          </cell>
          <cell r="AP278" t="str">
            <v>تخریب مزارع توسط تیم های نابود کننده</v>
          </cell>
          <cell r="AQ278" t="str">
            <v>تهدید تخریب مزارع توسط تیم های نابود کننده</v>
          </cell>
          <cell r="AR278" t="str">
            <v>داوطلبانه فیصله شد که کشت های غیر قانونی را متوقف کنند</v>
          </cell>
          <cell r="AS278" t="str">
            <v>کشت ها توسط رهزنان، کوچی ها یا مهاجرین تخریب شد</v>
          </cell>
          <cell r="AT278" t="str">
            <v>کشت ها توسط حیوانات، ملخ ها و یا مریضی تخریب شد</v>
          </cell>
          <cell r="AU278" t="str">
            <v>نداشتن نیروی کاری برای کشت و حاصلگیری</v>
          </cell>
          <cell r="AV278" t="str">
            <v>رسیده گی نتوانستن به زمین / حاصلات به خاطر جنگ و نا امنی</v>
          </cell>
          <cell r="AW278" t="str">
            <v>سایر:</v>
          </cell>
          <cell r="AX278" t="str">
            <v>سایر:</v>
          </cell>
          <cell r="AY278" t="e">
            <v>#N/A</v>
          </cell>
          <cell r="AZ278" t="e">
            <v>#N/A</v>
          </cell>
          <cell r="BA278" t="e">
            <v>#N/A</v>
          </cell>
          <cell r="BB278" t="e">
            <v>#N/A</v>
          </cell>
          <cell r="BC278" t="e">
            <v>#N/A</v>
          </cell>
          <cell r="BD278" t="e">
            <v>#N/A</v>
          </cell>
          <cell r="BE278" t="e">
            <v>#N/A</v>
          </cell>
          <cell r="BF278" t="e">
            <v>#N/A</v>
          </cell>
          <cell r="BG278" t="e">
            <v>#N/A</v>
          </cell>
          <cell r="BH278" t="e">
            <v>#N/A</v>
          </cell>
          <cell r="BI278" t="e">
            <v>#N/A</v>
          </cell>
          <cell r="BJ278" t="e">
            <v>#N/A</v>
          </cell>
          <cell r="BK278" t="e">
            <v>#N/A</v>
          </cell>
          <cell r="BL278" t="e">
            <v>#N/A</v>
          </cell>
          <cell r="BM278" t="e">
            <v>#N/A</v>
          </cell>
          <cell r="BN278" t="e">
            <v>#N/A</v>
          </cell>
          <cell r="BO278" t="e">
            <v>#N/A</v>
          </cell>
          <cell r="BP278" t="e">
            <v>#N/A</v>
          </cell>
          <cell r="BQ278" t="e">
            <v>#N/A</v>
          </cell>
          <cell r="BR278" t="e">
            <v>#N/A</v>
          </cell>
          <cell r="BS278" t="e">
            <v>#N/A</v>
          </cell>
          <cell r="BT278" t="e">
            <v>#N/A</v>
          </cell>
          <cell r="BU278" t="e">
            <v>#N/A</v>
          </cell>
          <cell r="BV278" t="e">
            <v>#N/A</v>
          </cell>
          <cell r="BW278" t="e">
            <v>#N/A</v>
          </cell>
          <cell r="BX278">
            <v>25</v>
          </cell>
          <cell r="BY278">
            <v>0</v>
          </cell>
          <cell r="BZ278" t="str">
            <v>Purchased Land</v>
          </cell>
          <cell r="CA278" t="str">
            <v>Sold Land</v>
          </cell>
          <cell r="CB278" t="str">
            <v>Lost or Donated Land to Appropriation or Project</v>
          </cell>
          <cell r="CC278" t="str">
            <v>Occurrence of Land Dispute</v>
          </cell>
          <cell r="CD278" t="str">
            <v>Resolution of Land Dispute</v>
          </cell>
          <cell r="CE278" t="str">
            <v>Increase in Land Left Fallow</v>
          </cell>
          <cell r="CF278" t="str">
            <v>Decrease in Land Left Fallow</v>
          </cell>
          <cell r="CG278" t="str">
            <v>Increase in Irrigation Water</v>
          </cell>
          <cell r="CH278" t="str">
            <v>Decrease in Irrigation Water</v>
          </cell>
          <cell r="CI278" t="str">
            <v>Increase in Rain or Snowfall</v>
          </cell>
          <cell r="CJ278" t="str">
            <v>Decrease in Rain or Snowfall / Drought</v>
          </cell>
          <cell r="CK278" t="str">
            <v>Increase in Seeds</v>
          </cell>
          <cell r="CL278" t="str">
            <v>Decrease in Seeds</v>
          </cell>
          <cell r="CM278" t="str">
            <v>Change in Type of Seeds</v>
          </cell>
          <cell r="CN278" t="str">
            <v>Increase in Fertilizer</v>
          </cell>
          <cell r="CO278" t="str">
            <v>Decrease in Fertilizer</v>
          </cell>
          <cell r="CP278" t="str">
            <v>Destruction of Crops by Eradication Teams</v>
          </cell>
          <cell r="CQ278" t="str">
            <v>Threat of Destruction of Crops by Eradication Teams</v>
          </cell>
          <cell r="CR278" t="str">
            <v>Voluntarily Decided Not to Cultivate Illegal Crops</v>
          </cell>
          <cell r="CS278" t="str">
            <v>Crops Destroyed by Bandits, Kuchi, Refugees etc.</v>
          </cell>
          <cell r="CT278" t="str">
            <v>Crops Destroyed by Animals, Pests, or Disease</v>
          </cell>
          <cell r="CU278" t="str">
            <v>Did Not Have Enough Labor to Cultivate or Harvest Fully</v>
          </cell>
          <cell r="CV278" t="str">
            <v>Could Not Access Land / Harvest Due to Fighting or Insecurity</v>
          </cell>
          <cell r="CW278" t="str">
            <v>Other:</v>
          </cell>
          <cell r="CX278" t="str">
            <v>Other:</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v>0</v>
          </cell>
          <cell r="DR278">
            <v>0</v>
          </cell>
          <cell r="DS278">
            <v>0</v>
          </cell>
          <cell r="DT278">
            <v>0</v>
          </cell>
          <cell r="DU278">
            <v>0</v>
          </cell>
          <cell r="DV278">
            <v>0</v>
          </cell>
          <cell r="DW278">
            <v>0</v>
          </cell>
          <cell r="DX278">
            <v>25</v>
          </cell>
          <cell r="DY278">
            <v>1</v>
          </cell>
          <cell r="EK278">
            <v>0</v>
          </cell>
          <cell r="ER278">
            <v>9.1999999999999957</v>
          </cell>
          <cell r="ES278">
            <v>9.1999999999999957</v>
          </cell>
          <cell r="ET278" t="str">
            <v>What was the main reason for this?</v>
          </cell>
          <cell r="EU278" t="str">
            <v>دليل عمده اين چه بود؟</v>
          </cell>
          <cell r="EV278" t="b">
            <v>1</v>
          </cell>
          <cell r="EW278" t="b">
            <v>1</v>
          </cell>
          <cell r="EX278" t="b">
            <v>1</v>
          </cell>
        </row>
        <row r="279">
          <cell r="Q279">
            <v>16.059999999999999</v>
          </cell>
          <cell r="S279">
            <v>0</v>
          </cell>
          <cell r="T279" t="str">
            <v>[DO NOT INCLUDE DISPUTES JUST AMONG PEOPLE FROM THIS VILLAGE]</v>
          </cell>
          <cell r="V279" t="str">
            <v>During the past 12 months, how many disputes have occurred between people from this village and people outside this village?</v>
          </cell>
          <cell r="W279" t="str">
            <v>During the past 12 months, how many disputes have occurred between people from this village and people outside this village?</v>
          </cell>
          <cell r="X279" t="str">
            <v>درهمین 12 ماه گذشته، چند جنگ و جدال بین مردم اين قريه و مردم خارج قريه رخ داده است؟</v>
          </cell>
          <cell r="Y279" t="str">
            <v xml:space="preserve">[ دعوی های حقوقی که تنها مربوط مردم این قریه است، حساب نکنید ] </v>
          </cell>
          <cell r="Z279" t="str">
            <v>صفر (0)</v>
          </cell>
          <cell r="AA279" t="str">
            <v>یک (1)</v>
          </cell>
          <cell r="AB279" t="str">
            <v>دو (2)</v>
          </cell>
          <cell r="AC279" t="str">
            <v>سه (3)</v>
          </cell>
          <cell r="AD279" t="str">
            <v>چهار (4)</v>
          </cell>
          <cell r="AE279" t="str">
            <v>پنج (5)</v>
          </cell>
          <cell r="AF279" t="str">
            <v>شش (6)</v>
          </cell>
          <cell r="AG279" t="str">
            <v>هفت (7)</v>
          </cell>
          <cell r="AH279" t="str">
            <v>هشت (8)</v>
          </cell>
          <cell r="AI279" t="str">
            <v>نه (9)</v>
          </cell>
          <cell r="AJ279" t="str">
            <v>ده (10)</v>
          </cell>
          <cell r="AK279" t="str">
            <v>سایر:</v>
          </cell>
          <cell r="AL279" t="e">
            <v>#N/A</v>
          </cell>
          <cell r="AM279" t="e">
            <v>#N/A</v>
          </cell>
          <cell r="AN279" t="e">
            <v>#N/A</v>
          </cell>
          <cell r="AO279" t="e">
            <v>#N/A</v>
          </cell>
          <cell r="AP279" t="e">
            <v>#N/A</v>
          </cell>
          <cell r="AQ279" t="e">
            <v>#N/A</v>
          </cell>
          <cell r="AR279" t="e">
            <v>#N/A</v>
          </cell>
          <cell r="AS279" t="e">
            <v>#N/A</v>
          </cell>
          <cell r="AT279" t="e">
            <v>#N/A</v>
          </cell>
          <cell r="AU279" t="e">
            <v>#N/A</v>
          </cell>
          <cell r="AV279" t="e">
            <v>#N/A</v>
          </cell>
          <cell r="AW279" t="e">
            <v>#N/A</v>
          </cell>
          <cell r="AX279" t="e">
            <v>#N/A</v>
          </cell>
          <cell r="AY279" t="e">
            <v>#N/A</v>
          </cell>
          <cell r="AZ279" t="e">
            <v>#N/A</v>
          </cell>
          <cell r="BA279" t="e">
            <v>#N/A</v>
          </cell>
          <cell r="BB279" t="e">
            <v>#N/A</v>
          </cell>
          <cell r="BC279" t="e">
            <v>#N/A</v>
          </cell>
          <cell r="BD279" t="e">
            <v>#N/A</v>
          </cell>
          <cell r="BE279" t="e">
            <v>#N/A</v>
          </cell>
          <cell r="BF279" t="e">
            <v>#N/A</v>
          </cell>
          <cell r="BG279" t="e">
            <v>#N/A</v>
          </cell>
          <cell r="BH279" t="e">
            <v>#N/A</v>
          </cell>
          <cell r="BI279" t="e">
            <v>#N/A</v>
          </cell>
          <cell r="BJ279" t="e">
            <v>#N/A</v>
          </cell>
          <cell r="BK279" t="e">
            <v>#N/A</v>
          </cell>
          <cell r="BL279" t="e">
            <v>#N/A</v>
          </cell>
          <cell r="BM279" t="e">
            <v>#N/A</v>
          </cell>
          <cell r="BN279" t="e">
            <v>#N/A</v>
          </cell>
          <cell r="BO279" t="e">
            <v>#N/A</v>
          </cell>
          <cell r="BP279" t="e">
            <v>#N/A</v>
          </cell>
          <cell r="BQ279" t="e">
            <v>#N/A</v>
          </cell>
          <cell r="BR279" t="e">
            <v>#N/A</v>
          </cell>
          <cell r="BS279" t="e">
            <v>#N/A</v>
          </cell>
          <cell r="BT279" t="e">
            <v>#N/A</v>
          </cell>
          <cell r="BU279" t="e">
            <v>#N/A</v>
          </cell>
          <cell r="BV279" t="e">
            <v>#N/A</v>
          </cell>
          <cell r="BW279" t="e">
            <v>#N/A</v>
          </cell>
          <cell r="BX279">
            <v>12</v>
          </cell>
          <cell r="BY279">
            <v>0</v>
          </cell>
          <cell r="BZ279" t="str">
            <v>Zero</v>
          </cell>
          <cell r="CA279" t="str">
            <v>One</v>
          </cell>
          <cell r="CB279" t="str">
            <v>Two</v>
          </cell>
          <cell r="CC279" t="str">
            <v>Three</v>
          </cell>
          <cell r="CD279" t="str">
            <v>Four</v>
          </cell>
          <cell r="CE279" t="str">
            <v>Five</v>
          </cell>
          <cell r="CF279" t="str">
            <v>Six</v>
          </cell>
          <cell r="CG279" t="str">
            <v>Seven</v>
          </cell>
          <cell r="CH279" t="str">
            <v>Eight</v>
          </cell>
          <cell r="CI279" t="str">
            <v>Nine</v>
          </cell>
          <cell r="CJ279" t="str">
            <v>Ten</v>
          </cell>
          <cell r="CK279" t="str">
            <v>Other:</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v>0</v>
          </cell>
          <cell r="DR279">
            <v>0</v>
          </cell>
          <cell r="DS279">
            <v>0</v>
          </cell>
          <cell r="DT279">
            <v>0</v>
          </cell>
          <cell r="DU279">
            <v>0</v>
          </cell>
          <cell r="DV279">
            <v>0</v>
          </cell>
          <cell r="DW279">
            <v>0</v>
          </cell>
          <cell r="DX279">
            <v>12</v>
          </cell>
          <cell r="DY279">
            <v>1</v>
          </cell>
          <cell r="EK279">
            <v>0</v>
          </cell>
          <cell r="ER279">
            <v>16.060000000000009</v>
          </cell>
          <cell r="ES279">
            <v>16.060000000000009</v>
          </cell>
          <cell r="ET279" t="str">
            <v>During the past 12 months, how many disputes have occurred between people from this village and people outside this village?</v>
          </cell>
          <cell r="EU279" t="str">
            <v>در جريان 12 ماه گذشته، چند منازعه بين مردم اين قريه و مردم خارج قريه رخ داده است؟</v>
          </cell>
          <cell r="EV279" t="b">
            <v>1</v>
          </cell>
          <cell r="EW279" t="b">
            <v>1</v>
          </cell>
          <cell r="EX279" t="b">
            <v>0</v>
          </cell>
        </row>
        <row r="280">
          <cell r="Q280">
            <v>16.07</v>
          </cell>
          <cell r="T280" t="str">
            <v>[MARK ALL MENTIONED]</v>
          </cell>
          <cell r="V280" t="str">
            <v>What was the cause of these dispute(s)?</v>
          </cell>
          <cell r="W280" t="str">
            <v>What was the cause of these dispute(s)?</v>
          </cell>
          <cell r="X280" t="str">
            <v>علت اين منازاعات چه بوده است؟</v>
          </cell>
          <cell r="Y280" t="str">
            <v>[ تمام جوابات داده شده را حلقه کنید ]</v>
          </cell>
          <cell r="Z280" t="str">
            <v>منازعه روی مالکیت زمین</v>
          </cell>
          <cell r="AA280" t="str">
            <v>منازعه روی آب / آبیاری</v>
          </cell>
          <cell r="AB280" t="str">
            <v>دزدیدن مواشی</v>
          </cell>
          <cell r="AC280" t="str">
            <v>دزدیدن سایر داری ها</v>
          </cell>
          <cell r="AD280" t="str">
            <v>پرداخت قرض</v>
          </cell>
          <cell r="AE280" t="str">
            <v>ازدواج</v>
          </cell>
          <cell r="AF280" t="str">
            <v>غیرت</v>
          </cell>
          <cell r="AG280" t="str">
            <v>قتل و مرگ (خون)</v>
          </cell>
          <cell r="AH280" t="str">
            <v>بی احترامی / توهین</v>
          </cell>
          <cell r="AI280" t="str">
            <v>سایر:</v>
          </cell>
          <cell r="AJ280" t="str">
            <v>سایر:</v>
          </cell>
          <cell r="AK280" t="str">
            <v>سایر:</v>
          </cell>
          <cell r="AL280" t="e">
            <v>#N/A</v>
          </cell>
          <cell r="AM280" t="e">
            <v>#N/A</v>
          </cell>
          <cell r="AN280" t="e">
            <v>#N/A</v>
          </cell>
          <cell r="AO280" t="e">
            <v>#N/A</v>
          </cell>
          <cell r="AP280" t="e">
            <v>#N/A</v>
          </cell>
          <cell r="AQ280" t="e">
            <v>#N/A</v>
          </cell>
          <cell r="AR280" t="e">
            <v>#N/A</v>
          </cell>
          <cell r="AS280" t="e">
            <v>#N/A</v>
          </cell>
          <cell r="AT280" t="e">
            <v>#N/A</v>
          </cell>
          <cell r="AU280" t="e">
            <v>#N/A</v>
          </cell>
          <cell r="AV280" t="e">
            <v>#N/A</v>
          </cell>
          <cell r="AW280" t="e">
            <v>#N/A</v>
          </cell>
          <cell r="AX280" t="e">
            <v>#N/A</v>
          </cell>
          <cell r="AY280" t="e">
            <v>#N/A</v>
          </cell>
          <cell r="AZ280" t="e">
            <v>#N/A</v>
          </cell>
          <cell r="BA280" t="e">
            <v>#N/A</v>
          </cell>
          <cell r="BB280" t="e">
            <v>#N/A</v>
          </cell>
          <cell r="BC280" t="e">
            <v>#N/A</v>
          </cell>
          <cell r="BD280" t="e">
            <v>#N/A</v>
          </cell>
          <cell r="BE280" t="e">
            <v>#N/A</v>
          </cell>
          <cell r="BF280" t="e">
            <v>#N/A</v>
          </cell>
          <cell r="BG280" t="e">
            <v>#N/A</v>
          </cell>
          <cell r="BH280" t="e">
            <v>#N/A</v>
          </cell>
          <cell r="BI280" t="e">
            <v>#N/A</v>
          </cell>
          <cell r="BJ280" t="e">
            <v>#N/A</v>
          </cell>
          <cell r="BK280" t="e">
            <v>#N/A</v>
          </cell>
          <cell r="BL280" t="e">
            <v>#N/A</v>
          </cell>
          <cell r="BM280" t="e">
            <v>#N/A</v>
          </cell>
          <cell r="BN280" t="e">
            <v>#N/A</v>
          </cell>
          <cell r="BO280" t="e">
            <v>#N/A</v>
          </cell>
          <cell r="BP280" t="e">
            <v>#N/A</v>
          </cell>
          <cell r="BQ280" t="e">
            <v>#N/A</v>
          </cell>
          <cell r="BR280" t="e">
            <v>#N/A</v>
          </cell>
          <cell r="BS280" t="e">
            <v>#N/A</v>
          </cell>
          <cell r="BT280" t="e">
            <v>#N/A</v>
          </cell>
          <cell r="BU280" t="e">
            <v>#N/A</v>
          </cell>
          <cell r="BV280" t="e">
            <v>#N/A</v>
          </cell>
          <cell r="BW280" t="e">
            <v>#N/A</v>
          </cell>
          <cell r="BX280">
            <v>12</v>
          </cell>
          <cell r="BY280">
            <v>0</v>
          </cell>
          <cell r="BZ280" t="str">
            <v>Land Ownership Dispute</v>
          </cell>
          <cell r="CA280" t="str">
            <v>Water / Irrigation Dispute</v>
          </cell>
          <cell r="CB280" t="str">
            <v>Theft of Livestock</v>
          </cell>
          <cell r="CC280" t="str">
            <v>Theft of Other Property</v>
          </cell>
          <cell r="CD280" t="str">
            <v>Repayment of Loan</v>
          </cell>
          <cell r="CE280" t="str">
            <v>Marriage</v>
          </cell>
          <cell r="CF280" t="str">
            <v>Honor</v>
          </cell>
          <cell r="CG280" t="str">
            <v>Murder or Death (Blood)</v>
          </cell>
          <cell r="CH280" t="str">
            <v>Personal Insult / Respect</v>
          </cell>
          <cell r="CI280" t="str">
            <v>Other:</v>
          </cell>
          <cell r="CJ280" t="str">
            <v>Other:</v>
          </cell>
          <cell r="CK280" t="str">
            <v>Other:</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cell r="DS280">
            <v>0</v>
          </cell>
          <cell r="DT280">
            <v>0</v>
          </cell>
          <cell r="DU280">
            <v>0</v>
          </cell>
          <cell r="DV280">
            <v>0</v>
          </cell>
          <cell r="DW280">
            <v>0</v>
          </cell>
          <cell r="DX280">
            <v>12</v>
          </cell>
          <cell r="DY280">
            <v>1</v>
          </cell>
          <cell r="EK280">
            <v>0</v>
          </cell>
          <cell r="ER280">
            <v>16.070000000000011</v>
          </cell>
          <cell r="ES280">
            <v>16.070000000000011</v>
          </cell>
          <cell r="ET280" t="str">
            <v>What was the cause of these dispute(s)?</v>
          </cell>
          <cell r="EU280" t="str">
            <v>علت اين منازاعات چه بوده است؟</v>
          </cell>
          <cell r="EV280" t="b">
            <v>1</v>
          </cell>
          <cell r="EW280" t="b">
            <v>1</v>
          </cell>
          <cell r="EX280" t="b">
            <v>1</v>
          </cell>
        </row>
        <row r="281">
          <cell r="Q281">
            <v>16.079999999999998</v>
          </cell>
          <cell r="S281">
            <v>0</v>
          </cell>
          <cell r="V281" t="str">
            <v>How many of these disputes that occurred in the past 12 months between people from this and people from other villages have been settled?</v>
          </cell>
          <cell r="W281" t="str">
            <v>How many of these disputes have been settled?</v>
          </cell>
          <cell r="X281" t="str">
            <v>چند تا ازین جنگ و جدال ها حل شده؟</v>
          </cell>
          <cell r="Y281" t="str">
            <v/>
          </cell>
          <cell r="Z281" t="str">
            <v>صفر (0)</v>
          </cell>
          <cell r="AA281" t="str">
            <v>یک (1)</v>
          </cell>
          <cell r="AB281" t="str">
            <v>دو (2)</v>
          </cell>
          <cell r="AC281" t="str">
            <v>سه (3)</v>
          </cell>
          <cell r="AD281" t="str">
            <v>چهار (4)</v>
          </cell>
          <cell r="AE281" t="str">
            <v>پنج (5)</v>
          </cell>
          <cell r="AF281" t="str">
            <v>شش (6)</v>
          </cell>
          <cell r="AG281" t="str">
            <v>هفت (7)</v>
          </cell>
          <cell r="AH281" t="str">
            <v>هشت (8)</v>
          </cell>
          <cell r="AI281" t="str">
            <v>نه (9)</v>
          </cell>
          <cell r="AJ281" t="str">
            <v>ده (10)</v>
          </cell>
          <cell r="AK281" t="str">
            <v>سایر:</v>
          </cell>
          <cell r="AL281" t="e">
            <v>#N/A</v>
          </cell>
          <cell r="AM281" t="e">
            <v>#N/A</v>
          </cell>
          <cell r="AN281" t="e">
            <v>#N/A</v>
          </cell>
          <cell r="AO281" t="e">
            <v>#N/A</v>
          </cell>
          <cell r="AP281" t="e">
            <v>#N/A</v>
          </cell>
          <cell r="AQ281" t="e">
            <v>#N/A</v>
          </cell>
          <cell r="AR281" t="e">
            <v>#N/A</v>
          </cell>
          <cell r="AS281" t="e">
            <v>#N/A</v>
          </cell>
          <cell r="AT281" t="e">
            <v>#N/A</v>
          </cell>
          <cell r="AU281" t="e">
            <v>#N/A</v>
          </cell>
          <cell r="AV281" t="e">
            <v>#N/A</v>
          </cell>
          <cell r="AW281" t="e">
            <v>#N/A</v>
          </cell>
          <cell r="AX281" t="e">
            <v>#N/A</v>
          </cell>
          <cell r="AY281" t="e">
            <v>#N/A</v>
          </cell>
          <cell r="AZ281" t="e">
            <v>#N/A</v>
          </cell>
          <cell r="BA281" t="e">
            <v>#N/A</v>
          </cell>
          <cell r="BB281" t="e">
            <v>#N/A</v>
          </cell>
          <cell r="BC281" t="e">
            <v>#N/A</v>
          </cell>
          <cell r="BD281" t="e">
            <v>#N/A</v>
          </cell>
          <cell r="BE281" t="e">
            <v>#N/A</v>
          </cell>
          <cell r="BF281" t="e">
            <v>#N/A</v>
          </cell>
          <cell r="BG281" t="e">
            <v>#N/A</v>
          </cell>
          <cell r="BH281" t="e">
            <v>#N/A</v>
          </cell>
          <cell r="BI281" t="e">
            <v>#N/A</v>
          </cell>
          <cell r="BJ281" t="e">
            <v>#N/A</v>
          </cell>
          <cell r="BK281" t="e">
            <v>#N/A</v>
          </cell>
          <cell r="BL281" t="e">
            <v>#N/A</v>
          </cell>
          <cell r="BM281" t="e">
            <v>#N/A</v>
          </cell>
          <cell r="BN281" t="e">
            <v>#N/A</v>
          </cell>
          <cell r="BO281" t="e">
            <v>#N/A</v>
          </cell>
          <cell r="BP281" t="e">
            <v>#N/A</v>
          </cell>
          <cell r="BQ281" t="e">
            <v>#N/A</v>
          </cell>
          <cell r="BR281" t="e">
            <v>#N/A</v>
          </cell>
          <cell r="BS281" t="e">
            <v>#N/A</v>
          </cell>
          <cell r="BT281" t="e">
            <v>#N/A</v>
          </cell>
          <cell r="BU281" t="e">
            <v>#N/A</v>
          </cell>
          <cell r="BV281" t="e">
            <v>#N/A</v>
          </cell>
          <cell r="BW281" t="e">
            <v>#N/A</v>
          </cell>
          <cell r="BX281">
            <v>12</v>
          </cell>
          <cell r="BY281">
            <v>0</v>
          </cell>
          <cell r="BZ281" t="str">
            <v>Zero</v>
          </cell>
          <cell r="CA281" t="str">
            <v>One</v>
          </cell>
          <cell r="CB281" t="str">
            <v>Two</v>
          </cell>
          <cell r="CC281" t="str">
            <v>Three</v>
          </cell>
          <cell r="CD281" t="str">
            <v>Four</v>
          </cell>
          <cell r="CE281" t="str">
            <v>Five</v>
          </cell>
          <cell r="CF281" t="str">
            <v>Six</v>
          </cell>
          <cell r="CG281" t="str">
            <v>Seven</v>
          </cell>
          <cell r="CH281" t="str">
            <v>Eight</v>
          </cell>
          <cell r="CI281" t="str">
            <v>Nine</v>
          </cell>
          <cell r="CJ281" t="str">
            <v>Ten</v>
          </cell>
          <cell r="CK281" t="str">
            <v>Other:</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v>0</v>
          </cell>
          <cell r="DR281">
            <v>0</v>
          </cell>
          <cell r="DS281">
            <v>0</v>
          </cell>
          <cell r="DT281">
            <v>0</v>
          </cell>
          <cell r="DU281">
            <v>0</v>
          </cell>
          <cell r="DV281">
            <v>0</v>
          </cell>
          <cell r="DW281">
            <v>0</v>
          </cell>
          <cell r="DX281">
            <v>12</v>
          </cell>
          <cell r="DY281">
            <v>1</v>
          </cell>
          <cell r="EK281">
            <v>0</v>
          </cell>
          <cell r="ER281">
            <v>16.080000000000013</v>
          </cell>
          <cell r="ES281">
            <v>16.080000000000013</v>
          </cell>
          <cell r="ET281" t="str">
            <v>How many of these disputes that occurred in the past 12 months between people from this and people from other villages have been settled?</v>
          </cell>
          <cell r="EU281" t="str">
            <v>جه تعداد از منازعات مذکوره حل شده است؟</v>
          </cell>
          <cell r="EV281" t="b">
            <v>1</v>
          </cell>
          <cell r="EW281" t="b">
            <v>0</v>
          </cell>
          <cell r="EX281" t="b">
            <v>0</v>
          </cell>
        </row>
        <row r="282">
          <cell r="Q282">
            <v>16.100000000000001</v>
          </cell>
          <cell r="V282" t="str">
            <v>Who was the person or authority that was most important in helping to settle the dispute?</v>
          </cell>
          <cell r="W282" t="str">
            <v>Who was the person or authority that was most important in helping to settle the dispute?</v>
          </cell>
          <cell r="X282" t="str">
            <v>مهمترین شخص یا مقامی که در حل این منازعه کمک نمود کی بود؟</v>
          </cell>
          <cell r="Y282" t="str">
            <v/>
          </cell>
          <cell r="Z282" t="str">
            <v>ملک / ارباب / قریه دار</v>
          </cell>
          <cell r="AA282" t="str">
            <v>خان / زمیندار / بیگ / بای</v>
          </cell>
          <cell r="AB282" t="str">
            <v>بزرگ يا بزرگان قوم</v>
          </cell>
          <cell r="AC282" t="str">
            <v>ملا / امام / ملای مسجد</v>
          </cell>
          <cell r="AD282" t="str">
            <v>مولوی / عالم دین / روحانی</v>
          </cell>
          <cell r="AE282" t="str">
            <v>رئیس شورای محلی قریه</v>
          </cell>
          <cell r="AF282" t="str">
            <v>عضو شورای محلی قریه</v>
          </cell>
          <cell r="AG282" t="str">
            <v>رئیس شورای انکشافی قریه</v>
          </cell>
          <cell r="AH282" t="str">
            <v>معاون شورای انکشافی قریه</v>
          </cell>
          <cell r="AI282" t="str">
            <v>خزانه دار شورای انکشافی قریه</v>
          </cell>
          <cell r="AJ282" t="str">
            <v>منشی شورای انکشافی قریه</v>
          </cell>
          <cell r="AK282" t="str">
            <v>عضو شورای انکشافی قریه</v>
          </cell>
          <cell r="AL282" t="str">
            <v>شورای محلی قریه</v>
          </cell>
          <cell r="AM282" t="str">
            <v>شورای انکشافی قریه</v>
          </cell>
          <cell r="AN282" t="str">
            <v>شورای قومی</v>
          </cell>
          <cell r="AO282" t="str">
            <v>شورای ولسوالی</v>
          </cell>
          <cell r="AP282" t="str">
            <v xml:space="preserve">شورای ولایتی </v>
          </cell>
          <cell r="AQ282" t="str">
            <v>قاضی</v>
          </cell>
          <cell r="AR282" t="str">
            <v>ولسوال / حکومت ولسوالی</v>
          </cell>
          <cell r="AS282" t="str">
            <v>والی / حکومت ولایتی</v>
          </cell>
          <cell r="AT282" t="str">
            <v>نماینده دولت مرکزی</v>
          </cell>
          <cell r="AU282" t="str">
            <v>کارمند (های) انجو / موسسه</v>
          </cell>
          <cell r="AV282" t="str">
            <v>سایر:</v>
          </cell>
          <cell r="AW282" t="e">
            <v>#N/A</v>
          </cell>
          <cell r="AX282" t="e">
            <v>#N/A</v>
          </cell>
          <cell r="AY282" t="e">
            <v>#N/A</v>
          </cell>
          <cell r="AZ282" t="e">
            <v>#N/A</v>
          </cell>
          <cell r="BA282" t="e">
            <v>#N/A</v>
          </cell>
          <cell r="BB282" t="e">
            <v>#N/A</v>
          </cell>
          <cell r="BC282" t="e">
            <v>#N/A</v>
          </cell>
          <cell r="BD282" t="e">
            <v>#N/A</v>
          </cell>
          <cell r="BE282" t="e">
            <v>#N/A</v>
          </cell>
          <cell r="BF282" t="e">
            <v>#N/A</v>
          </cell>
          <cell r="BG282" t="e">
            <v>#N/A</v>
          </cell>
          <cell r="BH282" t="e">
            <v>#N/A</v>
          </cell>
          <cell r="BI282" t="e">
            <v>#N/A</v>
          </cell>
          <cell r="BJ282" t="e">
            <v>#N/A</v>
          </cell>
          <cell r="BK282" t="e">
            <v>#N/A</v>
          </cell>
          <cell r="BL282" t="e">
            <v>#N/A</v>
          </cell>
          <cell r="BM282" t="e">
            <v>#N/A</v>
          </cell>
          <cell r="BN282" t="e">
            <v>#N/A</v>
          </cell>
          <cell r="BO282" t="e">
            <v>#N/A</v>
          </cell>
          <cell r="BP282" t="e">
            <v>#N/A</v>
          </cell>
          <cell r="BQ282" t="e">
            <v>#N/A</v>
          </cell>
          <cell r="BR282" t="e">
            <v>#N/A</v>
          </cell>
          <cell r="BS282" t="e">
            <v>#N/A</v>
          </cell>
          <cell r="BT282" t="e">
            <v>#N/A</v>
          </cell>
          <cell r="BU282" t="e">
            <v>#N/A</v>
          </cell>
          <cell r="BV282" t="e">
            <v>#N/A</v>
          </cell>
          <cell r="BW282" t="e">
            <v>#N/A</v>
          </cell>
          <cell r="BX282">
            <v>23</v>
          </cell>
          <cell r="BY282">
            <v>0</v>
          </cell>
          <cell r="BZ282" t="str">
            <v>Arbab / Malik / Qariyadar</v>
          </cell>
          <cell r="CA282" t="str">
            <v>Khan / Zamindar / Beg / Baay</v>
          </cell>
          <cell r="CB282" t="str">
            <v>Tribal Elder(s)</v>
          </cell>
          <cell r="CC282" t="str">
            <v>Mullah / Imam / Mosque Mullah</v>
          </cell>
          <cell r="CD282" t="str">
            <v>Mawlawi / Religious Scholar / Rohanion</v>
          </cell>
          <cell r="CE282" t="str">
            <v>Head of Village Council</v>
          </cell>
          <cell r="CF282" t="str">
            <v>Member of Village Council</v>
          </cell>
          <cell r="CG282" t="str">
            <v>Head of CDC</v>
          </cell>
          <cell r="CH282" t="str">
            <v>Deputy Head of CDC</v>
          </cell>
          <cell r="CI282" t="str">
            <v>Treasurer of CDC</v>
          </cell>
          <cell r="CJ282" t="str">
            <v>Secretary of CDC</v>
          </cell>
          <cell r="CK282" t="str">
            <v>Member of CDC</v>
          </cell>
          <cell r="CL282" t="str">
            <v>Village Council</v>
          </cell>
          <cell r="CM282" t="str">
            <v>CDC</v>
          </cell>
          <cell r="CN282" t="str">
            <v>Tribal Council</v>
          </cell>
          <cell r="CO282" t="str">
            <v>District Council</v>
          </cell>
          <cell r="CP282" t="str">
            <v>Province Council</v>
          </cell>
          <cell r="CQ282" t="str">
            <v>Judge</v>
          </cell>
          <cell r="CR282" t="str">
            <v>District Governor / District Government</v>
          </cell>
          <cell r="CS282" t="str">
            <v>Provincial Governor / Provincial Government</v>
          </cell>
          <cell r="CT282" t="str">
            <v>Central Government Representative</v>
          </cell>
          <cell r="CU282" t="str">
            <v>NGO Employee(s)</v>
          </cell>
          <cell r="CV282" t="str">
            <v>Other:</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v>0</v>
          </cell>
          <cell r="DT282">
            <v>0</v>
          </cell>
          <cell r="DU282">
            <v>0</v>
          </cell>
          <cell r="DV282">
            <v>0</v>
          </cell>
          <cell r="DW282">
            <v>0</v>
          </cell>
          <cell r="DX282">
            <v>23</v>
          </cell>
          <cell r="DY282">
            <v>1</v>
          </cell>
          <cell r="EK282">
            <v>0</v>
          </cell>
          <cell r="ER282">
            <v>16.100000000000016</v>
          </cell>
          <cell r="ES282">
            <v>16.100000000000016</v>
          </cell>
          <cell r="ET282" t="str">
            <v>Who was the person or authority that was most important in helping to settle the dispute?</v>
          </cell>
          <cell r="EU282" t="str">
            <v>مهمترین شخص یا مقامی که در حل این منازعه کمک نمود کی بود؟</v>
          </cell>
          <cell r="EV282" t="b">
            <v>1</v>
          </cell>
          <cell r="EW282" t="b">
            <v>1</v>
          </cell>
          <cell r="EX282" t="b">
            <v>1</v>
          </cell>
        </row>
        <row r="283">
          <cell r="Q283">
            <v>15.04</v>
          </cell>
          <cell r="T283" t="str">
            <v>[COUNT NUMBER OF RESPONDENTS GIVING EACH ANSWER AND ENTER NUMBER IN BOXES BELOW]</v>
          </cell>
          <cell r="U283" t="str">
            <v>Do you think help and cooperation among smaller groups of this village who live in smaller part of the village is more than that of the collective one in the entire village?</v>
          </cell>
          <cell r="V283" t="str">
            <v>In this village, are there any families that have problems with other families in the village?</v>
          </cell>
          <cell r="W283" t="str">
            <v>In this village, are there any families that have problems with other families in the village?</v>
          </cell>
          <cell r="X283" t="str">
            <v>در اين قريه، فاميل های هستند که با دیگر فاميل ها مخالفت دارند؟</v>
          </cell>
          <cell r="Y283" t="str">
            <v>[ برای هر جواب تعداد جواب دهنده ها را بشمارید و تعداد را در خانه های خالی زیر بنویسید ]</v>
          </cell>
          <cell r="Z283" t="str">
            <v xml:space="preserve">نخير، هیچ فامیل در این قریه با هم مخالفت ندارند </v>
          </cell>
          <cell r="AA283" t="str">
            <v xml:space="preserve">بلی، فامیل های هستند که با هم مخالفت دارند </v>
          </cell>
          <cell r="AB283" t="e">
            <v>#N/A</v>
          </cell>
          <cell r="AC283" t="e">
            <v>#N/A</v>
          </cell>
          <cell r="AD283" t="e">
            <v>#N/A</v>
          </cell>
          <cell r="AE283" t="e">
            <v>#N/A</v>
          </cell>
          <cell r="AF283" t="e">
            <v>#N/A</v>
          </cell>
          <cell r="AG283" t="e">
            <v>#N/A</v>
          </cell>
          <cell r="AH283" t="e">
            <v>#N/A</v>
          </cell>
          <cell r="AI283" t="e">
            <v>#N/A</v>
          </cell>
          <cell r="AJ283" t="e">
            <v>#N/A</v>
          </cell>
          <cell r="AK283" t="e">
            <v>#N/A</v>
          </cell>
          <cell r="AL283" t="e">
            <v>#N/A</v>
          </cell>
          <cell r="AM283" t="e">
            <v>#N/A</v>
          </cell>
          <cell r="AN283" t="e">
            <v>#N/A</v>
          </cell>
          <cell r="AO283" t="e">
            <v>#N/A</v>
          </cell>
          <cell r="AP283" t="e">
            <v>#N/A</v>
          </cell>
          <cell r="AQ283" t="e">
            <v>#N/A</v>
          </cell>
          <cell r="AR283" t="e">
            <v>#N/A</v>
          </cell>
          <cell r="AS283" t="e">
            <v>#N/A</v>
          </cell>
          <cell r="AT283" t="e">
            <v>#N/A</v>
          </cell>
          <cell r="AU283" t="e">
            <v>#N/A</v>
          </cell>
          <cell r="AV283" t="e">
            <v>#N/A</v>
          </cell>
          <cell r="AW283" t="e">
            <v>#N/A</v>
          </cell>
          <cell r="AX283" t="e">
            <v>#N/A</v>
          </cell>
          <cell r="AY283" t="e">
            <v>#N/A</v>
          </cell>
          <cell r="AZ283" t="e">
            <v>#N/A</v>
          </cell>
          <cell r="BA283" t="e">
            <v>#N/A</v>
          </cell>
          <cell r="BB283" t="e">
            <v>#N/A</v>
          </cell>
          <cell r="BC283" t="e">
            <v>#N/A</v>
          </cell>
          <cell r="BD283" t="e">
            <v>#N/A</v>
          </cell>
          <cell r="BE283" t="e">
            <v>#N/A</v>
          </cell>
          <cell r="BF283" t="e">
            <v>#N/A</v>
          </cell>
          <cell r="BG283" t="e">
            <v>#N/A</v>
          </cell>
          <cell r="BH283" t="e">
            <v>#N/A</v>
          </cell>
          <cell r="BI283" t="e">
            <v>#N/A</v>
          </cell>
          <cell r="BJ283" t="e">
            <v>#N/A</v>
          </cell>
          <cell r="BK283" t="e">
            <v>#N/A</v>
          </cell>
          <cell r="BL283" t="e">
            <v>#N/A</v>
          </cell>
          <cell r="BM283" t="e">
            <v>#N/A</v>
          </cell>
          <cell r="BN283" t="e">
            <v>#N/A</v>
          </cell>
          <cell r="BO283" t="e">
            <v>#N/A</v>
          </cell>
          <cell r="BP283" t="e">
            <v>#N/A</v>
          </cell>
          <cell r="BQ283" t="e">
            <v>#N/A</v>
          </cell>
          <cell r="BR283" t="e">
            <v>#N/A</v>
          </cell>
          <cell r="BS283" t="e">
            <v>#N/A</v>
          </cell>
          <cell r="BT283" t="e">
            <v>#N/A</v>
          </cell>
          <cell r="BU283" t="e">
            <v>#N/A</v>
          </cell>
          <cell r="BV283" t="e">
            <v>#N/A</v>
          </cell>
          <cell r="BW283" t="e">
            <v>#N/A</v>
          </cell>
          <cell r="BX283">
            <v>2</v>
          </cell>
          <cell r="BY283">
            <v>0</v>
          </cell>
          <cell r="BZ283" t="str">
            <v>No, No Families In This Village Have Problems With Any Problems With Other Households</v>
          </cell>
          <cell r="CA283" t="str">
            <v>Yes, There Are Families That Have Problems With Other Families</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v>0</v>
          </cell>
          <cell r="DT283">
            <v>0</v>
          </cell>
          <cell r="DU283">
            <v>0</v>
          </cell>
          <cell r="DV283">
            <v>0</v>
          </cell>
          <cell r="DW283">
            <v>0</v>
          </cell>
          <cell r="DX283">
            <v>2</v>
          </cell>
          <cell r="DY283">
            <v>1</v>
          </cell>
          <cell r="DZ283" t="str">
            <v>Binary</v>
          </cell>
          <cell r="EA283">
            <v>9</v>
          </cell>
          <cell r="EB283" t="str">
            <v>Fill-In</v>
          </cell>
          <cell r="EC283" t="str">
            <v>Yes; No</v>
          </cell>
          <cell r="ED283">
            <v>2</v>
          </cell>
          <cell r="EE283">
            <v>5.18</v>
          </cell>
          <cell r="EF283" t="str">
            <v>.</v>
          </cell>
          <cell r="EG283">
            <v>4.1500000000000101</v>
          </cell>
          <cell r="EH283" t="str">
            <v>X</v>
          </cell>
          <cell r="EI283" t="str">
            <v>-</v>
          </cell>
          <cell r="EK283">
            <v>0</v>
          </cell>
          <cell r="EN283">
            <v>6.1</v>
          </cell>
          <cell r="EO283" t="str">
            <v>Hypothesis Test</v>
          </cell>
          <cell r="EP283" t="str">
            <v>Trust</v>
          </cell>
          <cell r="EQ283" t="str">
            <v>Strength of Community</v>
          </cell>
          <cell r="ER283">
            <v>15.04</v>
          </cell>
          <cell r="ES283">
            <v>15.04</v>
          </cell>
          <cell r="ET283" t="str">
            <v>In this village, are there any families that have problems with other families in the village?</v>
          </cell>
          <cell r="EU283" t="str">
            <v>در اين قريه، آيا مناطق و فاميل های هستند که با ساير فاميل ها مشکلات دارند؟</v>
          </cell>
          <cell r="EV283" t="b">
            <v>1</v>
          </cell>
          <cell r="EW283" t="b">
            <v>1</v>
          </cell>
          <cell r="EX283" t="b">
            <v>0</v>
          </cell>
        </row>
        <row r="284">
          <cell r="Q284">
            <v>17.05</v>
          </cell>
          <cell r="V284" t="str">
            <v>During the past 12 months, how many times was this village visited by people campaigning for an election candidate?</v>
          </cell>
          <cell r="W284" t="str">
            <v>During the past 12 months, how many times was this village visited by people campaigning for an election candidate?</v>
          </cell>
          <cell r="X284" t="str">
            <v>در همین 12 ماه گذشته، اشخاصيکه برای انتخابات کمپاين میکنند چند بار از قريه شما ديدن کردند؟</v>
          </cell>
          <cell r="Y284" t="str">
            <v/>
          </cell>
          <cell r="Z284" t="str">
            <v>صفر (0) بار / مرتبه</v>
          </cell>
          <cell r="AA284" t="str">
            <v>یک (1) بار / مرتبه</v>
          </cell>
          <cell r="AB284" t="str">
            <v>دو (2) بار / مرتبه</v>
          </cell>
          <cell r="AC284" t="str">
            <v>سه (3) بار / مرتبه</v>
          </cell>
          <cell r="AD284" t="str">
            <v>چهار (4) بار / مرتبه</v>
          </cell>
          <cell r="AE284" t="str">
            <v>پنج (5) بار / مرتبه</v>
          </cell>
          <cell r="AF284" t="str">
            <v>شش (6) بار / مرتبه</v>
          </cell>
          <cell r="AG284" t="str">
            <v>هفت (7) بار / مرتبه</v>
          </cell>
          <cell r="AH284" t="str">
            <v>هشت (8) بار / مرتبه</v>
          </cell>
          <cell r="AI284" t="str">
            <v>نه (9) بار / مرتبه</v>
          </cell>
          <cell r="AJ284" t="str">
            <v>ده (10) بار / مرتبه</v>
          </cell>
          <cell r="AK284" t="str">
            <v>بيست (20) بار / مرتبه</v>
          </cell>
          <cell r="AL284" t="str">
            <v>سی (30) بار / مرتبه</v>
          </cell>
          <cell r="AM284" t="str">
            <v>چهل (40) بار / مرتبه</v>
          </cell>
          <cell r="AN284" t="str">
            <v>پنجاه (50) بار / مرتبه</v>
          </cell>
          <cell r="AO284" t="str">
            <v>صد (100) بار / مرتبه</v>
          </cell>
          <cell r="AP284" t="str">
            <v>سایر:</v>
          </cell>
          <cell r="AQ284" t="str">
            <v>بار / دفعه</v>
          </cell>
          <cell r="AR284" t="str">
            <v xml:space="preserve">غیر قابل حساب است </v>
          </cell>
          <cell r="AS284" t="e">
            <v>#N/A</v>
          </cell>
          <cell r="AT284" t="e">
            <v>#N/A</v>
          </cell>
          <cell r="AU284" t="e">
            <v>#N/A</v>
          </cell>
          <cell r="AV284" t="e">
            <v>#N/A</v>
          </cell>
          <cell r="AW284" t="e">
            <v>#N/A</v>
          </cell>
          <cell r="AX284" t="e">
            <v>#N/A</v>
          </cell>
          <cell r="AY284" t="e">
            <v>#N/A</v>
          </cell>
          <cell r="AZ284" t="e">
            <v>#N/A</v>
          </cell>
          <cell r="BA284" t="e">
            <v>#N/A</v>
          </cell>
          <cell r="BB284" t="e">
            <v>#N/A</v>
          </cell>
          <cell r="BC284" t="e">
            <v>#N/A</v>
          </cell>
          <cell r="BD284" t="e">
            <v>#N/A</v>
          </cell>
          <cell r="BE284" t="e">
            <v>#N/A</v>
          </cell>
          <cell r="BF284" t="e">
            <v>#N/A</v>
          </cell>
          <cell r="BG284" t="e">
            <v>#N/A</v>
          </cell>
          <cell r="BH284" t="e">
            <v>#N/A</v>
          </cell>
          <cell r="BI284" t="e">
            <v>#N/A</v>
          </cell>
          <cell r="BJ284" t="e">
            <v>#N/A</v>
          </cell>
          <cell r="BK284" t="e">
            <v>#N/A</v>
          </cell>
          <cell r="BL284" t="e">
            <v>#N/A</v>
          </cell>
          <cell r="BM284" t="e">
            <v>#N/A</v>
          </cell>
          <cell r="BN284" t="e">
            <v>#N/A</v>
          </cell>
          <cell r="BO284" t="e">
            <v>#N/A</v>
          </cell>
          <cell r="BP284" t="e">
            <v>#N/A</v>
          </cell>
          <cell r="BQ284" t="e">
            <v>#N/A</v>
          </cell>
          <cell r="BR284" t="e">
            <v>#N/A</v>
          </cell>
          <cell r="BS284" t="e">
            <v>#N/A</v>
          </cell>
          <cell r="BT284" t="e">
            <v>#N/A</v>
          </cell>
          <cell r="BU284" t="e">
            <v>#N/A</v>
          </cell>
          <cell r="BV284" t="e">
            <v>#N/A</v>
          </cell>
          <cell r="BW284" t="e">
            <v>#N/A</v>
          </cell>
          <cell r="BX284">
            <v>19</v>
          </cell>
          <cell r="BY284">
            <v>0</v>
          </cell>
          <cell r="BZ284" t="str">
            <v>Zero Times</v>
          </cell>
          <cell r="CA284" t="str">
            <v>One Time</v>
          </cell>
          <cell r="CB284" t="str">
            <v>Two Times</v>
          </cell>
          <cell r="CC284" t="str">
            <v>Three Times</v>
          </cell>
          <cell r="CD284" t="str">
            <v>Four Times</v>
          </cell>
          <cell r="CE284" t="str">
            <v>Five Times</v>
          </cell>
          <cell r="CF284" t="str">
            <v>Six Times</v>
          </cell>
          <cell r="CG284" t="str">
            <v>Seven Times</v>
          </cell>
          <cell r="CH284" t="str">
            <v>Eight Times</v>
          </cell>
          <cell r="CI284" t="str">
            <v>Nine Times</v>
          </cell>
          <cell r="CJ284" t="str">
            <v>Ten Times</v>
          </cell>
          <cell r="CK284" t="str">
            <v>Twenty Times</v>
          </cell>
          <cell r="CL284" t="str">
            <v>Thirty Times</v>
          </cell>
          <cell r="CM284" t="str">
            <v>Forty Times</v>
          </cell>
          <cell r="CN284" t="str">
            <v>Fifty Times</v>
          </cell>
          <cell r="CO284" t="str">
            <v>Hundred Times</v>
          </cell>
          <cell r="CP284" t="str">
            <v>Other:</v>
          </cell>
          <cell r="CQ284" t="str">
            <v>Times</v>
          </cell>
          <cell r="CR284" t="str">
            <v>Too Many to Count</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v>
          </cell>
          <cell r="DW284">
            <v>0</v>
          </cell>
          <cell r="DX284">
            <v>19</v>
          </cell>
          <cell r="DY284">
            <v>1</v>
          </cell>
          <cell r="EK284">
            <v>0</v>
          </cell>
          <cell r="ER284">
            <v>17.050000000000008</v>
          </cell>
          <cell r="ES284">
            <v>17.050000000000008</v>
          </cell>
          <cell r="ET284" t="str">
            <v>During the past 12 months, how many times was this village visited by people campaigning for an election candidate?</v>
          </cell>
          <cell r="EU284" t="str">
            <v>در جریان 12 ماه گذشته، اشخاصيکه برای انتخابات کمپاين میکنند چند بار از قريه شما ديدن کردند؟</v>
          </cell>
          <cell r="EV284" t="b">
            <v>1</v>
          </cell>
          <cell r="EW284" t="b">
            <v>1</v>
          </cell>
          <cell r="EX284" t="b">
            <v>0</v>
          </cell>
        </row>
        <row r="285">
          <cell r="Q285">
            <v>7.16</v>
          </cell>
          <cell r="T285" t="str">
            <v>[RECORD ANSWER OF EACH RESPONDENT]</v>
          </cell>
          <cell r="U285" t="str">
            <v>What percentage of their income should the people pay as tax?</v>
          </cell>
          <cell r="V285" t="str">
            <v>In your opinion, if tax is to be paid to the central government, how much tax do you think should be paid each year by someone who earns an income of 20,000 afghani each year?</v>
          </cell>
          <cell r="W285" t="str">
            <v>In your opinion, if tax is to be paid to the central government, how much tax do you think should be paid each year by someone who earns an income of 20,000 afghani each year?</v>
          </cell>
          <cell r="X285" t="str">
            <v>به نظر شما، اگر مالیه به دولت مرکزی پرداخته شود، یک شخص که سالانه 20000 افغانی عاید دارد، باید چه مقدار مالیه بدهد؟</v>
          </cell>
          <cell r="Y285" t="str">
            <v>[ جواب هر پاسخ دهنده را بنویسید ]</v>
          </cell>
          <cell r="Z285" t="str">
            <v>افغانی</v>
          </cell>
          <cell r="AA285" t="str">
            <v>صفر (0)</v>
          </cell>
          <cell r="AB285" t="e">
            <v>#N/A</v>
          </cell>
          <cell r="AC285" t="e">
            <v>#N/A</v>
          </cell>
          <cell r="AD285" t="e">
            <v>#N/A</v>
          </cell>
          <cell r="AE285" t="e">
            <v>#N/A</v>
          </cell>
          <cell r="AF285" t="e">
            <v>#N/A</v>
          </cell>
          <cell r="AG285" t="e">
            <v>#N/A</v>
          </cell>
          <cell r="AH285" t="e">
            <v>#N/A</v>
          </cell>
          <cell r="AI285" t="e">
            <v>#N/A</v>
          </cell>
          <cell r="AJ285" t="e">
            <v>#N/A</v>
          </cell>
          <cell r="AK285" t="e">
            <v>#N/A</v>
          </cell>
          <cell r="AL285" t="e">
            <v>#N/A</v>
          </cell>
          <cell r="AM285" t="e">
            <v>#N/A</v>
          </cell>
          <cell r="AN285" t="e">
            <v>#N/A</v>
          </cell>
          <cell r="AO285" t="e">
            <v>#N/A</v>
          </cell>
          <cell r="AP285" t="e">
            <v>#N/A</v>
          </cell>
          <cell r="AQ285" t="e">
            <v>#N/A</v>
          </cell>
          <cell r="AR285" t="e">
            <v>#N/A</v>
          </cell>
          <cell r="AS285" t="e">
            <v>#N/A</v>
          </cell>
          <cell r="AT285" t="e">
            <v>#N/A</v>
          </cell>
          <cell r="AU285" t="e">
            <v>#N/A</v>
          </cell>
          <cell r="AV285" t="e">
            <v>#N/A</v>
          </cell>
          <cell r="AW285" t="e">
            <v>#N/A</v>
          </cell>
          <cell r="AX285" t="e">
            <v>#N/A</v>
          </cell>
          <cell r="AY285" t="e">
            <v>#N/A</v>
          </cell>
          <cell r="AZ285" t="e">
            <v>#N/A</v>
          </cell>
          <cell r="BA285" t="e">
            <v>#N/A</v>
          </cell>
          <cell r="BB285" t="e">
            <v>#N/A</v>
          </cell>
          <cell r="BC285" t="e">
            <v>#N/A</v>
          </cell>
          <cell r="BD285" t="e">
            <v>#N/A</v>
          </cell>
          <cell r="BE285" t="e">
            <v>#N/A</v>
          </cell>
          <cell r="BF285" t="e">
            <v>#N/A</v>
          </cell>
          <cell r="BG285" t="e">
            <v>#N/A</v>
          </cell>
          <cell r="BH285" t="e">
            <v>#N/A</v>
          </cell>
          <cell r="BI285" t="e">
            <v>#N/A</v>
          </cell>
          <cell r="BJ285" t="e">
            <v>#N/A</v>
          </cell>
          <cell r="BK285" t="e">
            <v>#N/A</v>
          </cell>
          <cell r="BL285" t="e">
            <v>#N/A</v>
          </cell>
          <cell r="BM285" t="e">
            <v>#N/A</v>
          </cell>
          <cell r="BN285" t="e">
            <v>#N/A</v>
          </cell>
          <cell r="BO285" t="e">
            <v>#N/A</v>
          </cell>
          <cell r="BP285" t="e">
            <v>#N/A</v>
          </cell>
          <cell r="BQ285" t="e">
            <v>#N/A</v>
          </cell>
          <cell r="BR285" t="e">
            <v>#N/A</v>
          </cell>
          <cell r="BS285" t="e">
            <v>#N/A</v>
          </cell>
          <cell r="BT285" t="e">
            <v>#N/A</v>
          </cell>
          <cell r="BU285" t="e">
            <v>#N/A</v>
          </cell>
          <cell r="BV285" t="e">
            <v>#N/A</v>
          </cell>
          <cell r="BW285" t="e">
            <v>#N/A</v>
          </cell>
          <cell r="BX285">
            <v>2</v>
          </cell>
          <cell r="BY285">
            <v>0</v>
          </cell>
          <cell r="BZ285" t="str">
            <v>Afghani</v>
          </cell>
          <cell r="CA285" t="str">
            <v>Zero</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v>0</v>
          </cell>
          <cell r="DR285">
            <v>0</v>
          </cell>
          <cell r="DS285">
            <v>0</v>
          </cell>
          <cell r="DT285">
            <v>0</v>
          </cell>
          <cell r="DU285">
            <v>0</v>
          </cell>
          <cell r="DV285">
            <v>0</v>
          </cell>
          <cell r="DW285">
            <v>0</v>
          </cell>
          <cell r="DX285">
            <v>2</v>
          </cell>
          <cell r="DY285">
            <v>1</v>
          </cell>
          <cell r="DZ285" t="str">
            <v>Numerical</v>
          </cell>
          <cell r="EA285">
            <v>3</v>
          </cell>
          <cell r="EB285" t="str">
            <v>Write-In</v>
          </cell>
          <cell r="EC285" t="str">
            <v>Percentage</v>
          </cell>
          <cell r="ED285" t="str">
            <v>-</v>
          </cell>
          <cell r="EE285">
            <v>4.16</v>
          </cell>
          <cell r="EF285" t="str">
            <v>.</v>
          </cell>
          <cell r="EG285" t="str">
            <v>-</v>
          </cell>
          <cell r="EI285" t="str">
            <v>-</v>
          </cell>
          <cell r="EK285">
            <v>0</v>
          </cell>
          <cell r="EN285">
            <v>5.1100000000000003</v>
          </cell>
          <cell r="EO285" t="str">
            <v>Hypothesis Test</v>
          </cell>
          <cell r="EP285" t="str">
            <v>Political Opinion</v>
          </cell>
          <cell r="EQ285" t="str">
            <v>Taxation</v>
          </cell>
          <cell r="ER285">
            <v>7.1599999999999966</v>
          </cell>
          <cell r="ES285">
            <v>7.1599999999999966</v>
          </cell>
          <cell r="ET285" t="str">
            <v>In your opinion, if tax is to be paid to the central government, how much tax do you think should be paid each year by someone who earns an income of 10,000 afghani each year?</v>
          </cell>
          <cell r="EU285" t="str">
            <v>به نظر شما، اگر مالیه به دولت مرکزی پرداخته شود، یک شخص که سالانه 20000 افغانی عاید دارد باید چه مقدار مالیه پرداخت نماید؟</v>
          </cell>
          <cell r="EV285" t="b">
            <v>1</v>
          </cell>
          <cell r="EW285" t="b">
            <v>0</v>
          </cell>
          <cell r="EX285" t="b">
            <v>0</v>
          </cell>
        </row>
        <row r="286">
          <cell r="Q286">
            <v>7.17</v>
          </cell>
          <cell r="T286" t="str">
            <v>[RECORD ANSWER OF EACH RESPONDENT]</v>
          </cell>
          <cell r="V286" t="str">
            <v xml:space="preserve">How much tax do you think should be paid each year to the central government by someone who earns an income of 100,000 afghani each year? </v>
          </cell>
          <cell r="W286" t="str">
            <v xml:space="preserve">How much tax do you think should be paid each year to the central government by someone who earns an income of 100,000 afghani each year? </v>
          </cell>
          <cell r="X286" t="str">
            <v>به نظر شما، کسانیکه سالانه 100000 افغانی عاید دارند چند افغانی برای دولت مالیه پرداخت نمایند؟</v>
          </cell>
          <cell r="Y286" t="str">
            <v>[ جواب هر پاسخ دهنده را بنویسید ]</v>
          </cell>
          <cell r="Z286" t="str">
            <v>افغانی</v>
          </cell>
          <cell r="AA286" t="str">
            <v>صفر (0)</v>
          </cell>
          <cell r="AB286" t="e">
            <v>#N/A</v>
          </cell>
          <cell r="AC286" t="e">
            <v>#N/A</v>
          </cell>
          <cell r="AD286" t="e">
            <v>#N/A</v>
          </cell>
          <cell r="AE286" t="e">
            <v>#N/A</v>
          </cell>
          <cell r="AF286" t="e">
            <v>#N/A</v>
          </cell>
          <cell r="AG286" t="e">
            <v>#N/A</v>
          </cell>
          <cell r="AH286" t="e">
            <v>#N/A</v>
          </cell>
          <cell r="AI286" t="e">
            <v>#N/A</v>
          </cell>
          <cell r="AJ286" t="e">
            <v>#N/A</v>
          </cell>
          <cell r="AK286" t="e">
            <v>#N/A</v>
          </cell>
          <cell r="AL286" t="e">
            <v>#N/A</v>
          </cell>
          <cell r="AM286" t="e">
            <v>#N/A</v>
          </cell>
          <cell r="AN286" t="e">
            <v>#N/A</v>
          </cell>
          <cell r="AO286" t="e">
            <v>#N/A</v>
          </cell>
          <cell r="AP286" t="e">
            <v>#N/A</v>
          </cell>
          <cell r="AQ286" t="e">
            <v>#N/A</v>
          </cell>
          <cell r="AR286" t="e">
            <v>#N/A</v>
          </cell>
          <cell r="AS286" t="e">
            <v>#N/A</v>
          </cell>
          <cell r="AT286" t="e">
            <v>#N/A</v>
          </cell>
          <cell r="AU286" t="e">
            <v>#N/A</v>
          </cell>
          <cell r="AV286" t="e">
            <v>#N/A</v>
          </cell>
          <cell r="AW286" t="e">
            <v>#N/A</v>
          </cell>
          <cell r="AX286" t="e">
            <v>#N/A</v>
          </cell>
          <cell r="AY286" t="e">
            <v>#N/A</v>
          </cell>
          <cell r="AZ286" t="e">
            <v>#N/A</v>
          </cell>
          <cell r="BA286" t="e">
            <v>#N/A</v>
          </cell>
          <cell r="BB286" t="e">
            <v>#N/A</v>
          </cell>
          <cell r="BC286" t="e">
            <v>#N/A</v>
          </cell>
          <cell r="BD286" t="e">
            <v>#N/A</v>
          </cell>
          <cell r="BE286" t="e">
            <v>#N/A</v>
          </cell>
          <cell r="BF286" t="e">
            <v>#N/A</v>
          </cell>
          <cell r="BG286" t="e">
            <v>#N/A</v>
          </cell>
          <cell r="BH286" t="e">
            <v>#N/A</v>
          </cell>
          <cell r="BI286" t="e">
            <v>#N/A</v>
          </cell>
          <cell r="BJ286" t="e">
            <v>#N/A</v>
          </cell>
          <cell r="BK286" t="e">
            <v>#N/A</v>
          </cell>
          <cell r="BL286" t="e">
            <v>#N/A</v>
          </cell>
          <cell r="BM286" t="e">
            <v>#N/A</v>
          </cell>
          <cell r="BN286" t="e">
            <v>#N/A</v>
          </cell>
          <cell r="BO286" t="e">
            <v>#N/A</v>
          </cell>
          <cell r="BP286" t="e">
            <v>#N/A</v>
          </cell>
          <cell r="BQ286" t="e">
            <v>#N/A</v>
          </cell>
          <cell r="BR286" t="e">
            <v>#N/A</v>
          </cell>
          <cell r="BS286" t="e">
            <v>#N/A</v>
          </cell>
          <cell r="BT286" t="e">
            <v>#N/A</v>
          </cell>
          <cell r="BU286" t="e">
            <v>#N/A</v>
          </cell>
          <cell r="BV286" t="e">
            <v>#N/A</v>
          </cell>
          <cell r="BW286" t="e">
            <v>#N/A</v>
          </cell>
          <cell r="BX286">
            <v>2</v>
          </cell>
          <cell r="BY286">
            <v>0</v>
          </cell>
          <cell r="BZ286" t="str">
            <v>Afghani</v>
          </cell>
          <cell r="CA286" t="str">
            <v>Zero</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v>0</v>
          </cell>
          <cell r="DR286">
            <v>0</v>
          </cell>
          <cell r="DS286">
            <v>0</v>
          </cell>
          <cell r="DT286">
            <v>0</v>
          </cell>
          <cell r="DU286">
            <v>0</v>
          </cell>
          <cell r="DV286">
            <v>0</v>
          </cell>
          <cell r="DW286">
            <v>0</v>
          </cell>
          <cell r="DX286">
            <v>2</v>
          </cell>
          <cell r="DY286">
            <v>1</v>
          </cell>
          <cell r="EK286">
            <v>0</v>
          </cell>
          <cell r="ER286">
            <v>7.1699999999999964</v>
          </cell>
          <cell r="ES286">
            <v>7.1699999999999964</v>
          </cell>
          <cell r="ET286" t="str">
            <v xml:space="preserve">How much tax do you think should be paid each year to the central government by someone who earns an income of 30,000 afghani each year? </v>
          </cell>
          <cell r="EU286" t="str">
            <v>به نظر شما، کسانیکه سالانه 50000 افغانی عاید دارند چند افغانی برای دولت مالیه پرداخت نمایند؟</v>
          </cell>
          <cell r="EV286" t="b">
            <v>1</v>
          </cell>
          <cell r="EW286" t="b">
            <v>0</v>
          </cell>
          <cell r="EX286" t="b">
            <v>0</v>
          </cell>
        </row>
        <row r="287">
          <cell r="Q287" t="str">
            <v>F.02</v>
          </cell>
          <cell r="T287" t="str">
            <v>[ONLY TO BE ASKED TO NEW RESPONDENTS]</v>
          </cell>
          <cell r="U287" t="str">
            <v>We want to interview people of the village one year later and afterwards two years later again. Do you agree on this?</v>
          </cell>
          <cell r="V287" t="str">
            <v>In order to know how conditions change with the passage of time we want to have more interviews with the residents of the village. Such interviews may happen next year. Do you agree to this?</v>
          </cell>
          <cell r="W287" t="str">
            <v>In order to know how conditions change with the passage of time we want to have more interviews with the residents of the village. Such interviews may happen next year. Do you agree to this?</v>
          </cell>
          <cell r="X287" t="str">
            <v>به خاطر دانستن اینکه در قریه شما به مرور زمان حالات چگونه تغییر می کند ما میخواهیم با باشندگان قریه مصاحبات دیگر هم داشته باشیم که اینچنین مصاحبه ها ممکن در سال بعدی صورت گیرد. آیا شما در این مورد موافق هستید؟</v>
          </cell>
          <cell r="Y287" t="e">
            <v>#N/A</v>
          </cell>
          <cell r="Z287" t="str">
            <v>نخیر</v>
          </cell>
          <cell r="AA287" t="str">
            <v>بلی</v>
          </cell>
          <cell r="AB287" t="e">
            <v>#N/A</v>
          </cell>
          <cell r="AC287" t="e">
            <v>#N/A</v>
          </cell>
          <cell r="AD287" t="e">
            <v>#N/A</v>
          </cell>
          <cell r="AE287" t="e">
            <v>#N/A</v>
          </cell>
          <cell r="AF287" t="e">
            <v>#N/A</v>
          </cell>
          <cell r="AG287" t="e">
            <v>#N/A</v>
          </cell>
          <cell r="AH287" t="e">
            <v>#N/A</v>
          </cell>
          <cell r="AI287" t="e">
            <v>#N/A</v>
          </cell>
          <cell r="AJ287" t="e">
            <v>#N/A</v>
          </cell>
          <cell r="AK287" t="e">
            <v>#N/A</v>
          </cell>
          <cell r="AL287" t="e">
            <v>#N/A</v>
          </cell>
          <cell r="AM287" t="e">
            <v>#N/A</v>
          </cell>
          <cell r="AN287" t="e">
            <v>#N/A</v>
          </cell>
          <cell r="AO287" t="e">
            <v>#N/A</v>
          </cell>
          <cell r="AP287" t="e">
            <v>#N/A</v>
          </cell>
          <cell r="AQ287" t="e">
            <v>#N/A</v>
          </cell>
          <cell r="AR287" t="e">
            <v>#N/A</v>
          </cell>
          <cell r="AS287" t="e">
            <v>#N/A</v>
          </cell>
          <cell r="AT287" t="e">
            <v>#N/A</v>
          </cell>
          <cell r="AU287" t="e">
            <v>#N/A</v>
          </cell>
          <cell r="AV287" t="e">
            <v>#N/A</v>
          </cell>
          <cell r="AW287" t="e">
            <v>#N/A</v>
          </cell>
          <cell r="AX287" t="e">
            <v>#N/A</v>
          </cell>
          <cell r="AY287" t="e">
            <v>#N/A</v>
          </cell>
          <cell r="AZ287" t="e">
            <v>#N/A</v>
          </cell>
          <cell r="BA287" t="e">
            <v>#N/A</v>
          </cell>
          <cell r="BB287" t="e">
            <v>#N/A</v>
          </cell>
          <cell r="BC287" t="e">
            <v>#N/A</v>
          </cell>
          <cell r="BD287" t="e">
            <v>#N/A</v>
          </cell>
          <cell r="BE287" t="e">
            <v>#N/A</v>
          </cell>
          <cell r="BF287" t="e">
            <v>#N/A</v>
          </cell>
          <cell r="BG287" t="e">
            <v>#N/A</v>
          </cell>
          <cell r="BH287" t="e">
            <v>#N/A</v>
          </cell>
          <cell r="BI287" t="e">
            <v>#N/A</v>
          </cell>
          <cell r="BJ287" t="e">
            <v>#N/A</v>
          </cell>
          <cell r="BK287" t="e">
            <v>#N/A</v>
          </cell>
          <cell r="BL287" t="e">
            <v>#N/A</v>
          </cell>
          <cell r="BM287" t="e">
            <v>#N/A</v>
          </cell>
          <cell r="BN287" t="e">
            <v>#N/A</v>
          </cell>
          <cell r="BO287" t="e">
            <v>#N/A</v>
          </cell>
          <cell r="BP287" t="e">
            <v>#N/A</v>
          </cell>
          <cell r="BQ287" t="e">
            <v>#N/A</v>
          </cell>
          <cell r="BR287" t="e">
            <v>#N/A</v>
          </cell>
          <cell r="BS287" t="e">
            <v>#N/A</v>
          </cell>
          <cell r="BT287" t="e">
            <v>#N/A</v>
          </cell>
          <cell r="BU287" t="e">
            <v>#N/A</v>
          </cell>
          <cell r="BV287" t="e">
            <v>#N/A</v>
          </cell>
          <cell r="BW287" t="e">
            <v>#N/A</v>
          </cell>
          <cell r="BX287">
            <v>2</v>
          </cell>
          <cell r="BY287">
            <v>0</v>
          </cell>
          <cell r="BZ287" t="str">
            <v>No</v>
          </cell>
          <cell r="CA287" t="str">
            <v>Yes</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v>0</v>
          </cell>
          <cell r="DR287">
            <v>0</v>
          </cell>
          <cell r="DS287">
            <v>0</v>
          </cell>
          <cell r="DT287">
            <v>0</v>
          </cell>
          <cell r="DU287">
            <v>0</v>
          </cell>
          <cell r="DV287">
            <v>0</v>
          </cell>
          <cell r="DW287">
            <v>0</v>
          </cell>
          <cell r="DX287">
            <v>2</v>
          </cell>
          <cell r="DY287">
            <v>1</v>
          </cell>
          <cell r="DZ287" t="str">
            <v>Binary</v>
          </cell>
          <cell r="EA287">
            <v>9</v>
          </cell>
          <cell r="EB287" t="str">
            <v>Fill-In</v>
          </cell>
          <cell r="EC287" t="str">
            <v>Yes; No</v>
          </cell>
          <cell r="ED287">
            <v>2</v>
          </cell>
          <cell r="EE287" t="str">
            <v>CF.02</v>
          </cell>
          <cell r="EF287" t="str">
            <v>X</v>
          </cell>
          <cell r="EG287" t="str">
            <v>CF.02</v>
          </cell>
          <cell r="EH287" t="str">
            <v>.</v>
          </cell>
          <cell r="EI287" t="str">
            <v>-</v>
          </cell>
          <cell r="EK287">
            <v>0</v>
          </cell>
          <cell r="EN287" t="str">
            <v>CF.02</v>
          </cell>
          <cell r="EO287" t="str">
            <v>Supervision</v>
          </cell>
          <cell r="EP287" t="str">
            <v>-</v>
          </cell>
          <cell r="EQ287" t="str">
            <v>-</v>
          </cell>
          <cell r="ER287" t="str">
            <v>F.02</v>
          </cell>
          <cell r="ES287" t="str">
            <v>F.02</v>
          </cell>
          <cell r="ET287" t="str">
            <v>In order to know how conditions change with the passage of time we want to have more interviews with the residents of the village. Such interviews may happen next year. Do you agree to this?</v>
          </cell>
          <cell r="EU287" t="str">
            <v>به خاطر دانستن اینکه در قریه شما به مرور زمان حالات چگونه تغییر می کند ما میخواهیم با باشندگان قریه مصاحبات دیگر هم داشته باشیم که اینچنین مصاحبه ها ممکن در سال بعدی صورت گیرد. آیا شما در این مورد موافق هستید؟</v>
          </cell>
          <cell r="EV287" t="b">
            <v>1</v>
          </cell>
          <cell r="EW287" t="b">
            <v>1</v>
          </cell>
          <cell r="EX287" t="b">
            <v>1</v>
          </cell>
        </row>
        <row r="288">
          <cell r="Q288">
            <v>2.06</v>
          </cell>
          <cell r="W288" t="str">
            <v>During the past 12 months, how many families have moved in to the village and left again?</v>
          </cell>
          <cell r="X288" t="str">
            <v>در همین 12 ماه گذشته، چند خانواده اینجا آمدند،ولی پسان دوباره کوچ کشی کردند؟</v>
          </cell>
          <cell r="Y288" t="str">
            <v/>
          </cell>
          <cell r="Z288" t="str">
            <v>خانواده</v>
          </cell>
          <cell r="AA288" t="e">
            <v>#N/A</v>
          </cell>
          <cell r="AB288" t="e">
            <v>#N/A</v>
          </cell>
          <cell r="AC288" t="e">
            <v>#N/A</v>
          </cell>
          <cell r="AD288" t="e">
            <v>#N/A</v>
          </cell>
          <cell r="AE288" t="e">
            <v>#N/A</v>
          </cell>
          <cell r="AF288" t="e">
            <v>#N/A</v>
          </cell>
          <cell r="AG288" t="e">
            <v>#N/A</v>
          </cell>
          <cell r="AH288" t="e">
            <v>#N/A</v>
          </cell>
          <cell r="AI288" t="e">
            <v>#N/A</v>
          </cell>
          <cell r="AJ288" t="e">
            <v>#N/A</v>
          </cell>
          <cell r="AK288" t="e">
            <v>#N/A</v>
          </cell>
          <cell r="AL288" t="e">
            <v>#N/A</v>
          </cell>
          <cell r="AM288" t="e">
            <v>#N/A</v>
          </cell>
          <cell r="AN288" t="e">
            <v>#N/A</v>
          </cell>
          <cell r="AO288" t="e">
            <v>#N/A</v>
          </cell>
          <cell r="AP288" t="e">
            <v>#N/A</v>
          </cell>
          <cell r="AQ288" t="e">
            <v>#N/A</v>
          </cell>
          <cell r="AR288" t="e">
            <v>#N/A</v>
          </cell>
          <cell r="AS288" t="e">
            <v>#N/A</v>
          </cell>
          <cell r="AT288" t="e">
            <v>#N/A</v>
          </cell>
          <cell r="AU288" t="e">
            <v>#N/A</v>
          </cell>
          <cell r="AV288" t="e">
            <v>#N/A</v>
          </cell>
          <cell r="AW288" t="e">
            <v>#N/A</v>
          </cell>
          <cell r="AX288" t="e">
            <v>#N/A</v>
          </cell>
          <cell r="AY288" t="e">
            <v>#N/A</v>
          </cell>
          <cell r="AZ288" t="e">
            <v>#N/A</v>
          </cell>
          <cell r="BA288" t="e">
            <v>#N/A</v>
          </cell>
          <cell r="BB288" t="e">
            <v>#N/A</v>
          </cell>
          <cell r="BC288" t="e">
            <v>#N/A</v>
          </cell>
          <cell r="BD288" t="e">
            <v>#N/A</v>
          </cell>
          <cell r="BE288" t="e">
            <v>#N/A</v>
          </cell>
          <cell r="BF288" t="e">
            <v>#N/A</v>
          </cell>
          <cell r="BG288" t="e">
            <v>#N/A</v>
          </cell>
          <cell r="BH288" t="e">
            <v>#N/A</v>
          </cell>
          <cell r="BI288" t="e">
            <v>#N/A</v>
          </cell>
          <cell r="BJ288" t="e">
            <v>#N/A</v>
          </cell>
          <cell r="BK288" t="e">
            <v>#N/A</v>
          </cell>
          <cell r="BL288" t="e">
            <v>#N/A</v>
          </cell>
          <cell r="BM288" t="e">
            <v>#N/A</v>
          </cell>
          <cell r="BN288" t="e">
            <v>#N/A</v>
          </cell>
          <cell r="BO288" t="e">
            <v>#N/A</v>
          </cell>
          <cell r="BP288" t="e">
            <v>#N/A</v>
          </cell>
          <cell r="BQ288" t="e">
            <v>#N/A</v>
          </cell>
          <cell r="BR288" t="e">
            <v>#N/A</v>
          </cell>
          <cell r="BS288" t="e">
            <v>#N/A</v>
          </cell>
          <cell r="BT288" t="e">
            <v>#N/A</v>
          </cell>
          <cell r="BU288" t="e">
            <v>#N/A</v>
          </cell>
          <cell r="BV288" t="e">
            <v>#N/A</v>
          </cell>
          <cell r="BW288" t="e">
            <v>#N/A</v>
          </cell>
          <cell r="BX288">
            <v>1</v>
          </cell>
          <cell r="BY288">
            <v>0</v>
          </cell>
          <cell r="BZ288" t="str">
            <v>Households</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v>0</v>
          </cell>
          <cell r="DR288">
            <v>0</v>
          </cell>
          <cell r="DS288">
            <v>0</v>
          </cell>
          <cell r="DT288">
            <v>0</v>
          </cell>
          <cell r="DU288">
            <v>0</v>
          </cell>
          <cell r="DV288">
            <v>0</v>
          </cell>
          <cell r="DW288">
            <v>0</v>
          </cell>
          <cell r="DX288">
            <v>1</v>
          </cell>
          <cell r="DY288">
            <v>1</v>
          </cell>
          <cell r="EK288">
            <v>0</v>
          </cell>
          <cell r="ER288">
            <v>2.0599999999999987</v>
          </cell>
          <cell r="ES288">
            <v>2.0599999999999987</v>
          </cell>
          <cell r="ET288" t="str">
            <v>During the past 12 months, how many families have moved in to the village and left again?</v>
          </cell>
          <cell r="EU288" t="str">
            <v>در 12 ماه گذشته، چند فامیل به قریه شما کوچ آمده اند و بعداً دوباره قریه را ترک نموده اند؟</v>
          </cell>
          <cell r="EV288" t="b">
            <v>1</v>
          </cell>
          <cell r="EW288" t="b">
            <v>1</v>
          </cell>
          <cell r="EX288" t="b">
            <v>0</v>
          </cell>
        </row>
        <row r="289">
          <cell r="Q289">
            <v>2.08</v>
          </cell>
          <cell r="W289" t="str">
            <v>During the past 12 months, how many families moved out of the village and returned?</v>
          </cell>
          <cell r="X289" t="str">
            <v>در همین 12 ماه گذشته، چند خانواده ازین قریه کوچ کشی کردند ولی دوباره پس آمدند؟</v>
          </cell>
          <cell r="Y289" t="str">
            <v/>
          </cell>
          <cell r="Z289" t="str">
            <v>فامیل</v>
          </cell>
          <cell r="AA289" t="e">
            <v>#N/A</v>
          </cell>
          <cell r="AB289" t="e">
            <v>#N/A</v>
          </cell>
          <cell r="AC289" t="e">
            <v>#N/A</v>
          </cell>
          <cell r="AD289" t="e">
            <v>#N/A</v>
          </cell>
          <cell r="AE289" t="e">
            <v>#N/A</v>
          </cell>
          <cell r="AF289" t="e">
            <v>#N/A</v>
          </cell>
          <cell r="AG289" t="e">
            <v>#N/A</v>
          </cell>
          <cell r="AH289" t="e">
            <v>#N/A</v>
          </cell>
          <cell r="AI289" t="e">
            <v>#N/A</v>
          </cell>
          <cell r="AJ289" t="e">
            <v>#N/A</v>
          </cell>
          <cell r="AK289" t="e">
            <v>#N/A</v>
          </cell>
          <cell r="AL289" t="e">
            <v>#N/A</v>
          </cell>
          <cell r="AM289" t="e">
            <v>#N/A</v>
          </cell>
          <cell r="AN289" t="e">
            <v>#N/A</v>
          </cell>
          <cell r="AO289" t="e">
            <v>#N/A</v>
          </cell>
          <cell r="AP289" t="e">
            <v>#N/A</v>
          </cell>
          <cell r="AQ289" t="e">
            <v>#N/A</v>
          </cell>
          <cell r="AR289" t="e">
            <v>#N/A</v>
          </cell>
          <cell r="AS289" t="e">
            <v>#N/A</v>
          </cell>
          <cell r="AT289" t="e">
            <v>#N/A</v>
          </cell>
          <cell r="AU289" t="e">
            <v>#N/A</v>
          </cell>
          <cell r="AV289" t="e">
            <v>#N/A</v>
          </cell>
          <cell r="AW289" t="e">
            <v>#N/A</v>
          </cell>
          <cell r="AX289" t="e">
            <v>#N/A</v>
          </cell>
          <cell r="AY289" t="e">
            <v>#N/A</v>
          </cell>
          <cell r="AZ289" t="e">
            <v>#N/A</v>
          </cell>
          <cell r="BA289" t="e">
            <v>#N/A</v>
          </cell>
          <cell r="BB289" t="e">
            <v>#N/A</v>
          </cell>
          <cell r="BC289" t="e">
            <v>#N/A</v>
          </cell>
          <cell r="BD289" t="e">
            <v>#N/A</v>
          </cell>
          <cell r="BE289" t="e">
            <v>#N/A</v>
          </cell>
          <cell r="BF289" t="e">
            <v>#N/A</v>
          </cell>
          <cell r="BG289" t="e">
            <v>#N/A</v>
          </cell>
          <cell r="BH289" t="e">
            <v>#N/A</v>
          </cell>
          <cell r="BI289" t="e">
            <v>#N/A</v>
          </cell>
          <cell r="BJ289" t="e">
            <v>#N/A</v>
          </cell>
          <cell r="BK289" t="e">
            <v>#N/A</v>
          </cell>
          <cell r="BL289" t="e">
            <v>#N/A</v>
          </cell>
          <cell r="BM289" t="e">
            <v>#N/A</v>
          </cell>
          <cell r="BN289" t="e">
            <v>#N/A</v>
          </cell>
          <cell r="BO289" t="e">
            <v>#N/A</v>
          </cell>
          <cell r="BP289" t="e">
            <v>#N/A</v>
          </cell>
          <cell r="BQ289" t="e">
            <v>#N/A</v>
          </cell>
          <cell r="BR289" t="e">
            <v>#N/A</v>
          </cell>
          <cell r="BS289" t="e">
            <v>#N/A</v>
          </cell>
          <cell r="BT289" t="e">
            <v>#N/A</v>
          </cell>
          <cell r="BU289" t="e">
            <v>#N/A</v>
          </cell>
          <cell r="BV289" t="e">
            <v>#N/A</v>
          </cell>
          <cell r="BW289" t="e">
            <v>#N/A</v>
          </cell>
          <cell r="BX289">
            <v>1</v>
          </cell>
          <cell r="BY289">
            <v>0</v>
          </cell>
          <cell r="BZ289" t="str">
            <v>Families</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v>0</v>
          </cell>
          <cell r="DR289">
            <v>0</v>
          </cell>
          <cell r="DS289">
            <v>0</v>
          </cell>
          <cell r="DT289">
            <v>0</v>
          </cell>
          <cell r="DU289">
            <v>0</v>
          </cell>
          <cell r="DV289">
            <v>0</v>
          </cell>
          <cell r="DW289">
            <v>0</v>
          </cell>
          <cell r="DX289">
            <v>1</v>
          </cell>
          <cell r="DY289">
            <v>1</v>
          </cell>
          <cell r="EK289">
            <v>0</v>
          </cell>
          <cell r="ER289">
            <v>2.0799999999999983</v>
          </cell>
          <cell r="ES289">
            <v>2.0799999999999983</v>
          </cell>
          <cell r="ET289" t="str">
            <v>During the past 12 months, how many families moved out of the village and returned?</v>
          </cell>
          <cell r="EU289" t="str">
            <v>در 12 ماه گذشته، چند فامیل از قریه شما کوچ کرده اند و دوباره به قریه بر گشته اند؟</v>
          </cell>
          <cell r="EV289" t="b">
            <v>1</v>
          </cell>
          <cell r="EW289" t="b">
            <v>1</v>
          </cell>
          <cell r="EX289" t="b">
            <v>0</v>
          </cell>
        </row>
        <row r="290">
          <cell r="Q290">
            <v>3.04</v>
          </cell>
          <cell r="W290" t="str">
            <v>At the current time, how do children from this village travel to [TYPE OF SCHOOL]?</v>
          </cell>
          <cell r="X290" t="str">
            <v xml:space="preserve"> در حال حاضر،اطفال این قریه چی رقم به {نوع مکتب}  می روند؟</v>
          </cell>
          <cell r="Y290" t="str">
            <v/>
          </cell>
          <cell r="Z290" t="str">
            <v>پیاده روی</v>
          </cell>
          <cell r="AA290" t="str">
            <v>توسط حیوان</v>
          </cell>
          <cell r="AB290" t="str">
            <v xml:space="preserve">موتر </v>
          </cell>
          <cell r="AC290" t="str">
            <v>موترهای سراچه / تونس</v>
          </cell>
          <cell r="AD290" t="str">
            <v>موترسایکل</v>
          </cell>
          <cell r="AE290" t="str">
            <v>سرویس یا لاری</v>
          </cell>
          <cell r="AF290" t="str">
            <v>بایسکل</v>
          </cell>
          <cell r="AG290" t="str">
            <v>سایر:</v>
          </cell>
          <cell r="AH290" t="e">
            <v>#N/A</v>
          </cell>
          <cell r="AI290" t="e">
            <v>#N/A</v>
          </cell>
          <cell r="AJ290" t="e">
            <v>#N/A</v>
          </cell>
          <cell r="AK290" t="e">
            <v>#N/A</v>
          </cell>
          <cell r="AL290" t="e">
            <v>#N/A</v>
          </cell>
          <cell r="AM290" t="e">
            <v>#N/A</v>
          </cell>
          <cell r="AN290" t="e">
            <v>#N/A</v>
          </cell>
          <cell r="AO290" t="e">
            <v>#N/A</v>
          </cell>
          <cell r="AP290" t="e">
            <v>#N/A</v>
          </cell>
          <cell r="AQ290" t="e">
            <v>#N/A</v>
          </cell>
          <cell r="AR290" t="e">
            <v>#N/A</v>
          </cell>
          <cell r="AS290" t="e">
            <v>#N/A</v>
          </cell>
          <cell r="AT290" t="e">
            <v>#N/A</v>
          </cell>
          <cell r="AU290" t="e">
            <v>#N/A</v>
          </cell>
          <cell r="AV290" t="e">
            <v>#N/A</v>
          </cell>
          <cell r="AW290" t="e">
            <v>#N/A</v>
          </cell>
          <cell r="AX290" t="e">
            <v>#N/A</v>
          </cell>
          <cell r="AY290" t="e">
            <v>#N/A</v>
          </cell>
          <cell r="AZ290" t="e">
            <v>#N/A</v>
          </cell>
          <cell r="BA290" t="e">
            <v>#N/A</v>
          </cell>
          <cell r="BB290" t="e">
            <v>#N/A</v>
          </cell>
          <cell r="BC290" t="e">
            <v>#N/A</v>
          </cell>
          <cell r="BD290" t="e">
            <v>#N/A</v>
          </cell>
          <cell r="BE290" t="e">
            <v>#N/A</v>
          </cell>
          <cell r="BF290" t="e">
            <v>#N/A</v>
          </cell>
          <cell r="BG290" t="e">
            <v>#N/A</v>
          </cell>
          <cell r="BH290" t="e">
            <v>#N/A</v>
          </cell>
          <cell r="BI290" t="e">
            <v>#N/A</v>
          </cell>
          <cell r="BJ290" t="e">
            <v>#N/A</v>
          </cell>
          <cell r="BK290" t="e">
            <v>#N/A</v>
          </cell>
          <cell r="BL290" t="e">
            <v>#N/A</v>
          </cell>
          <cell r="BM290" t="e">
            <v>#N/A</v>
          </cell>
          <cell r="BN290" t="e">
            <v>#N/A</v>
          </cell>
          <cell r="BO290" t="e">
            <v>#N/A</v>
          </cell>
          <cell r="BP290" t="e">
            <v>#N/A</v>
          </cell>
          <cell r="BQ290" t="e">
            <v>#N/A</v>
          </cell>
          <cell r="BR290" t="e">
            <v>#N/A</v>
          </cell>
          <cell r="BS290" t="e">
            <v>#N/A</v>
          </cell>
          <cell r="BT290" t="e">
            <v>#N/A</v>
          </cell>
          <cell r="BU290" t="e">
            <v>#N/A</v>
          </cell>
          <cell r="BV290" t="e">
            <v>#N/A</v>
          </cell>
          <cell r="BW290" t="e">
            <v>#N/A</v>
          </cell>
          <cell r="BX290">
            <v>8</v>
          </cell>
          <cell r="BY290">
            <v>0</v>
          </cell>
          <cell r="BZ290" t="str">
            <v>Walk</v>
          </cell>
          <cell r="CA290" t="str">
            <v>Animal</v>
          </cell>
          <cell r="CB290" t="str">
            <v>Car</v>
          </cell>
          <cell r="CC290" t="str">
            <v>Saracha, Townace</v>
          </cell>
          <cell r="CD290" t="str">
            <v>Motorcycle</v>
          </cell>
          <cell r="CE290" t="str">
            <v>Truck or Bus</v>
          </cell>
          <cell r="CF290" t="str">
            <v>Bicycle</v>
          </cell>
          <cell r="CG290" t="str">
            <v>Other:</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v>0</v>
          </cell>
          <cell r="DR290">
            <v>0</v>
          </cell>
          <cell r="DS290">
            <v>0</v>
          </cell>
          <cell r="DT290">
            <v>0</v>
          </cell>
          <cell r="DU290">
            <v>0</v>
          </cell>
          <cell r="DV290">
            <v>0</v>
          </cell>
          <cell r="DW290">
            <v>0</v>
          </cell>
          <cell r="DX290">
            <v>8</v>
          </cell>
          <cell r="DY290">
            <v>1</v>
          </cell>
          <cell r="EK290">
            <v>0</v>
          </cell>
          <cell r="ER290">
            <v>3.0399999999999991</v>
          </cell>
          <cell r="ES290">
            <v>3.0399999999999991</v>
          </cell>
          <cell r="ET290" t="str">
            <v>At the current time, how do children from this village travel to [TYPE OF SCHOOL]?</v>
          </cell>
          <cell r="EU290" t="str">
            <v xml:space="preserve"> در حال حاضر،اطفال این قریه برای رسیدن به [نوع مکتب] توسط چی می روند؟ </v>
          </cell>
          <cell r="EV290" t="b">
            <v>1</v>
          </cell>
          <cell r="EW290" t="b">
            <v>1</v>
          </cell>
          <cell r="EX290" t="b">
            <v>0</v>
          </cell>
        </row>
        <row r="291">
          <cell r="Q291">
            <v>3.05</v>
          </cell>
          <cell r="W291" t="str">
            <v xml:space="preserve">How long does it usually take for students to travel to [TYPE OF SCHOOL] by [ANSWER TO 3.03] one way? </v>
          </cell>
          <cell r="X291" t="str">
            <v>معمولا برای رفتن به {نوع مکتب}، یکطرفه، توسط {جواب 3.03} چقدروقت لازم است؟</v>
          </cell>
          <cell r="Y291" t="str">
            <v/>
          </cell>
          <cell r="Z291" t="str">
            <v>ساعت</v>
          </cell>
          <cell r="AA291" t="str">
            <v>دقیقه</v>
          </cell>
          <cell r="AB291" t="e">
            <v>#N/A</v>
          </cell>
          <cell r="AC291" t="e">
            <v>#N/A</v>
          </cell>
          <cell r="AD291" t="e">
            <v>#N/A</v>
          </cell>
          <cell r="AE291" t="e">
            <v>#N/A</v>
          </cell>
          <cell r="AF291" t="e">
            <v>#N/A</v>
          </cell>
          <cell r="AG291" t="e">
            <v>#N/A</v>
          </cell>
          <cell r="AH291" t="e">
            <v>#N/A</v>
          </cell>
          <cell r="AI291" t="e">
            <v>#N/A</v>
          </cell>
          <cell r="AJ291" t="e">
            <v>#N/A</v>
          </cell>
          <cell r="AK291" t="e">
            <v>#N/A</v>
          </cell>
          <cell r="AL291" t="e">
            <v>#N/A</v>
          </cell>
          <cell r="AM291" t="e">
            <v>#N/A</v>
          </cell>
          <cell r="AN291" t="e">
            <v>#N/A</v>
          </cell>
          <cell r="AO291" t="e">
            <v>#N/A</v>
          </cell>
          <cell r="AP291" t="e">
            <v>#N/A</v>
          </cell>
          <cell r="AQ291" t="e">
            <v>#N/A</v>
          </cell>
          <cell r="AR291" t="e">
            <v>#N/A</v>
          </cell>
          <cell r="AS291" t="e">
            <v>#N/A</v>
          </cell>
          <cell r="AT291" t="e">
            <v>#N/A</v>
          </cell>
          <cell r="AU291" t="e">
            <v>#N/A</v>
          </cell>
          <cell r="AV291" t="e">
            <v>#N/A</v>
          </cell>
          <cell r="AW291" t="e">
            <v>#N/A</v>
          </cell>
          <cell r="AX291" t="e">
            <v>#N/A</v>
          </cell>
          <cell r="AY291" t="e">
            <v>#N/A</v>
          </cell>
          <cell r="AZ291" t="e">
            <v>#N/A</v>
          </cell>
          <cell r="BA291" t="e">
            <v>#N/A</v>
          </cell>
          <cell r="BB291" t="e">
            <v>#N/A</v>
          </cell>
          <cell r="BC291" t="e">
            <v>#N/A</v>
          </cell>
          <cell r="BD291" t="e">
            <v>#N/A</v>
          </cell>
          <cell r="BE291" t="e">
            <v>#N/A</v>
          </cell>
          <cell r="BF291" t="e">
            <v>#N/A</v>
          </cell>
          <cell r="BG291" t="e">
            <v>#N/A</v>
          </cell>
          <cell r="BH291" t="e">
            <v>#N/A</v>
          </cell>
          <cell r="BI291" t="e">
            <v>#N/A</v>
          </cell>
          <cell r="BJ291" t="e">
            <v>#N/A</v>
          </cell>
          <cell r="BK291" t="e">
            <v>#N/A</v>
          </cell>
          <cell r="BL291" t="e">
            <v>#N/A</v>
          </cell>
          <cell r="BM291" t="e">
            <v>#N/A</v>
          </cell>
          <cell r="BN291" t="e">
            <v>#N/A</v>
          </cell>
          <cell r="BO291" t="e">
            <v>#N/A</v>
          </cell>
          <cell r="BP291" t="e">
            <v>#N/A</v>
          </cell>
          <cell r="BQ291" t="e">
            <v>#N/A</v>
          </cell>
          <cell r="BR291" t="e">
            <v>#N/A</v>
          </cell>
          <cell r="BS291" t="e">
            <v>#N/A</v>
          </cell>
          <cell r="BT291" t="e">
            <v>#N/A</v>
          </cell>
          <cell r="BU291" t="e">
            <v>#N/A</v>
          </cell>
          <cell r="BV291" t="e">
            <v>#N/A</v>
          </cell>
          <cell r="BW291" t="e">
            <v>#N/A</v>
          </cell>
          <cell r="BX291">
            <v>2</v>
          </cell>
          <cell r="BY291">
            <v>0</v>
          </cell>
          <cell r="BZ291" t="str">
            <v>Hours</v>
          </cell>
          <cell r="CA291" t="str">
            <v>Minutes</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v>0</v>
          </cell>
          <cell r="DR291">
            <v>0</v>
          </cell>
          <cell r="DS291">
            <v>0</v>
          </cell>
          <cell r="DT291">
            <v>0</v>
          </cell>
          <cell r="DU291">
            <v>0</v>
          </cell>
          <cell r="DV291">
            <v>0</v>
          </cell>
          <cell r="DW291">
            <v>0</v>
          </cell>
          <cell r="DX291">
            <v>2</v>
          </cell>
          <cell r="DY291">
            <v>1</v>
          </cell>
          <cell r="EK291">
            <v>0</v>
          </cell>
          <cell r="ER291">
            <v>3.0499999999999989</v>
          </cell>
          <cell r="ES291">
            <v>3.0499999999999989</v>
          </cell>
          <cell r="ET291" t="str">
            <v xml:space="preserve">How long does it usually take for students to travel to [TYPE OF SCHOOL] by [ANSWER TO 3.03] one way? </v>
          </cell>
          <cell r="EU291" t="str">
            <v>معمولا برای سفر یکطرفه از قریه تا [نوع مکتب] توسط [جواب 3.03] به چقدروقت لازم است؟</v>
          </cell>
          <cell r="EV291" t="b">
            <v>1</v>
          </cell>
          <cell r="EW291" t="b">
            <v>1</v>
          </cell>
          <cell r="EX291" t="b">
            <v>0</v>
          </cell>
        </row>
        <row r="292">
          <cell r="Q292">
            <v>3.06</v>
          </cell>
          <cell r="W292" t="str">
            <v>How many teachers regularly teach at [TYPE OF SCHOOL]?</v>
          </cell>
          <cell r="X292" t="str">
            <v>چند نفر معلم در {نوع مکتب} بصورت منظم درس میدهند؟</v>
          </cell>
          <cell r="Y292" t="str">
            <v/>
          </cell>
          <cell r="Z292" t="str">
            <v xml:space="preserve">معلمین </v>
          </cell>
          <cell r="AA292" t="e">
            <v>#N/A</v>
          </cell>
          <cell r="AB292" t="e">
            <v>#N/A</v>
          </cell>
          <cell r="AC292" t="e">
            <v>#N/A</v>
          </cell>
          <cell r="AD292" t="e">
            <v>#N/A</v>
          </cell>
          <cell r="AE292" t="e">
            <v>#N/A</v>
          </cell>
          <cell r="AF292" t="e">
            <v>#N/A</v>
          </cell>
          <cell r="AG292" t="e">
            <v>#N/A</v>
          </cell>
          <cell r="AH292" t="e">
            <v>#N/A</v>
          </cell>
          <cell r="AI292" t="e">
            <v>#N/A</v>
          </cell>
          <cell r="AJ292" t="e">
            <v>#N/A</v>
          </cell>
          <cell r="AK292" t="e">
            <v>#N/A</v>
          </cell>
          <cell r="AL292" t="e">
            <v>#N/A</v>
          </cell>
          <cell r="AM292" t="e">
            <v>#N/A</v>
          </cell>
          <cell r="AN292" t="e">
            <v>#N/A</v>
          </cell>
          <cell r="AO292" t="e">
            <v>#N/A</v>
          </cell>
          <cell r="AP292" t="e">
            <v>#N/A</v>
          </cell>
          <cell r="AQ292" t="e">
            <v>#N/A</v>
          </cell>
          <cell r="AR292" t="e">
            <v>#N/A</v>
          </cell>
          <cell r="AS292" t="e">
            <v>#N/A</v>
          </cell>
          <cell r="AT292" t="e">
            <v>#N/A</v>
          </cell>
          <cell r="AU292" t="e">
            <v>#N/A</v>
          </cell>
          <cell r="AV292" t="e">
            <v>#N/A</v>
          </cell>
          <cell r="AW292" t="e">
            <v>#N/A</v>
          </cell>
          <cell r="AX292" t="e">
            <v>#N/A</v>
          </cell>
          <cell r="AY292" t="e">
            <v>#N/A</v>
          </cell>
          <cell r="AZ292" t="e">
            <v>#N/A</v>
          </cell>
          <cell r="BA292" t="e">
            <v>#N/A</v>
          </cell>
          <cell r="BB292" t="e">
            <v>#N/A</v>
          </cell>
          <cell r="BC292" t="e">
            <v>#N/A</v>
          </cell>
          <cell r="BD292" t="e">
            <v>#N/A</v>
          </cell>
          <cell r="BE292" t="e">
            <v>#N/A</v>
          </cell>
          <cell r="BF292" t="e">
            <v>#N/A</v>
          </cell>
          <cell r="BG292" t="e">
            <v>#N/A</v>
          </cell>
          <cell r="BH292" t="e">
            <v>#N/A</v>
          </cell>
          <cell r="BI292" t="e">
            <v>#N/A</v>
          </cell>
          <cell r="BJ292" t="e">
            <v>#N/A</v>
          </cell>
          <cell r="BK292" t="e">
            <v>#N/A</v>
          </cell>
          <cell r="BL292" t="e">
            <v>#N/A</v>
          </cell>
          <cell r="BM292" t="e">
            <v>#N/A</v>
          </cell>
          <cell r="BN292" t="e">
            <v>#N/A</v>
          </cell>
          <cell r="BO292" t="e">
            <v>#N/A</v>
          </cell>
          <cell r="BP292" t="e">
            <v>#N/A</v>
          </cell>
          <cell r="BQ292" t="e">
            <v>#N/A</v>
          </cell>
          <cell r="BR292" t="e">
            <v>#N/A</v>
          </cell>
          <cell r="BS292" t="e">
            <v>#N/A</v>
          </cell>
          <cell r="BT292" t="e">
            <v>#N/A</v>
          </cell>
          <cell r="BU292" t="e">
            <v>#N/A</v>
          </cell>
          <cell r="BV292" t="e">
            <v>#N/A</v>
          </cell>
          <cell r="BW292" t="e">
            <v>#N/A</v>
          </cell>
          <cell r="BX292">
            <v>1</v>
          </cell>
          <cell r="BY292">
            <v>0</v>
          </cell>
          <cell r="BZ292" t="str">
            <v>Teachers</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v>0</v>
          </cell>
          <cell r="DT292">
            <v>0</v>
          </cell>
          <cell r="DU292">
            <v>0</v>
          </cell>
          <cell r="DV292">
            <v>0</v>
          </cell>
          <cell r="DW292">
            <v>0</v>
          </cell>
          <cell r="DX292">
            <v>1</v>
          </cell>
          <cell r="DY292">
            <v>1</v>
          </cell>
          <cell r="EK292">
            <v>0</v>
          </cell>
          <cell r="ER292">
            <v>3.0599999999999987</v>
          </cell>
          <cell r="ES292">
            <v>3.0599999999999987</v>
          </cell>
          <cell r="ET292" t="str">
            <v>How many teachers regularly teach at [TYPE OF SCHOOL]?</v>
          </cell>
          <cell r="EU292" t="str">
            <v xml:space="preserve">چند نفر معلم در [نوع مکتب] بصورت منظم درس میدهند؟ </v>
          </cell>
          <cell r="EV292" t="b">
            <v>1</v>
          </cell>
          <cell r="EW292" t="b">
            <v>1</v>
          </cell>
          <cell r="EX292" t="b">
            <v>0</v>
          </cell>
        </row>
        <row r="293">
          <cell r="Q293">
            <v>3.14</v>
          </cell>
          <cell r="T293" t="str">
            <v>[COUNT NUMBER OF RESPONDENTS GIVING EACH ANSWER AND ENTER NUMBER IN BOXES BELOW]</v>
          </cell>
          <cell r="U293" t="str">
            <v>Whose efforts do you think resulted in this change? Village elders, tribal leaders, the council, local commander, head of district, provincial authorities, central government, NGOs or other sources.</v>
          </cell>
          <cell r="V293">
            <v>0</v>
          </cell>
          <cell r="W293">
            <v>0</v>
          </cell>
          <cell r="X293">
            <v>0</v>
          </cell>
          <cell r="Y293" t="str">
            <v>[ برای هر جواب تعداد جواب دهنده ها را بشمارید و تعداد را در خانه های خالی زیر بنویسید ]</v>
          </cell>
          <cell r="Z293" t="str">
            <v>ملک / ارباب / قریه دار</v>
          </cell>
          <cell r="AA293" t="str">
            <v>{شورای 1}</v>
          </cell>
          <cell r="AB293" t="str">
            <v>ریش سفیدان قریه یا بزرگان قوم</v>
          </cell>
          <cell r="AC293" t="str">
            <v>حکومت ولسوالی</v>
          </cell>
          <cell r="AD293" t="str">
            <v>حکومت ولایتی</v>
          </cell>
          <cell r="AE293" t="str">
            <v>دولت مرکزی</v>
          </cell>
          <cell r="AF293" t="str">
            <v>انجوها / موسسات</v>
          </cell>
          <cell r="AG293" t="str">
            <v>خان / زمیندار / بیگ / بای</v>
          </cell>
          <cell r="AH293" t="str">
            <v>قوماندان محلی</v>
          </cell>
          <cell r="AI293" t="str">
            <v>ملا / امام / ملای مسجد</v>
          </cell>
          <cell r="AJ293" t="str">
            <v>مولوی / عالم دین / روحانی</v>
          </cell>
          <cell r="AK293" t="str">
            <v>برنامه همبستگی ملی</v>
          </cell>
          <cell r="AL293" t="str">
            <v xml:space="preserve">وضعیت امنیتی </v>
          </cell>
          <cell r="AM293" t="str">
            <v>آب و هوا</v>
          </cell>
          <cell r="AN293" t="str">
            <v>والدین</v>
          </cell>
          <cell r="AO293" t="str">
            <v>سایر:</v>
          </cell>
          <cell r="AP293" t="e">
            <v>#N/A</v>
          </cell>
          <cell r="AQ293" t="e">
            <v>#N/A</v>
          </cell>
          <cell r="AR293" t="e">
            <v>#N/A</v>
          </cell>
          <cell r="AS293" t="e">
            <v>#N/A</v>
          </cell>
          <cell r="AT293" t="e">
            <v>#N/A</v>
          </cell>
          <cell r="AU293" t="e">
            <v>#N/A</v>
          </cell>
          <cell r="AV293" t="e">
            <v>#N/A</v>
          </cell>
          <cell r="AW293" t="e">
            <v>#N/A</v>
          </cell>
          <cell r="AX293" t="e">
            <v>#N/A</v>
          </cell>
          <cell r="AY293" t="e">
            <v>#N/A</v>
          </cell>
          <cell r="AZ293" t="e">
            <v>#N/A</v>
          </cell>
          <cell r="BA293" t="e">
            <v>#N/A</v>
          </cell>
          <cell r="BB293" t="e">
            <v>#N/A</v>
          </cell>
          <cell r="BC293" t="e">
            <v>#N/A</v>
          </cell>
          <cell r="BD293" t="e">
            <v>#N/A</v>
          </cell>
          <cell r="BE293" t="e">
            <v>#N/A</v>
          </cell>
          <cell r="BF293" t="e">
            <v>#N/A</v>
          </cell>
          <cell r="BG293" t="e">
            <v>#N/A</v>
          </cell>
          <cell r="BH293" t="e">
            <v>#N/A</v>
          </cell>
          <cell r="BI293" t="e">
            <v>#N/A</v>
          </cell>
          <cell r="BJ293" t="e">
            <v>#N/A</v>
          </cell>
          <cell r="BK293" t="e">
            <v>#N/A</v>
          </cell>
          <cell r="BL293" t="e">
            <v>#N/A</v>
          </cell>
          <cell r="BM293" t="e">
            <v>#N/A</v>
          </cell>
          <cell r="BN293" t="e">
            <v>#N/A</v>
          </cell>
          <cell r="BO293" t="e">
            <v>#N/A</v>
          </cell>
          <cell r="BP293" t="e">
            <v>#N/A</v>
          </cell>
          <cell r="BQ293" t="e">
            <v>#N/A</v>
          </cell>
          <cell r="BR293" t="e">
            <v>#N/A</v>
          </cell>
          <cell r="BS293" t="e">
            <v>#N/A</v>
          </cell>
          <cell r="BT293" t="e">
            <v>#N/A</v>
          </cell>
          <cell r="BU293" t="e">
            <v>#N/A</v>
          </cell>
          <cell r="BV293" t="e">
            <v>#N/A</v>
          </cell>
          <cell r="BW293" t="e">
            <v>#N/A</v>
          </cell>
          <cell r="BX293">
            <v>16</v>
          </cell>
          <cell r="BY293">
            <v>0</v>
          </cell>
          <cell r="BZ293" t="str">
            <v>Malik / Arbab / Qariyadar</v>
          </cell>
          <cell r="CA293" t="str">
            <v>{Council 1}</v>
          </cell>
          <cell r="CB293" t="str">
            <v>White Beards / Tribal Elders</v>
          </cell>
          <cell r="CC293" t="str">
            <v>District Government</v>
          </cell>
          <cell r="CD293" t="str">
            <v>Provincial Government</v>
          </cell>
          <cell r="CE293" t="str">
            <v>Central Government</v>
          </cell>
          <cell r="CF293" t="str">
            <v>Non-Governmental Organizations</v>
          </cell>
          <cell r="CG293" t="str">
            <v>Khan / Zamindar / Beg / Baay</v>
          </cell>
          <cell r="CH293" t="str">
            <v>Local Commander</v>
          </cell>
          <cell r="CI293" t="str">
            <v>Mullah / Imam / Mosque Mullah</v>
          </cell>
          <cell r="CJ293" t="str">
            <v>Mawlawi / Religious Scholar / Rohanion</v>
          </cell>
          <cell r="CK293" t="str">
            <v>NSP</v>
          </cell>
          <cell r="CL293" t="str">
            <v>Security Situation</v>
          </cell>
          <cell r="CM293" t="str">
            <v>Weather</v>
          </cell>
          <cell r="CN293" t="str">
            <v>Parents</v>
          </cell>
          <cell r="CO293" t="str">
            <v>Other:</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cell r="DS293">
            <v>0</v>
          </cell>
          <cell r="DT293">
            <v>0</v>
          </cell>
          <cell r="DU293">
            <v>0</v>
          </cell>
          <cell r="DV293">
            <v>0</v>
          </cell>
          <cell r="DW293">
            <v>0</v>
          </cell>
          <cell r="DX293">
            <v>16</v>
          </cell>
          <cell r="DY293">
            <v>1</v>
          </cell>
          <cell r="DZ293" t="str">
            <v>Categorical</v>
          </cell>
          <cell r="EA293">
            <v>1</v>
          </cell>
          <cell r="EB293" t="str">
            <v>Fill-In</v>
          </cell>
          <cell r="EC293" t="str">
            <v>Village elders/tribal leaders/the council;  Local commander;  Head of district;  Provincial authorities;  Central government;  Non Governmental Organizations (NGOs);  Others;  Lack of security;  Weather (snow and rain);  Parents;  Economic conditions/children must work</v>
          </cell>
          <cell r="ED293">
            <v>11</v>
          </cell>
          <cell r="EE293">
            <v>2.2400000000000002</v>
          </cell>
          <cell r="EF293" t="str">
            <v>.</v>
          </cell>
          <cell r="EG293">
            <v>2.11</v>
          </cell>
          <cell r="EH293" t="str">
            <v>.</v>
          </cell>
          <cell r="EI293" t="str">
            <v>-</v>
          </cell>
          <cell r="EK293">
            <v>0</v>
          </cell>
          <cell r="EN293">
            <v>3.09</v>
          </cell>
          <cell r="EO293" t="str">
            <v>Hypothesis Test</v>
          </cell>
          <cell r="EP293" t="str">
            <v>Political Opinion</v>
          </cell>
          <cell r="EQ293" t="str">
            <v>Attribution</v>
          </cell>
          <cell r="ER293">
            <v>3.139999999999997</v>
          </cell>
          <cell r="ES293">
            <v>3.139999999999997</v>
          </cell>
          <cell r="ET293" t="str">
            <v>Of the various authorities and influential people, who do you think is most responsible for causing this change?: (1)[Malik / Arbab / Qariyadar], (2) Local Village Council, (3) Whitebeards or Tribal Elders, (4) District Government, (5) Provincial Government, (6) Central Government, (5) Non-Governmental Organizations, or (6) Another Authority?</v>
          </cell>
          <cell r="EU293" t="str">
            <v xml:space="preserve">از جمله مقامات و مردم با نفوذ، به نظر شما کی ها مسئول این تغیر است؟: (1) {ملک / ارباب / قریه دار}; (2) شورای محلی قریه; (3) ریش سفیدان یا بزرگان قوم; (4) مقامات ولسوالی; (5) مقامات ولایتی; (6) دولت مرکزی; (7) موسسات غیر دولتی; یا (8) مقامات دیگر؟ [اگر مقامات دیگر] وظیفه آن شخص یا نام آن مسئول چی است؟ </v>
          </cell>
          <cell r="EV293" t="b">
            <v>1</v>
          </cell>
          <cell r="EW293" t="b">
            <v>0</v>
          </cell>
          <cell r="EX293" t="b">
            <v>0</v>
          </cell>
        </row>
        <row r="294">
          <cell r="Q294">
            <v>3.16</v>
          </cell>
          <cell r="T294" t="str">
            <v>[COUNT NUMBER OF RESPONDENTS GIVING EACH ANSWER AND ENTER NUMBER IN BOXES BELOW]</v>
          </cell>
          <cell r="U294" t="str">
            <v>Whose efforts do you think resulted in this change? Village elders, tribal leaders, the council, local commander, head of district, provincial authorities, central government, NGOs or other sources.</v>
          </cell>
          <cell r="V294" t="str">
            <v>How long ago did this treatment or inspection occur?</v>
          </cell>
          <cell r="W294" t="str">
            <v>How long ago did this treatment or inspection occur?</v>
          </cell>
          <cell r="X294" t="str">
            <v>زیاد تر نسبت کدام علت، این دختران مکتب نمیخوانند؟</v>
          </cell>
          <cell r="Y294" t="str">
            <v>[ برای هر جواب تعداد جواب دهنده ها را بشمارید و تعداد را در خانه های خالی زیر بنویسید ]</v>
          </cell>
          <cell r="Z294" t="str">
            <v>ملک / ارباب / قریه دار</v>
          </cell>
          <cell r="AA294" t="str">
            <v>{شورای 1}</v>
          </cell>
          <cell r="AB294" t="str">
            <v>ریش سفیدان قریه یا بزرگان قوم</v>
          </cell>
          <cell r="AC294" t="str">
            <v>حکومت ولسوالی</v>
          </cell>
          <cell r="AD294" t="str">
            <v>حکومت ولایتی</v>
          </cell>
          <cell r="AE294" t="str">
            <v>دولت مرکزی</v>
          </cell>
          <cell r="AF294" t="str">
            <v>انجوها / موسسات</v>
          </cell>
          <cell r="AG294" t="str">
            <v>خان / زمیندار / بیگ / بای</v>
          </cell>
          <cell r="AH294" t="str">
            <v>قوماندان محلی</v>
          </cell>
          <cell r="AI294" t="str">
            <v>ملا / امام / ملای مسجد</v>
          </cell>
          <cell r="AJ294" t="str">
            <v>مولوی / عالم دین / روحانی</v>
          </cell>
          <cell r="AK294" t="str">
            <v>برنامه همبستگی ملی</v>
          </cell>
          <cell r="AL294" t="str">
            <v xml:space="preserve">وضعیت امنیتی </v>
          </cell>
          <cell r="AM294" t="str">
            <v>آب و هوا</v>
          </cell>
          <cell r="AN294" t="str">
            <v>والدین</v>
          </cell>
          <cell r="AO294" t="str">
            <v>سایر:</v>
          </cell>
          <cell r="AP294" t="e">
            <v>#N/A</v>
          </cell>
          <cell r="AQ294" t="e">
            <v>#N/A</v>
          </cell>
          <cell r="AR294" t="e">
            <v>#N/A</v>
          </cell>
          <cell r="AS294" t="e">
            <v>#N/A</v>
          </cell>
          <cell r="AT294" t="e">
            <v>#N/A</v>
          </cell>
          <cell r="AU294" t="e">
            <v>#N/A</v>
          </cell>
          <cell r="AV294" t="e">
            <v>#N/A</v>
          </cell>
          <cell r="AW294" t="e">
            <v>#N/A</v>
          </cell>
          <cell r="AX294" t="e">
            <v>#N/A</v>
          </cell>
          <cell r="AY294" t="e">
            <v>#N/A</v>
          </cell>
          <cell r="AZ294" t="e">
            <v>#N/A</v>
          </cell>
          <cell r="BA294" t="e">
            <v>#N/A</v>
          </cell>
          <cell r="BB294" t="e">
            <v>#N/A</v>
          </cell>
          <cell r="BC294" t="e">
            <v>#N/A</v>
          </cell>
          <cell r="BD294" t="e">
            <v>#N/A</v>
          </cell>
          <cell r="BE294" t="e">
            <v>#N/A</v>
          </cell>
          <cell r="BF294" t="e">
            <v>#N/A</v>
          </cell>
          <cell r="BG294" t="e">
            <v>#N/A</v>
          </cell>
          <cell r="BH294" t="e">
            <v>#N/A</v>
          </cell>
          <cell r="BI294" t="e">
            <v>#N/A</v>
          </cell>
          <cell r="BJ294" t="e">
            <v>#N/A</v>
          </cell>
          <cell r="BK294" t="e">
            <v>#N/A</v>
          </cell>
          <cell r="BL294" t="e">
            <v>#N/A</v>
          </cell>
          <cell r="BM294" t="e">
            <v>#N/A</v>
          </cell>
          <cell r="BN294" t="e">
            <v>#N/A</v>
          </cell>
          <cell r="BO294" t="e">
            <v>#N/A</v>
          </cell>
          <cell r="BP294" t="e">
            <v>#N/A</v>
          </cell>
          <cell r="BQ294" t="e">
            <v>#N/A</v>
          </cell>
          <cell r="BR294" t="e">
            <v>#N/A</v>
          </cell>
          <cell r="BS294" t="e">
            <v>#N/A</v>
          </cell>
          <cell r="BT294" t="e">
            <v>#N/A</v>
          </cell>
          <cell r="BU294" t="e">
            <v>#N/A</v>
          </cell>
          <cell r="BV294" t="e">
            <v>#N/A</v>
          </cell>
          <cell r="BW294" t="e">
            <v>#N/A</v>
          </cell>
          <cell r="BX294">
            <v>16</v>
          </cell>
          <cell r="BY294">
            <v>0</v>
          </cell>
          <cell r="BZ294" t="str">
            <v>Malik / Arbab / Qariyadar</v>
          </cell>
          <cell r="CA294" t="str">
            <v>{Council 1}</v>
          </cell>
          <cell r="CB294" t="str">
            <v>White Beards / Tribal Elders</v>
          </cell>
          <cell r="CC294" t="str">
            <v>District Government</v>
          </cell>
          <cell r="CD294" t="str">
            <v>Provincial Government</v>
          </cell>
          <cell r="CE294" t="str">
            <v>Central Government</v>
          </cell>
          <cell r="CF294" t="str">
            <v>Non-Governmental Organizations</v>
          </cell>
          <cell r="CG294" t="str">
            <v>Khan / Zamindar / Beg / Baay</v>
          </cell>
          <cell r="CH294" t="str">
            <v>Local Commander</v>
          </cell>
          <cell r="CI294" t="str">
            <v>Mullah / Imam / Mosque Mullah</v>
          </cell>
          <cell r="CJ294" t="str">
            <v>Mawlawi / Religious Scholar / Rohanion</v>
          </cell>
          <cell r="CK294" t="str">
            <v>NSP</v>
          </cell>
          <cell r="CL294" t="str">
            <v>Security Situation</v>
          </cell>
          <cell r="CM294" t="str">
            <v>Weather</v>
          </cell>
          <cell r="CN294" t="str">
            <v>Parents</v>
          </cell>
          <cell r="CO294" t="str">
            <v>Other:</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v>0</v>
          </cell>
          <cell r="DT294">
            <v>0</v>
          </cell>
          <cell r="DU294">
            <v>0</v>
          </cell>
          <cell r="DV294">
            <v>0</v>
          </cell>
          <cell r="DW294">
            <v>0</v>
          </cell>
          <cell r="DX294">
            <v>16</v>
          </cell>
          <cell r="DY294">
            <v>1</v>
          </cell>
          <cell r="DZ294" t="str">
            <v>Categorical</v>
          </cell>
          <cell r="EA294">
            <v>1</v>
          </cell>
          <cell r="EB294" t="str">
            <v>Fill-In</v>
          </cell>
          <cell r="EC294" t="str">
            <v xml:space="preserve"> Village elders/tribal leaders/the council;  Local commander;  Head of district;  Provincial authorities;  Central government;  Non Governmental Organizations (NGOs);  Others;  Lack of security;  Weather (snow and rain);  Parents;  Economic conditions/children must work</v>
          </cell>
          <cell r="ED294">
            <v>11</v>
          </cell>
          <cell r="EE294">
            <v>2.2400000000000002</v>
          </cell>
          <cell r="EF294" t="str">
            <v>.</v>
          </cell>
          <cell r="EG294">
            <v>2.13</v>
          </cell>
          <cell r="EH294" t="str">
            <v>.</v>
          </cell>
          <cell r="EI294" t="str">
            <v>-</v>
          </cell>
          <cell r="EK294">
            <v>0</v>
          </cell>
          <cell r="EN294">
            <v>3.11</v>
          </cell>
          <cell r="EO294" t="str">
            <v>Hypothesis Test</v>
          </cell>
          <cell r="EP294" t="str">
            <v>Political Opinion</v>
          </cell>
          <cell r="EQ294" t="str">
            <v>Attribution</v>
          </cell>
          <cell r="ER294">
            <v>3.1599999999999966</v>
          </cell>
          <cell r="ES294">
            <v>3.1599999999999966</v>
          </cell>
          <cell r="ET294" t="str">
            <v>Of the various authorities and influential people, who do you think is most responsible for causing this change?: (1)[Malik / Arbab / Qariyadar], (2) Local Village Council, (3) Whitebeards or Tribal Elders, (4) District Government, (5) Provincial Government, (6) Central Government, (5) Non-Governmental Organizations, or (6) Another Authority?</v>
          </cell>
          <cell r="EU294" t="str">
            <v xml:space="preserve">از جمله مقامات و مردم با نفوذ، به نظر شما کی ها مسئول این تغیر است؟: (1) {ملک / ارباب / قریه دار}; (2) شورای محلی قریه; (3) ریش سفیدان یا بزرگان قوم; (4) مقامات ولسوالی; (5) مقامات ولایتی; (6) دولت مرکزی; (7) موسسات غیر دولتی; یا (8) مقامات دیگر؟ [اگر مقامات دیگر] وظیفه آن شخص یا نام آن مسئول چی است؟ </v>
          </cell>
          <cell r="EV294" t="b">
            <v>1</v>
          </cell>
          <cell r="EW294" t="b">
            <v>0</v>
          </cell>
          <cell r="EX294" t="b">
            <v>0</v>
          </cell>
        </row>
        <row r="295">
          <cell r="Q295">
            <v>4.01</v>
          </cell>
          <cell r="W295" t="str">
            <v>How far away from the village, in kilometers, is the nearest [TYPE OF FACILITY]?</v>
          </cell>
          <cell r="X295" t="str">
            <v>نزديکترين {نوع مرکز صحی} از قريه چند کيلو متر فاصله دارد؟</v>
          </cell>
          <cell r="Y295" t="str">
            <v/>
          </cell>
          <cell r="Z295" t="str">
            <v>نبودن تسهیلات صحی در ساحه</v>
          </cell>
          <cell r="AA295" t="str">
            <v>تسهیلات درقریه است</v>
          </cell>
          <cell r="AB295" t="str">
            <v>کیلومتر</v>
          </cell>
          <cell r="AC295" t="e">
            <v>#N/A</v>
          </cell>
          <cell r="AD295" t="e">
            <v>#N/A</v>
          </cell>
          <cell r="AE295" t="e">
            <v>#N/A</v>
          </cell>
          <cell r="AF295" t="e">
            <v>#N/A</v>
          </cell>
          <cell r="AG295" t="e">
            <v>#N/A</v>
          </cell>
          <cell r="AH295" t="e">
            <v>#N/A</v>
          </cell>
          <cell r="AI295" t="e">
            <v>#N/A</v>
          </cell>
          <cell r="AJ295" t="e">
            <v>#N/A</v>
          </cell>
          <cell r="AK295" t="e">
            <v>#N/A</v>
          </cell>
          <cell r="AL295" t="e">
            <v>#N/A</v>
          </cell>
          <cell r="AM295" t="e">
            <v>#N/A</v>
          </cell>
          <cell r="AN295" t="e">
            <v>#N/A</v>
          </cell>
          <cell r="AO295" t="e">
            <v>#N/A</v>
          </cell>
          <cell r="AP295" t="e">
            <v>#N/A</v>
          </cell>
          <cell r="AQ295" t="e">
            <v>#N/A</v>
          </cell>
          <cell r="AR295" t="e">
            <v>#N/A</v>
          </cell>
          <cell r="AS295" t="e">
            <v>#N/A</v>
          </cell>
          <cell r="AT295" t="e">
            <v>#N/A</v>
          </cell>
          <cell r="AU295" t="e">
            <v>#N/A</v>
          </cell>
          <cell r="AV295" t="e">
            <v>#N/A</v>
          </cell>
          <cell r="AW295" t="e">
            <v>#N/A</v>
          </cell>
          <cell r="AX295" t="e">
            <v>#N/A</v>
          </cell>
          <cell r="AY295" t="e">
            <v>#N/A</v>
          </cell>
          <cell r="AZ295" t="e">
            <v>#N/A</v>
          </cell>
          <cell r="BA295" t="e">
            <v>#N/A</v>
          </cell>
          <cell r="BB295" t="e">
            <v>#N/A</v>
          </cell>
          <cell r="BC295" t="e">
            <v>#N/A</v>
          </cell>
          <cell r="BD295" t="e">
            <v>#N/A</v>
          </cell>
          <cell r="BE295" t="e">
            <v>#N/A</v>
          </cell>
          <cell r="BF295" t="e">
            <v>#N/A</v>
          </cell>
          <cell r="BG295" t="e">
            <v>#N/A</v>
          </cell>
          <cell r="BH295" t="e">
            <v>#N/A</v>
          </cell>
          <cell r="BI295" t="e">
            <v>#N/A</v>
          </cell>
          <cell r="BJ295" t="e">
            <v>#N/A</v>
          </cell>
          <cell r="BK295" t="e">
            <v>#N/A</v>
          </cell>
          <cell r="BL295" t="e">
            <v>#N/A</v>
          </cell>
          <cell r="BM295" t="e">
            <v>#N/A</v>
          </cell>
          <cell r="BN295" t="e">
            <v>#N/A</v>
          </cell>
          <cell r="BO295" t="e">
            <v>#N/A</v>
          </cell>
          <cell r="BP295" t="e">
            <v>#N/A</v>
          </cell>
          <cell r="BQ295" t="e">
            <v>#N/A</v>
          </cell>
          <cell r="BR295" t="e">
            <v>#N/A</v>
          </cell>
          <cell r="BS295" t="e">
            <v>#N/A</v>
          </cell>
          <cell r="BT295" t="e">
            <v>#N/A</v>
          </cell>
          <cell r="BU295" t="e">
            <v>#N/A</v>
          </cell>
          <cell r="BV295" t="e">
            <v>#N/A</v>
          </cell>
          <cell r="BW295" t="e">
            <v>#N/A</v>
          </cell>
          <cell r="BX295">
            <v>3</v>
          </cell>
          <cell r="BY295">
            <v>0</v>
          </cell>
          <cell r="BZ295" t="str">
            <v>No Facility in Area</v>
          </cell>
          <cell r="CA295" t="str">
            <v>Facility In Village</v>
          </cell>
          <cell r="CB295" t="str">
            <v>Kilometers</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v>0</v>
          </cell>
          <cell r="DT295">
            <v>0</v>
          </cell>
          <cell r="DU295">
            <v>0</v>
          </cell>
          <cell r="DV295">
            <v>0</v>
          </cell>
          <cell r="DW295">
            <v>0</v>
          </cell>
          <cell r="DX295">
            <v>3</v>
          </cell>
          <cell r="DY295">
            <v>1</v>
          </cell>
          <cell r="EK295">
            <v>0</v>
          </cell>
          <cell r="ER295">
            <v>4.01</v>
          </cell>
          <cell r="ES295">
            <v>4.01</v>
          </cell>
          <cell r="ET295" t="str">
            <v>How far away from the village, in kilometers, is the nearest [TYPE OF FACILITY]?</v>
          </cell>
          <cell r="EU295" t="str">
            <v>نزديکترين [نوع مرکز صحی] از قريه چند کيلو متر فاصله دارد؟</v>
          </cell>
          <cell r="EV295" t="b">
            <v>1</v>
          </cell>
          <cell r="EW295" t="b">
            <v>1</v>
          </cell>
          <cell r="EX295" t="b">
            <v>0</v>
          </cell>
        </row>
        <row r="296">
          <cell r="Q296">
            <v>4.07</v>
          </cell>
          <cell r="V296" t="str">
            <v/>
          </cell>
          <cell r="W296" t="str">
            <v>In which location do villagers usually receive this treatment?</v>
          </cell>
          <cell r="X296" t="str">
            <v>این تداوی اکثراً در کدام موقعت صورت میگیرد؟</v>
          </cell>
          <cell r="Y296" t="str">
            <v/>
          </cell>
          <cell r="Z296" t="str">
            <v>اين قريه</v>
          </cell>
          <cell r="AA296" t="str">
            <v>نزدیکترین قریه به این قریه</v>
          </cell>
          <cell r="AB296" t="str">
            <v>قريه يا شهر ديگر در ولسوالی</v>
          </cell>
          <cell r="AC296" t="str">
            <v>مرکز ولسوالی</v>
          </cell>
          <cell r="AD296" t="str">
            <v xml:space="preserve">شهرک خارج از ولسوالی اما داخل ولایت </v>
          </cell>
          <cell r="AE296" t="str">
            <v>هرات (مرکز ولایت)</v>
          </cell>
          <cell r="AF296" t="str">
            <v>جلال آباد (مرکز ولایت ننگرهار)</v>
          </cell>
          <cell r="AG296" t="str">
            <v>مزار شریف (مرکز ولایت بلخ)</v>
          </cell>
          <cell r="AH296" t="str">
            <v>پلخمری (مرکز ولايت بغلان)</v>
          </cell>
          <cell r="AI296" t="str">
            <v>چغچران (مرکز ولايت غور)</v>
          </cell>
          <cell r="AJ296" t="str">
            <v>نيلی (مرکز ولايت ديکندی)</v>
          </cell>
          <cell r="AK296" t="str">
            <v>مرکز ولايت ديگر</v>
          </cell>
          <cell r="AL296" t="str">
            <v>کابل</v>
          </cell>
          <cell r="AM296" t="str">
            <v>پاکستان</v>
          </cell>
          <cell r="AN296" t="str">
            <v>ایران</v>
          </cell>
          <cell r="AO296" t="str">
            <v xml:space="preserve">هندوستان </v>
          </cell>
          <cell r="AP296" t="str">
            <v>سایر:</v>
          </cell>
          <cell r="AQ296" t="e">
            <v>#N/A</v>
          </cell>
          <cell r="AR296" t="e">
            <v>#N/A</v>
          </cell>
          <cell r="AS296" t="e">
            <v>#N/A</v>
          </cell>
          <cell r="AT296" t="e">
            <v>#N/A</v>
          </cell>
          <cell r="AU296" t="e">
            <v>#N/A</v>
          </cell>
          <cell r="AV296" t="e">
            <v>#N/A</v>
          </cell>
          <cell r="AW296" t="e">
            <v>#N/A</v>
          </cell>
          <cell r="AX296" t="e">
            <v>#N/A</v>
          </cell>
          <cell r="AY296" t="e">
            <v>#N/A</v>
          </cell>
          <cell r="AZ296" t="e">
            <v>#N/A</v>
          </cell>
          <cell r="BA296" t="e">
            <v>#N/A</v>
          </cell>
          <cell r="BB296" t="e">
            <v>#N/A</v>
          </cell>
          <cell r="BC296" t="e">
            <v>#N/A</v>
          </cell>
          <cell r="BD296" t="e">
            <v>#N/A</v>
          </cell>
          <cell r="BE296" t="e">
            <v>#N/A</v>
          </cell>
          <cell r="BF296" t="e">
            <v>#N/A</v>
          </cell>
          <cell r="BG296" t="e">
            <v>#N/A</v>
          </cell>
          <cell r="BH296" t="e">
            <v>#N/A</v>
          </cell>
          <cell r="BI296" t="e">
            <v>#N/A</v>
          </cell>
          <cell r="BJ296" t="e">
            <v>#N/A</v>
          </cell>
          <cell r="BK296" t="e">
            <v>#N/A</v>
          </cell>
          <cell r="BL296" t="e">
            <v>#N/A</v>
          </cell>
          <cell r="BM296" t="e">
            <v>#N/A</v>
          </cell>
          <cell r="BN296" t="e">
            <v>#N/A</v>
          </cell>
          <cell r="BO296" t="e">
            <v>#N/A</v>
          </cell>
          <cell r="BP296" t="e">
            <v>#N/A</v>
          </cell>
          <cell r="BQ296" t="e">
            <v>#N/A</v>
          </cell>
          <cell r="BR296" t="e">
            <v>#N/A</v>
          </cell>
          <cell r="BS296" t="e">
            <v>#N/A</v>
          </cell>
          <cell r="BT296" t="e">
            <v>#N/A</v>
          </cell>
          <cell r="BU296" t="e">
            <v>#N/A</v>
          </cell>
          <cell r="BV296" t="e">
            <v>#N/A</v>
          </cell>
          <cell r="BW296" t="e">
            <v>#N/A</v>
          </cell>
          <cell r="BX296">
            <v>17</v>
          </cell>
          <cell r="BY296">
            <v>0</v>
          </cell>
          <cell r="BZ296" t="str">
            <v>This Village</v>
          </cell>
          <cell r="CA296" t="str">
            <v>Closest Village to This Village</v>
          </cell>
          <cell r="CB296" t="str">
            <v>Other Village or Town in District</v>
          </cell>
          <cell r="CC296" t="str">
            <v>District Center</v>
          </cell>
          <cell r="CD296" t="str">
            <v>Town Outside District But in Province</v>
          </cell>
          <cell r="CE296" t="str">
            <v>Herat (Province Center)</v>
          </cell>
          <cell r="CF296" t="str">
            <v>Jalalabad (Nangarhar Province Center)</v>
          </cell>
          <cell r="CG296" t="str">
            <v>Mazar-e Sharif (Balkh Province Center)</v>
          </cell>
          <cell r="CH296" t="str">
            <v>Pul-e Khumri (Baghlan Province Center)</v>
          </cell>
          <cell r="CI296" t="str">
            <v>Chaghcharan (Ghor Province Center)</v>
          </cell>
          <cell r="CJ296" t="str">
            <v>Nili (Daykundi Province Center)</v>
          </cell>
          <cell r="CK296" t="str">
            <v>Other Province Center</v>
          </cell>
          <cell r="CL296" t="str">
            <v>Kabul</v>
          </cell>
          <cell r="CM296" t="str">
            <v>Pakistan</v>
          </cell>
          <cell r="CN296" t="str">
            <v>Iran</v>
          </cell>
          <cell r="CO296" t="str">
            <v>India</v>
          </cell>
          <cell r="CP296" t="str">
            <v>Another Place:</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v>0</v>
          </cell>
          <cell r="DT296">
            <v>0</v>
          </cell>
          <cell r="DU296">
            <v>0</v>
          </cell>
          <cell r="DV296">
            <v>0</v>
          </cell>
          <cell r="DW296">
            <v>0</v>
          </cell>
          <cell r="DX296">
            <v>17</v>
          </cell>
          <cell r="DY296">
            <v>1</v>
          </cell>
          <cell r="EK296">
            <v>0</v>
          </cell>
          <cell r="ER296">
            <v>4.0699999999999985</v>
          </cell>
          <cell r="ES296">
            <v>4.0699999999999985</v>
          </cell>
          <cell r="ET296" t="str">
            <v>In which location do villagers usually receive this treatment?</v>
          </cell>
          <cell r="EU296" t="str">
            <v>این تداوی اکثراً در کدام موقعت صورت میگیرد؟</v>
          </cell>
          <cell r="EV296" t="b">
            <v>1</v>
          </cell>
          <cell r="EW296" t="b">
            <v>1</v>
          </cell>
          <cell r="EX296" t="b">
            <v>1</v>
          </cell>
        </row>
        <row r="297">
          <cell r="Q297">
            <v>5.01</v>
          </cell>
          <cell r="U297" t="str">
            <v>What is the main source of drinking water for the majority of people in your village?</v>
          </cell>
          <cell r="V297" t="str">
            <v>In the past 30 days, what is the main source of drinking water for the household?</v>
          </cell>
          <cell r="W297" t="str">
            <v>During the past 30 days, what has been the main source of drinking water for people in this village?</v>
          </cell>
          <cell r="X297" t="str">
            <v>در جریان 30 روز گذشته، عمده ترین منبع آب آشامیدنی مردم این قریه چه بود؟</v>
          </cell>
          <cell r="Y297" t="str">
            <v/>
          </cell>
          <cell r="Z297" t="str">
            <v>چاه عمیق باز- عمومی</v>
          </cell>
          <cell r="AA297" t="str">
            <v>چاه عمیق باز- در حویلی</v>
          </cell>
          <cell r="AB297" t="str">
            <v>چاه نیمه عمیق باز - عمومی</v>
          </cell>
          <cell r="AC297" t="str">
            <v>چاه نیمه عمیق باز - در حویلی</v>
          </cell>
          <cell r="AD297" t="str">
            <v xml:space="preserve">بمبه دستی عمومی </v>
          </cell>
          <cell r="AE297" t="str">
            <v>بمبه دستی در حویلی</v>
          </cell>
          <cell r="AF297" t="str">
            <v>چاه برمه یی با بمبه دستی</v>
          </cell>
          <cell r="AG297" t="str">
            <v>چاه بمبه یی با واترپمپ</v>
          </cell>
          <cell r="AH297" t="str">
            <v>چشمه سرباز</v>
          </cell>
          <cell r="AI297" t="str">
            <v>چشمه سر بسته</v>
          </cell>
          <cell r="AJ297" t="str">
            <v>نل آب (فشاری)</v>
          </cell>
          <cell r="AK297" t="str">
            <v>نل آب دارای واترپمپ</v>
          </cell>
          <cell r="AL297" t="str">
            <v>نل آب شاروالی</v>
          </cell>
          <cell r="AM297" t="str">
            <v>ارهد</v>
          </cell>
          <cell r="AN297" t="str">
            <v>کاریز</v>
          </cell>
          <cell r="AO297" t="str">
            <v>دریا / کانال</v>
          </cell>
          <cell r="AP297" t="str">
            <v>جوی</v>
          </cell>
          <cell r="AQ297" t="str">
            <v>جهیل</v>
          </cell>
          <cell r="AR297" t="str">
            <v>مخزن / آب بند</v>
          </cell>
          <cell r="AS297" t="str">
            <v>حوض</v>
          </cell>
          <cell r="AT297" t="str">
            <v>آب زهکشی</v>
          </cell>
          <cell r="AU297" t="str">
            <v>تانک / تانکر آب</v>
          </cell>
          <cell r="AV297" t="str">
            <v>آب بوتلی / آب معدنی</v>
          </cell>
          <cell r="AW297" t="str">
            <v>سایر:</v>
          </cell>
          <cell r="AX297" t="e">
            <v>#N/A</v>
          </cell>
          <cell r="AY297" t="e">
            <v>#N/A</v>
          </cell>
          <cell r="AZ297" t="e">
            <v>#N/A</v>
          </cell>
          <cell r="BA297" t="e">
            <v>#N/A</v>
          </cell>
          <cell r="BB297" t="e">
            <v>#N/A</v>
          </cell>
          <cell r="BC297" t="e">
            <v>#N/A</v>
          </cell>
          <cell r="BD297" t="e">
            <v>#N/A</v>
          </cell>
          <cell r="BE297" t="e">
            <v>#N/A</v>
          </cell>
          <cell r="BF297" t="e">
            <v>#N/A</v>
          </cell>
          <cell r="BG297" t="e">
            <v>#N/A</v>
          </cell>
          <cell r="BH297" t="e">
            <v>#N/A</v>
          </cell>
          <cell r="BI297" t="e">
            <v>#N/A</v>
          </cell>
          <cell r="BJ297" t="e">
            <v>#N/A</v>
          </cell>
          <cell r="BK297" t="e">
            <v>#N/A</v>
          </cell>
          <cell r="BL297" t="e">
            <v>#N/A</v>
          </cell>
          <cell r="BM297" t="e">
            <v>#N/A</v>
          </cell>
          <cell r="BN297" t="e">
            <v>#N/A</v>
          </cell>
          <cell r="BO297" t="e">
            <v>#N/A</v>
          </cell>
          <cell r="BP297" t="e">
            <v>#N/A</v>
          </cell>
          <cell r="BQ297" t="e">
            <v>#N/A</v>
          </cell>
          <cell r="BR297" t="e">
            <v>#N/A</v>
          </cell>
          <cell r="BS297" t="e">
            <v>#N/A</v>
          </cell>
          <cell r="BT297" t="e">
            <v>#N/A</v>
          </cell>
          <cell r="BU297" t="e">
            <v>#N/A</v>
          </cell>
          <cell r="BV297" t="e">
            <v>#N/A</v>
          </cell>
          <cell r="BW297" t="e">
            <v>#N/A</v>
          </cell>
          <cell r="BX297">
            <v>24</v>
          </cell>
          <cell r="BY297">
            <v>0</v>
          </cell>
          <cell r="BZ297" t="str">
            <v>Deep Open Well (Public)</v>
          </cell>
          <cell r="CA297" t="str">
            <v>Deep Open Well (Compound)</v>
          </cell>
          <cell r="CB297" t="str">
            <v>Shallow Open Well (Public)</v>
          </cell>
          <cell r="CC297" t="str">
            <v>Shallow Open Well (Compound)</v>
          </cell>
          <cell r="CD297" t="str">
            <v>Hand Pump (Public)</v>
          </cell>
          <cell r="CE297" t="str">
            <v>Hand Pump (Compound)</v>
          </cell>
          <cell r="CF297" t="str">
            <v>Bored Wells (Hand Pump)</v>
          </cell>
          <cell r="CG297" t="str">
            <v>Bored Wells (Motorized)</v>
          </cell>
          <cell r="CH297" t="str">
            <v>Spring (Unprotected)</v>
          </cell>
          <cell r="CI297" t="str">
            <v>Spring (Protected)</v>
          </cell>
          <cell r="CJ297" t="str">
            <v>Pipe Scheme (Gravity)</v>
          </cell>
          <cell r="CK297" t="str">
            <v>Pipe Scheme (Motorized)</v>
          </cell>
          <cell r="CL297" t="str">
            <v>Pipe Scheme (Municipal)</v>
          </cell>
          <cell r="CM297" t="str">
            <v>Arhad</v>
          </cell>
          <cell r="CN297" t="str">
            <v>Kariz</v>
          </cell>
          <cell r="CO297" t="str">
            <v>River / Canal</v>
          </cell>
          <cell r="CP297" t="str">
            <v>Stream</v>
          </cell>
          <cell r="CQ297" t="str">
            <v>Lake</v>
          </cell>
          <cell r="CR297" t="str">
            <v>Small Reservoir</v>
          </cell>
          <cell r="CS297" t="str">
            <v>Pool</v>
          </cell>
          <cell r="CT297" t="str">
            <v>Drainage</v>
          </cell>
          <cell r="CU297" t="str">
            <v>Water Tanker</v>
          </cell>
          <cell r="CV297" t="str">
            <v>Bottled Water</v>
          </cell>
          <cell r="CW297" t="str">
            <v>Other:</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v>0</v>
          </cell>
          <cell r="DR297">
            <v>0</v>
          </cell>
          <cell r="DS297">
            <v>0</v>
          </cell>
          <cell r="DT297">
            <v>0</v>
          </cell>
          <cell r="DU297">
            <v>0</v>
          </cell>
          <cell r="DV297">
            <v>0</v>
          </cell>
          <cell r="DW297">
            <v>0</v>
          </cell>
          <cell r="DX297">
            <v>24</v>
          </cell>
          <cell r="DY297">
            <v>1</v>
          </cell>
          <cell r="DZ297" t="str">
            <v>Categorical</v>
          </cell>
          <cell r="EA297">
            <v>1</v>
          </cell>
          <cell r="EB297" t="str">
            <v>Fill-In</v>
          </cell>
          <cell r="EC297" t="str">
            <v>Open top well – public;  Open top well – inside the house;  Hand pump - public;  Hand pump- inside the house;  Deep tube well – hand pump;  Deep tube well- machine;  Spring – without protection;  Spring – with protection;  Pipe- gravity;  Pipe- machine;  Municipality pipe;  Well-wheel;  kariz;  River, lake, canal;  Kanda?;  River dam;  Pond;  River;  Mobile water tank;  Bottled water/mineral water;  Other</v>
          </cell>
          <cell r="ED297">
            <v>21</v>
          </cell>
          <cell r="EE297">
            <v>2.0099999999999998</v>
          </cell>
          <cell r="EF297" t="str">
            <v>I</v>
          </cell>
          <cell r="EG297">
            <v>2.21</v>
          </cell>
          <cell r="EH297" t="str">
            <v>.</v>
          </cell>
          <cell r="EI297" t="str">
            <v>-</v>
          </cell>
          <cell r="EK297">
            <v>0</v>
          </cell>
          <cell r="EN297">
            <v>3.16</v>
          </cell>
          <cell r="EO297" t="str">
            <v>Hypothesis Test</v>
          </cell>
          <cell r="EP297" t="str">
            <v>Access to Services</v>
          </cell>
          <cell r="EQ297" t="str">
            <v>Drinking Water</v>
          </cell>
          <cell r="ER297">
            <v>5.01</v>
          </cell>
          <cell r="ES297">
            <v>5.01</v>
          </cell>
          <cell r="ET297" t="str">
            <v>During the past 30 days, what has been the main source of drinking water for people in this village?</v>
          </cell>
          <cell r="EU297" t="str">
            <v>در جریان 30 روز گذشته، عمده ترین منبع آب آشامیدنی مردم این قریه چه بود؟</v>
          </cell>
          <cell r="EV297" t="b">
            <v>1</v>
          </cell>
          <cell r="EW297" t="b">
            <v>1</v>
          </cell>
          <cell r="EX297" t="b">
            <v>1</v>
          </cell>
        </row>
        <row r="298">
          <cell r="Q298">
            <v>5.0199999999999996</v>
          </cell>
          <cell r="V298" t="str">
            <v>At the moment, is water from {name of source} clean and safe or is it muddy or unsafe?</v>
          </cell>
          <cell r="W298" t="str">
            <v>At the moment, is water from {name of source} clean and safe or is it muddy or unsafe?</v>
          </cell>
          <cell r="X298" t="str">
            <v>درهمین وقت، آب {نام منبع} پاک و صحی است، غیر صحی است یا {لایپر/ خیت}؟</v>
          </cell>
          <cell r="Y298" t="str">
            <v/>
          </cell>
          <cell r="Z298" t="str">
            <v xml:space="preserve">پاک و صحی برای نوشیدن </v>
          </cell>
          <cell r="AA298" t="str">
            <v>بعضی اوقات غیر صحی و یا (لایپر / خیت) برای نوشیدن</v>
          </cell>
          <cell r="AB298" t="str">
            <v>همیشه غیر صحی و یا (لایپر / خیت) برای نوشیدن</v>
          </cell>
          <cell r="AC298" t="e">
            <v>#N/A</v>
          </cell>
          <cell r="AD298" t="e">
            <v>#N/A</v>
          </cell>
          <cell r="AE298" t="e">
            <v>#N/A</v>
          </cell>
          <cell r="AF298" t="e">
            <v>#N/A</v>
          </cell>
          <cell r="AG298" t="e">
            <v>#N/A</v>
          </cell>
          <cell r="AH298" t="e">
            <v>#N/A</v>
          </cell>
          <cell r="AI298" t="e">
            <v>#N/A</v>
          </cell>
          <cell r="AJ298" t="e">
            <v>#N/A</v>
          </cell>
          <cell r="AK298" t="e">
            <v>#N/A</v>
          </cell>
          <cell r="AL298" t="e">
            <v>#N/A</v>
          </cell>
          <cell r="AM298" t="e">
            <v>#N/A</v>
          </cell>
          <cell r="AN298" t="e">
            <v>#N/A</v>
          </cell>
          <cell r="AO298" t="e">
            <v>#N/A</v>
          </cell>
          <cell r="AP298" t="e">
            <v>#N/A</v>
          </cell>
          <cell r="AQ298" t="e">
            <v>#N/A</v>
          </cell>
          <cell r="AR298" t="e">
            <v>#N/A</v>
          </cell>
          <cell r="AS298" t="e">
            <v>#N/A</v>
          </cell>
          <cell r="AT298" t="e">
            <v>#N/A</v>
          </cell>
          <cell r="AU298" t="e">
            <v>#N/A</v>
          </cell>
          <cell r="AV298" t="e">
            <v>#N/A</v>
          </cell>
          <cell r="AW298" t="e">
            <v>#N/A</v>
          </cell>
          <cell r="AX298" t="e">
            <v>#N/A</v>
          </cell>
          <cell r="AY298" t="e">
            <v>#N/A</v>
          </cell>
          <cell r="AZ298" t="e">
            <v>#N/A</v>
          </cell>
          <cell r="BA298" t="e">
            <v>#N/A</v>
          </cell>
          <cell r="BB298" t="e">
            <v>#N/A</v>
          </cell>
          <cell r="BC298" t="e">
            <v>#N/A</v>
          </cell>
          <cell r="BD298" t="e">
            <v>#N/A</v>
          </cell>
          <cell r="BE298" t="e">
            <v>#N/A</v>
          </cell>
          <cell r="BF298" t="e">
            <v>#N/A</v>
          </cell>
          <cell r="BG298" t="e">
            <v>#N/A</v>
          </cell>
          <cell r="BH298" t="e">
            <v>#N/A</v>
          </cell>
          <cell r="BI298" t="e">
            <v>#N/A</v>
          </cell>
          <cell r="BJ298" t="e">
            <v>#N/A</v>
          </cell>
          <cell r="BK298" t="e">
            <v>#N/A</v>
          </cell>
          <cell r="BL298" t="e">
            <v>#N/A</v>
          </cell>
          <cell r="BM298" t="e">
            <v>#N/A</v>
          </cell>
          <cell r="BN298" t="e">
            <v>#N/A</v>
          </cell>
          <cell r="BO298" t="e">
            <v>#N/A</v>
          </cell>
          <cell r="BP298" t="e">
            <v>#N/A</v>
          </cell>
          <cell r="BQ298" t="e">
            <v>#N/A</v>
          </cell>
          <cell r="BR298" t="e">
            <v>#N/A</v>
          </cell>
          <cell r="BS298" t="e">
            <v>#N/A</v>
          </cell>
          <cell r="BT298" t="e">
            <v>#N/A</v>
          </cell>
          <cell r="BU298" t="e">
            <v>#N/A</v>
          </cell>
          <cell r="BV298" t="e">
            <v>#N/A</v>
          </cell>
          <cell r="BW298" t="e">
            <v>#N/A</v>
          </cell>
          <cell r="BX298">
            <v>3</v>
          </cell>
          <cell r="BY298">
            <v>0</v>
          </cell>
          <cell r="BZ298" t="str">
            <v>Clean and Safe to Drink</v>
          </cell>
          <cell r="CA298" t="str">
            <v>Sometimes Muddy and/or Unsafe to Drink</v>
          </cell>
          <cell r="CB298" t="str">
            <v>Always Muddy and/or Unsafe to Drink</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v>0</v>
          </cell>
          <cell r="DT298">
            <v>0</v>
          </cell>
          <cell r="DU298">
            <v>0</v>
          </cell>
          <cell r="DV298">
            <v>0</v>
          </cell>
          <cell r="DW298">
            <v>0</v>
          </cell>
          <cell r="DX298">
            <v>3</v>
          </cell>
          <cell r="DY298">
            <v>1</v>
          </cell>
          <cell r="EK298">
            <v>0</v>
          </cell>
          <cell r="ER298">
            <v>5.0199999999999996</v>
          </cell>
          <cell r="ES298">
            <v>5.0199999999999996</v>
          </cell>
          <cell r="ET298" t="str">
            <v>At the current time, do you believe the water that is available from this main source is clean and safe for drinking or is the water muddy or contaminated with germs?</v>
          </cell>
          <cell r="EU298" t="str">
            <v xml:space="preserve">در حال حاضر، آيا شما باوردارید که این منبع موجود آب که شما از آن استفاده میکنید پاک و صحی برای آشامیدن است و یا اینکه خیت  یا آلوده با میکروب میباشد؟ </v>
          </cell>
          <cell r="EV298" t="b">
            <v>1</v>
          </cell>
          <cell r="EW298" t="b">
            <v>0</v>
          </cell>
          <cell r="EX298" t="b">
            <v>0</v>
          </cell>
        </row>
        <row r="299">
          <cell r="Q299">
            <v>5.03</v>
          </cell>
          <cell r="V299" t="str">
            <v>In the past 12 months, were there any times when water from {name of source} was not available or was unsafe? [IF YES] In which seasons?</v>
          </cell>
          <cell r="W299" t="str">
            <v>In the past 12 months, were there any times when water from {name of source} was not available or was unsafe? [IF YES] In which seasons?</v>
          </cell>
          <cell r="X299" t="str">
            <v>درهمین 12 ماه گذشته، آیا اینطور شده که {نام منبع} آب نداشته باشد، یا غیر صحی بوده باشد؟ [اگربلی] درکدام فصل ها؟</v>
          </cell>
          <cell r="Y299" t="str">
            <v/>
          </cell>
          <cell r="Z299" t="str">
            <v xml:space="preserve">آب  برای نوشیدن همیشه موجود و صحی بود </v>
          </cell>
          <cell r="AA299" t="str">
            <v>اب موجود نبود [فصل های که اب موجود نبود، را مشخص سازید]</v>
          </cell>
          <cell r="AB299" t="str">
            <v>اب صحی نبود [فصل های که اب صحی نبود، را مشخص سازید]</v>
          </cell>
          <cell r="AC299" t="str">
            <v>بهار 1390</v>
          </cell>
          <cell r="AD299" t="str">
            <v>زمستان 1389</v>
          </cell>
          <cell r="AE299" t="str">
            <v>خزان 1389</v>
          </cell>
          <cell r="AF299" t="str">
            <v>تابستان 1389</v>
          </cell>
          <cell r="AG299" t="str">
            <v xml:space="preserve">تمام فصل ها </v>
          </cell>
          <cell r="AH299" t="e">
            <v>#N/A</v>
          </cell>
          <cell r="AI299" t="e">
            <v>#N/A</v>
          </cell>
          <cell r="AJ299" t="e">
            <v>#N/A</v>
          </cell>
          <cell r="AK299" t="e">
            <v>#N/A</v>
          </cell>
          <cell r="AL299" t="e">
            <v>#N/A</v>
          </cell>
          <cell r="AM299" t="e">
            <v>#N/A</v>
          </cell>
          <cell r="AN299" t="e">
            <v>#N/A</v>
          </cell>
          <cell r="AO299" t="e">
            <v>#N/A</v>
          </cell>
          <cell r="AP299" t="e">
            <v>#N/A</v>
          </cell>
          <cell r="AQ299" t="e">
            <v>#N/A</v>
          </cell>
          <cell r="AR299" t="e">
            <v>#N/A</v>
          </cell>
          <cell r="AS299" t="e">
            <v>#N/A</v>
          </cell>
          <cell r="AT299" t="e">
            <v>#N/A</v>
          </cell>
          <cell r="AU299" t="e">
            <v>#N/A</v>
          </cell>
          <cell r="AV299" t="e">
            <v>#N/A</v>
          </cell>
          <cell r="AW299" t="e">
            <v>#N/A</v>
          </cell>
          <cell r="AX299" t="e">
            <v>#N/A</v>
          </cell>
          <cell r="AY299" t="e">
            <v>#N/A</v>
          </cell>
          <cell r="AZ299" t="e">
            <v>#N/A</v>
          </cell>
          <cell r="BA299" t="e">
            <v>#N/A</v>
          </cell>
          <cell r="BB299" t="e">
            <v>#N/A</v>
          </cell>
          <cell r="BC299" t="e">
            <v>#N/A</v>
          </cell>
          <cell r="BD299" t="e">
            <v>#N/A</v>
          </cell>
          <cell r="BE299" t="e">
            <v>#N/A</v>
          </cell>
          <cell r="BF299" t="e">
            <v>#N/A</v>
          </cell>
          <cell r="BG299" t="e">
            <v>#N/A</v>
          </cell>
          <cell r="BH299" t="e">
            <v>#N/A</v>
          </cell>
          <cell r="BI299" t="e">
            <v>#N/A</v>
          </cell>
          <cell r="BJ299" t="e">
            <v>#N/A</v>
          </cell>
          <cell r="BK299" t="e">
            <v>#N/A</v>
          </cell>
          <cell r="BL299" t="e">
            <v>#N/A</v>
          </cell>
          <cell r="BM299" t="e">
            <v>#N/A</v>
          </cell>
          <cell r="BN299" t="e">
            <v>#N/A</v>
          </cell>
          <cell r="BO299" t="e">
            <v>#N/A</v>
          </cell>
          <cell r="BP299" t="e">
            <v>#N/A</v>
          </cell>
          <cell r="BQ299" t="e">
            <v>#N/A</v>
          </cell>
          <cell r="BR299" t="e">
            <v>#N/A</v>
          </cell>
          <cell r="BS299" t="e">
            <v>#N/A</v>
          </cell>
          <cell r="BT299" t="e">
            <v>#N/A</v>
          </cell>
          <cell r="BU299" t="e">
            <v>#N/A</v>
          </cell>
          <cell r="BV299" t="e">
            <v>#N/A</v>
          </cell>
          <cell r="BW299" t="e">
            <v>#N/A</v>
          </cell>
          <cell r="BX299">
            <v>8</v>
          </cell>
          <cell r="BY299">
            <v>0</v>
          </cell>
          <cell r="BZ299" t="str">
            <v>Water Was Always Safe and Available</v>
          </cell>
          <cell r="CA299" t="str">
            <v>Water Was Not Available [SPECIFY SEASONS WHEN THIS OCCURED]</v>
          </cell>
          <cell r="CB299" t="str">
            <v>Water Was Not Safe [SPECIFY SEASONS WHEN THIS OCCURED]</v>
          </cell>
          <cell r="CC299" t="str">
            <v>Spring 2011</v>
          </cell>
          <cell r="CD299" t="str">
            <v>Winter 2010-11</v>
          </cell>
          <cell r="CE299" t="str">
            <v>Fall 2010</v>
          </cell>
          <cell r="CF299" t="str">
            <v>Summer 2010</v>
          </cell>
          <cell r="CG299" t="str">
            <v>All Seasons</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cell r="DS299">
            <v>0</v>
          </cell>
          <cell r="DT299">
            <v>0</v>
          </cell>
          <cell r="DU299">
            <v>0</v>
          </cell>
          <cell r="DV299">
            <v>0</v>
          </cell>
          <cell r="DW299">
            <v>0</v>
          </cell>
          <cell r="DX299">
            <v>8</v>
          </cell>
          <cell r="DY299">
            <v>1</v>
          </cell>
          <cell r="EK299">
            <v>0</v>
          </cell>
          <cell r="ER299">
            <v>5.0299999999999994</v>
          </cell>
          <cell r="ES299">
            <v>5.0299999999999994</v>
          </cell>
          <cell r="ET299" t="str">
            <v>During the past 12 months, have there been any times when water was not available from this main source of drinking water or was not safe to drink? [IF YES] In which months did this occur?</v>
          </cell>
          <cell r="EU299" t="str">
            <v>در جریان 12 ماه گذشته، آیا چنین اتفاق رخ داده است که آب در این منبع موجود نبوده و یا برای آشامیدن  صحی نبوده است؟ [اگربلی] در کدام ماه ها چنین شده است؟</v>
          </cell>
          <cell r="EV299" t="b">
            <v>1</v>
          </cell>
          <cell r="EW299" t="b">
            <v>0</v>
          </cell>
          <cell r="EX299" t="b">
            <v>0</v>
          </cell>
        </row>
        <row r="300">
          <cell r="Q300">
            <v>5.0999999999999996</v>
          </cell>
          <cell r="T300" t="str">
            <v>[COUNT NUMBER OF RESPONDENTS GIVING EACH ANSWER AND ENTER NUMBER IN BOXES BELOW]</v>
          </cell>
          <cell r="U300" t="str">
            <v>Whose effort do you think has resulted in this change? Village elders, tribal leaders, the council, local commander, head of district, provincial authority, central government, NGOs or other sources</v>
          </cell>
          <cell r="V300" t="str">
            <v>Of the various authorities and influential people, who do you think is most responsible for causing this change?: (1)[Malik / Arbab / Qariyadar], (2) Local Village Council, (3) Whitebeards or Tribal Elders, (4) District Government, (5) Provincial Government, (6) Central Government, (7) Non-Governmental Organizations, or (8) Another Authority?</v>
          </cell>
          <cell r="W300" t="str">
            <v>Of the various authorities and influential people, who do you think is most responsible for causing this change?: (1)[Malik / Arbab / Qariyadar], (2) Local Village Council, (3) Whitebeards or Tribal Elders, (4) District Government, (5) Provincial Government, (6) Central Government, (7) Non-Governmental Organizations, or (8) Another Authority?</v>
          </cell>
          <cell r="X300" t="str">
            <v>از جمله مقامات و مردمان با نفوذ، کی زیاد تر سر رفتن بچه ها به مکتب تاثیر داشته؟: (1) {ملک / ارباب / قریه دار}؛ (2) شورای محلی قریه؛ (3) ریش سفیدان یا بزرگان قوم؛ (4) مقامات ولسوالی؛ (5) مقامات ولایتی؛ (6) دولت مرکزی؛ (7) {انجو/ موسسات}؛ یا (8) مقامات دیگر؟ [اگر مقامات دیگر] وظیفه آن شخص یا نام آن مسئول چی است؟</v>
          </cell>
          <cell r="Y300" t="str">
            <v>[ برای هر جواب تعداد جواب دهنده ها را بشمارید و تعداد را در خانه های خالی زیر بنویسید ]</v>
          </cell>
          <cell r="Z300" t="str">
            <v>ملک / ارباب / قریه دار</v>
          </cell>
          <cell r="AA300" t="str">
            <v>{شورای 1}</v>
          </cell>
          <cell r="AB300" t="str">
            <v>ریش سفیدان قریه یا بزرگان قوم</v>
          </cell>
          <cell r="AC300" t="str">
            <v>حکومت ولسوالی</v>
          </cell>
          <cell r="AD300" t="str">
            <v>حکومت ولایتی</v>
          </cell>
          <cell r="AE300" t="str">
            <v>دولت مرکزی</v>
          </cell>
          <cell r="AF300" t="str">
            <v>انجوها / موسسات</v>
          </cell>
          <cell r="AG300" t="str">
            <v>خان / زمیندار / بیگ / بای</v>
          </cell>
          <cell r="AH300" t="str">
            <v>قوماندان محلی</v>
          </cell>
          <cell r="AI300" t="str">
            <v>ملا / امام / ملای مسجد</v>
          </cell>
          <cell r="AJ300" t="str">
            <v>مولوی / عالم دین / روحانی</v>
          </cell>
          <cell r="AK300" t="str">
            <v>برنامه همبستگی ملی</v>
          </cell>
          <cell r="AL300" t="str">
            <v xml:space="preserve">وضعیت امنیتی </v>
          </cell>
          <cell r="AM300" t="str">
            <v>آب و هوا</v>
          </cell>
          <cell r="AN300" t="str">
            <v>سایر:</v>
          </cell>
          <cell r="AO300" t="e">
            <v>#N/A</v>
          </cell>
          <cell r="AP300" t="e">
            <v>#N/A</v>
          </cell>
          <cell r="AQ300" t="e">
            <v>#N/A</v>
          </cell>
          <cell r="AR300" t="e">
            <v>#N/A</v>
          </cell>
          <cell r="AS300" t="e">
            <v>#N/A</v>
          </cell>
          <cell r="AT300" t="e">
            <v>#N/A</v>
          </cell>
          <cell r="AU300" t="e">
            <v>#N/A</v>
          </cell>
          <cell r="AV300" t="e">
            <v>#N/A</v>
          </cell>
          <cell r="AW300" t="e">
            <v>#N/A</v>
          </cell>
          <cell r="AX300" t="e">
            <v>#N/A</v>
          </cell>
          <cell r="AY300" t="e">
            <v>#N/A</v>
          </cell>
          <cell r="AZ300" t="e">
            <v>#N/A</v>
          </cell>
          <cell r="BA300" t="e">
            <v>#N/A</v>
          </cell>
          <cell r="BB300" t="e">
            <v>#N/A</v>
          </cell>
          <cell r="BC300" t="e">
            <v>#N/A</v>
          </cell>
          <cell r="BD300" t="e">
            <v>#N/A</v>
          </cell>
          <cell r="BE300" t="e">
            <v>#N/A</v>
          </cell>
          <cell r="BF300" t="e">
            <v>#N/A</v>
          </cell>
          <cell r="BG300" t="e">
            <v>#N/A</v>
          </cell>
          <cell r="BH300" t="e">
            <v>#N/A</v>
          </cell>
          <cell r="BI300" t="e">
            <v>#N/A</v>
          </cell>
          <cell r="BJ300" t="e">
            <v>#N/A</v>
          </cell>
          <cell r="BK300" t="e">
            <v>#N/A</v>
          </cell>
          <cell r="BL300" t="e">
            <v>#N/A</v>
          </cell>
          <cell r="BM300" t="e">
            <v>#N/A</v>
          </cell>
          <cell r="BN300" t="e">
            <v>#N/A</v>
          </cell>
          <cell r="BO300" t="e">
            <v>#N/A</v>
          </cell>
          <cell r="BP300" t="e">
            <v>#N/A</v>
          </cell>
          <cell r="BQ300" t="e">
            <v>#N/A</v>
          </cell>
          <cell r="BR300" t="e">
            <v>#N/A</v>
          </cell>
          <cell r="BS300" t="e">
            <v>#N/A</v>
          </cell>
          <cell r="BT300" t="e">
            <v>#N/A</v>
          </cell>
          <cell r="BU300" t="e">
            <v>#N/A</v>
          </cell>
          <cell r="BV300" t="e">
            <v>#N/A</v>
          </cell>
          <cell r="BW300" t="e">
            <v>#N/A</v>
          </cell>
          <cell r="BX300">
            <v>15</v>
          </cell>
          <cell r="BY300">
            <v>0</v>
          </cell>
          <cell r="BZ300" t="str">
            <v>Malik / Arbab / Qariyadar</v>
          </cell>
          <cell r="CA300" t="str">
            <v>{Council 1}</v>
          </cell>
          <cell r="CB300" t="str">
            <v>White Beards / Tribal Elders</v>
          </cell>
          <cell r="CC300" t="str">
            <v>District Government</v>
          </cell>
          <cell r="CD300" t="str">
            <v>Provincial Government</v>
          </cell>
          <cell r="CE300" t="str">
            <v>Central Government</v>
          </cell>
          <cell r="CF300" t="str">
            <v>Non-Governmental Organizations</v>
          </cell>
          <cell r="CG300" t="str">
            <v>Khan / Zamindar / Beg / Baay</v>
          </cell>
          <cell r="CH300" t="str">
            <v>Local Commander</v>
          </cell>
          <cell r="CI300" t="str">
            <v>Mullah / Imam / Mosque Mullah</v>
          </cell>
          <cell r="CJ300" t="str">
            <v>Mawlawi / Religious Scholar / Rohanion</v>
          </cell>
          <cell r="CK300" t="str">
            <v>NSP</v>
          </cell>
          <cell r="CL300" t="str">
            <v>Security Situation</v>
          </cell>
          <cell r="CM300" t="str">
            <v>Weather</v>
          </cell>
          <cell r="CN300" t="str">
            <v>Other:</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v>0</v>
          </cell>
          <cell r="DR300">
            <v>0</v>
          </cell>
          <cell r="DS300">
            <v>0</v>
          </cell>
          <cell r="DT300">
            <v>0</v>
          </cell>
          <cell r="DU300">
            <v>0</v>
          </cell>
          <cell r="DV300">
            <v>0</v>
          </cell>
          <cell r="DW300">
            <v>0</v>
          </cell>
          <cell r="DX300">
            <v>15</v>
          </cell>
          <cell r="DY300">
            <v>1</v>
          </cell>
          <cell r="DZ300" t="str">
            <v>Categorical</v>
          </cell>
          <cell r="EA300">
            <v>1</v>
          </cell>
          <cell r="EB300" t="str">
            <v>Fill-In</v>
          </cell>
          <cell r="EC300" t="str">
            <v>Village elders/tribal leaders/the council;  Local commander;  Head of district;  Provincial authority;  Central government;  Non Governmental Organizations (NGOs);  Other;  Lack of security;  Weather (snow and rain);  Parents;  Economic conditions/children should work</v>
          </cell>
          <cell r="ED300">
            <v>11</v>
          </cell>
          <cell r="EE300">
            <v>2.15</v>
          </cell>
          <cell r="EF300" t="str">
            <v>.</v>
          </cell>
          <cell r="EG300" t="str">
            <v>-</v>
          </cell>
          <cell r="EI300" t="str">
            <v>-</v>
          </cell>
          <cell r="EK300">
            <v>0</v>
          </cell>
          <cell r="EN300">
            <v>3.26</v>
          </cell>
          <cell r="EO300" t="str">
            <v>Hypothesis Test</v>
          </cell>
          <cell r="EP300" t="str">
            <v>Political Opinion</v>
          </cell>
          <cell r="EQ300" t="str">
            <v>Attribution</v>
          </cell>
          <cell r="ER300">
            <v>5.0999999999999979</v>
          </cell>
          <cell r="ES300">
            <v>5.0999999999999979</v>
          </cell>
          <cell r="ET300" t="str">
            <v>Of the various authorities and influential people, who do you think is most responsible for causing this change?: (1)[Malik / Arbab / Qariyadar], (2) Local Village Council, (3) Whitebeards or Tribal Elders, (4) District Government, (5) Provincial Government, (6) Central Government, (5) Non-Governmental Organizations, or (6) Another Authority?</v>
          </cell>
          <cell r="EU300" t="str">
            <v xml:space="preserve">از جمله مقامات و مردم با نفوذ، به نظر شما کی ها مسئول این تغیر است؟: (1) {ملک / ارباب / قریه دار}; (2) شورای محلی قریه; (3) ریش سفیدان یا بزرگان قوم; (4) مقامات ولسوالی; (5) مقامات ولایتی; (6) دولت مرکزی; (7) موسسات غیر دولتی; یا (8) مقامات دیگر؟ [اگر مقامات دیگر] وظیفه آن شخص یا نام آن مسئول چی است؟ </v>
          </cell>
          <cell r="EV300" t="b">
            <v>1</v>
          </cell>
          <cell r="EW300" t="b">
            <v>0</v>
          </cell>
          <cell r="EX300" t="b">
            <v>0</v>
          </cell>
        </row>
        <row r="301">
          <cell r="Q301">
            <v>6.02</v>
          </cell>
          <cell r="S301">
            <v>4.0299999999999994</v>
          </cell>
          <cell r="U301" t="str">
            <v>Can vehicles travel across the nearest road to your village throughout the year including winter?</v>
          </cell>
          <cell r="V301" t="str">
            <v/>
          </cell>
          <cell r="W301" t="str">
            <v>During the past 12 months, was the closest road to your village usable by vehicles during all months?</v>
          </cell>
          <cell r="X301" t="str">
            <v>درهمین 12 ماه گذشته، این سرک برای موتر در تمام سال قابل استفاده بود؟</v>
          </cell>
          <cell r="Y301" t="str">
            <v/>
          </cell>
          <cell r="Z301" t="str">
            <v>نخیر</v>
          </cell>
          <cell r="AA301" t="str">
            <v>بلی</v>
          </cell>
          <cell r="AB301" t="e">
            <v>#N/A</v>
          </cell>
          <cell r="AC301" t="e">
            <v>#N/A</v>
          </cell>
          <cell r="AD301" t="e">
            <v>#N/A</v>
          </cell>
          <cell r="AE301" t="e">
            <v>#N/A</v>
          </cell>
          <cell r="AF301" t="e">
            <v>#N/A</v>
          </cell>
          <cell r="AG301" t="e">
            <v>#N/A</v>
          </cell>
          <cell r="AH301" t="e">
            <v>#N/A</v>
          </cell>
          <cell r="AI301" t="e">
            <v>#N/A</v>
          </cell>
          <cell r="AJ301" t="e">
            <v>#N/A</v>
          </cell>
          <cell r="AK301" t="e">
            <v>#N/A</v>
          </cell>
          <cell r="AL301" t="e">
            <v>#N/A</v>
          </cell>
          <cell r="AM301" t="e">
            <v>#N/A</v>
          </cell>
          <cell r="AN301" t="e">
            <v>#N/A</v>
          </cell>
          <cell r="AO301" t="e">
            <v>#N/A</v>
          </cell>
          <cell r="AP301" t="e">
            <v>#N/A</v>
          </cell>
          <cell r="AQ301" t="e">
            <v>#N/A</v>
          </cell>
          <cell r="AR301" t="e">
            <v>#N/A</v>
          </cell>
          <cell r="AS301" t="e">
            <v>#N/A</v>
          </cell>
          <cell r="AT301" t="e">
            <v>#N/A</v>
          </cell>
          <cell r="AU301" t="e">
            <v>#N/A</v>
          </cell>
          <cell r="AV301" t="e">
            <v>#N/A</v>
          </cell>
          <cell r="AW301" t="e">
            <v>#N/A</v>
          </cell>
          <cell r="AX301" t="e">
            <v>#N/A</v>
          </cell>
          <cell r="AY301" t="e">
            <v>#N/A</v>
          </cell>
          <cell r="AZ301" t="e">
            <v>#N/A</v>
          </cell>
          <cell r="BA301" t="e">
            <v>#N/A</v>
          </cell>
          <cell r="BB301" t="e">
            <v>#N/A</v>
          </cell>
          <cell r="BC301" t="e">
            <v>#N/A</v>
          </cell>
          <cell r="BD301" t="e">
            <v>#N/A</v>
          </cell>
          <cell r="BE301" t="e">
            <v>#N/A</v>
          </cell>
          <cell r="BF301" t="e">
            <v>#N/A</v>
          </cell>
          <cell r="BG301" t="e">
            <v>#N/A</v>
          </cell>
          <cell r="BH301" t="e">
            <v>#N/A</v>
          </cell>
          <cell r="BI301" t="e">
            <v>#N/A</v>
          </cell>
          <cell r="BJ301" t="e">
            <v>#N/A</v>
          </cell>
          <cell r="BK301" t="e">
            <v>#N/A</v>
          </cell>
          <cell r="BL301" t="e">
            <v>#N/A</v>
          </cell>
          <cell r="BM301" t="e">
            <v>#N/A</v>
          </cell>
          <cell r="BN301" t="e">
            <v>#N/A</v>
          </cell>
          <cell r="BO301" t="e">
            <v>#N/A</v>
          </cell>
          <cell r="BP301" t="e">
            <v>#N/A</v>
          </cell>
          <cell r="BQ301" t="e">
            <v>#N/A</v>
          </cell>
          <cell r="BR301" t="e">
            <v>#N/A</v>
          </cell>
          <cell r="BS301" t="e">
            <v>#N/A</v>
          </cell>
          <cell r="BT301" t="e">
            <v>#N/A</v>
          </cell>
          <cell r="BU301" t="e">
            <v>#N/A</v>
          </cell>
          <cell r="BV301" t="e">
            <v>#N/A</v>
          </cell>
          <cell r="BW301" t="e">
            <v>#N/A</v>
          </cell>
          <cell r="BX301">
            <v>2</v>
          </cell>
          <cell r="BY301">
            <v>0</v>
          </cell>
          <cell r="BZ301" t="str">
            <v>No</v>
          </cell>
          <cell r="CA301" t="str">
            <v>Yes</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v>0</v>
          </cell>
          <cell r="DR301">
            <v>0</v>
          </cell>
          <cell r="DS301">
            <v>0</v>
          </cell>
          <cell r="DT301">
            <v>0</v>
          </cell>
          <cell r="DU301">
            <v>0</v>
          </cell>
          <cell r="DV301">
            <v>0</v>
          </cell>
          <cell r="DW301">
            <v>0</v>
          </cell>
          <cell r="DX301">
            <v>2</v>
          </cell>
          <cell r="DY301">
            <v>1</v>
          </cell>
          <cell r="DZ301" t="str">
            <v>Binary</v>
          </cell>
          <cell r="EA301">
            <v>1</v>
          </cell>
          <cell r="EB301" t="str">
            <v>Fill-In</v>
          </cell>
          <cell r="EC301" t="str">
            <v>Yes; No</v>
          </cell>
          <cell r="ED301">
            <v>2</v>
          </cell>
          <cell r="EE301" t="str">
            <v>-</v>
          </cell>
          <cell r="EG301" t="str">
            <v>-</v>
          </cell>
          <cell r="EI301" t="str">
            <v>-</v>
          </cell>
          <cell r="EK301">
            <v>0</v>
          </cell>
          <cell r="EN301">
            <v>3.27</v>
          </cell>
          <cell r="EO301" t="str">
            <v>Hypothesis Test</v>
          </cell>
          <cell r="EP301" t="str">
            <v>Access to Services</v>
          </cell>
          <cell r="EQ301" t="str">
            <v>Roads</v>
          </cell>
          <cell r="ER301">
            <v>6.02</v>
          </cell>
          <cell r="ES301">
            <v>6.02</v>
          </cell>
          <cell r="ET301" t="str">
            <v>During the past 12 months, was the closest road to your village usable by vehicles during all months?</v>
          </cell>
          <cell r="EU301" t="str">
            <v>درجریان 12 ماه گذشته، آیا نزدیکترین سرک به قریه شما برای موتر در تمام ماه ها قابل استفاده بود؟</v>
          </cell>
          <cell r="EV301" t="b">
            <v>1</v>
          </cell>
          <cell r="EW301" t="b">
            <v>1</v>
          </cell>
          <cell r="EX301" t="b">
            <v>0</v>
          </cell>
        </row>
        <row r="302">
          <cell r="Q302">
            <v>5.09</v>
          </cell>
          <cell r="S302">
            <v>4.01</v>
          </cell>
          <cell r="T302" t="str">
            <v>[COUNT NUMBER OF RESPONDENTS GIVING EACH ANSWER AND ENTER NUMBER IN BOXES BELOW]</v>
          </cell>
          <cell r="U302" t="str">
            <v>Has access to electricity by the households in this village increased, decreased or stayed the same?</v>
          </cell>
          <cell r="V302" t="str">
            <v>Compared to this time last year, has your household's access to electricity increased, stayed the same, or decreased?</v>
          </cell>
          <cell r="W302" t="str">
            <v>Compared to this time last year, do you think that the access of villages in this village to electricity has increased, stayed the same, or decreased?</v>
          </cell>
          <cell r="X302" t="str">
            <v>در مقایسه با همین وقت پار سال، فکر میکنید که دسترسی مردم این قریه به برق زیادتر شده، همو چیز است و یا کمتر شده؟</v>
          </cell>
          <cell r="Y302" t="str">
            <v>[ برای هر جواب تعداد جواب دهنده ها را بشمارید و تعداد را در خانه های خالی زیر بنویسید ]</v>
          </cell>
          <cell r="Z302" t="str">
            <v>زیاد شده</v>
          </cell>
          <cell r="AA302" t="str">
            <v>همو چیز است</v>
          </cell>
          <cell r="AB302" t="str">
            <v>کم شده</v>
          </cell>
          <cell r="AC302" t="e">
            <v>#N/A</v>
          </cell>
          <cell r="AD302" t="e">
            <v>#N/A</v>
          </cell>
          <cell r="AE302" t="e">
            <v>#N/A</v>
          </cell>
          <cell r="AF302" t="e">
            <v>#N/A</v>
          </cell>
          <cell r="AG302" t="e">
            <v>#N/A</v>
          </cell>
          <cell r="AH302" t="e">
            <v>#N/A</v>
          </cell>
          <cell r="AI302" t="e">
            <v>#N/A</v>
          </cell>
          <cell r="AJ302" t="e">
            <v>#N/A</v>
          </cell>
          <cell r="AK302" t="e">
            <v>#N/A</v>
          </cell>
          <cell r="AL302" t="e">
            <v>#N/A</v>
          </cell>
          <cell r="AM302" t="e">
            <v>#N/A</v>
          </cell>
          <cell r="AN302" t="e">
            <v>#N/A</v>
          </cell>
          <cell r="AO302" t="e">
            <v>#N/A</v>
          </cell>
          <cell r="AP302" t="e">
            <v>#N/A</v>
          </cell>
          <cell r="AQ302" t="e">
            <v>#N/A</v>
          </cell>
          <cell r="AR302" t="e">
            <v>#N/A</v>
          </cell>
          <cell r="AS302" t="e">
            <v>#N/A</v>
          </cell>
          <cell r="AT302" t="e">
            <v>#N/A</v>
          </cell>
          <cell r="AU302" t="e">
            <v>#N/A</v>
          </cell>
          <cell r="AV302" t="e">
            <v>#N/A</v>
          </cell>
          <cell r="AW302" t="e">
            <v>#N/A</v>
          </cell>
          <cell r="AX302" t="e">
            <v>#N/A</v>
          </cell>
          <cell r="AY302" t="e">
            <v>#N/A</v>
          </cell>
          <cell r="AZ302" t="e">
            <v>#N/A</v>
          </cell>
          <cell r="BA302" t="e">
            <v>#N/A</v>
          </cell>
          <cell r="BB302" t="e">
            <v>#N/A</v>
          </cell>
          <cell r="BC302" t="e">
            <v>#N/A</v>
          </cell>
          <cell r="BD302" t="e">
            <v>#N/A</v>
          </cell>
          <cell r="BE302" t="e">
            <v>#N/A</v>
          </cell>
          <cell r="BF302" t="e">
            <v>#N/A</v>
          </cell>
          <cell r="BG302" t="e">
            <v>#N/A</v>
          </cell>
          <cell r="BH302" t="e">
            <v>#N/A</v>
          </cell>
          <cell r="BI302" t="e">
            <v>#N/A</v>
          </cell>
          <cell r="BJ302" t="e">
            <v>#N/A</v>
          </cell>
          <cell r="BK302" t="e">
            <v>#N/A</v>
          </cell>
          <cell r="BL302" t="e">
            <v>#N/A</v>
          </cell>
          <cell r="BM302" t="e">
            <v>#N/A</v>
          </cell>
          <cell r="BN302" t="e">
            <v>#N/A</v>
          </cell>
          <cell r="BO302" t="e">
            <v>#N/A</v>
          </cell>
          <cell r="BP302" t="e">
            <v>#N/A</v>
          </cell>
          <cell r="BQ302" t="e">
            <v>#N/A</v>
          </cell>
          <cell r="BR302" t="e">
            <v>#N/A</v>
          </cell>
          <cell r="BS302" t="e">
            <v>#N/A</v>
          </cell>
          <cell r="BT302" t="e">
            <v>#N/A</v>
          </cell>
          <cell r="BU302" t="e">
            <v>#N/A</v>
          </cell>
          <cell r="BV302" t="e">
            <v>#N/A</v>
          </cell>
          <cell r="BW302" t="e">
            <v>#N/A</v>
          </cell>
          <cell r="BX302">
            <v>3</v>
          </cell>
          <cell r="BY302">
            <v>0</v>
          </cell>
          <cell r="BZ302" t="str">
            <v>Increased</v>
          </cell>
          <cell r="CA302" t="str">
            <v>Stayed the Same</v>
          </cell>
          <cell r="CB302" t="str">
            <v>Decreased</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0</v>
          </cell>
          <cell r="DS302">
            <v>0</v>
          </cell>
          <cell r="DT302">
            <v>0</v>
          </cell>
          <cell r="DU302">
            <v>0</v>
          </cell>
          <cell r="DV302">
            <v>0</v>
          </cell>
          <cell r="DW302">
            <v>0</v>
          </cell>
          <cell r="DX302">
            <v>3</v>
          </cell>
          <cell r="DY302">
            <v>1</v>
          </cell>
          <cell r="DZ302" t="str">
            <v>Categorical</v>
          </cell>
          <cell r="EA302">
            <v>1</v>
          </cell>
          <cell r="EB302" t="str">
            <v>Fill-In</v>
          </cell>
          <cell r="EC302" t="str">
            <v>Increased; Remains the same; Decreased</v>
          </cell>
          <cell r="ED302">
            <v>3</v>
          </cell>
          <cell r="EE302">
            <v>2.14</v>
          </cell>
          <cell r="EF302" t="str">
            <v>I/X</v>
          </cell>
          <cell r="EG302" t="str">
            <v>-</v>
          </cell>
          <cell r="EI302" t="str">
            <v>-</v>
          </cell>
          <cell r="EK302">
            <v>0</v>
          </cell>
          <cell r="EN302">
            <v>3.25</v>
          </cell>
          <cell r="EO302" t="str">
            <v>Hypothesis Test</v>
          </cell>
          <cell r="EP302" t="str">
            <v>Perception of Change</v>
          </cell>
          <cell r="EQ302" t="str">
            <v>Electricity</v>
          </cell>
          <cell r="ER302">
            <v>5.0899999999999981</v>
          </cell>
          <cell r="ES302">
            <v>5.0899999999999981</v>
          </cell>
          <cell r="ET302" t="str">
            <v>Compared to this time last year, do you think that the access of villages in this village to electricity has increased, stayed the same, or decreased?</v>
          </cell>
          <cell r="EU302" t="str">
            <v xml:space="preserve">در مقایسه با همین وقت سال گذشته، آیا شما فکر میکنید که دسترسی مردم این قریه به برق افزایش یافته، عین چیز باقی مانده و یا کاهش یافته است؟ </v>
          </cell>
          <cell r="EV302" t="b">
            <v>1</v>
          </cell>
          <cell r="EW302" t="b">
            <v>1</v>
          </cell>
          <cell r="EX302" t="b">
            <v>0</v>
          </cell>
        </row>
        <row r="303">
          <cell r="Q303">
            <v>6.14</v>
          </cell>
          <cell r="S303">
            <v>4.0499999999999989</v>
          </cell>
          <cell r="W303" t="str">
            <v>How much have the projects improved access between the village and the district center?</v>
          </cell>
          <cell r="X303" t="str">
            <v>این پروژه ها تا چه حد ارتباط مردم این قریه را با مرکز ولسوالی بهبود بخشیده است؟</v>
          </cell>
          <cell r="Y303" t="str">
            <v/>
          </cell>
          <cell r="Z303" t="str">
            <v>همو چیز است</v>
          </cell>
          <cell r="AA303" t="str">
            <v xml:space="preserve">کمی تغیر کرده </v>
          </cell>
          <cell r="AB303" t="str">
            <v xml:space="preserve">بسیار تغیر کرده </v>
          </cell>
          <cell r="AC303" t="e">
            <v>#N/A</v>
          </cell>
          <cell r="AD303" t="e">
            <v>#N/A</v>
          </cell>
          <cell r="AE303" t="e">
            <v>#N/A</v>
          </cell>
          <cell r="AF303" t="e">
            <v>#N/A</v>
          </cell>
          <cell r="AG303" t="e">
            <v>#N/A</v>
          </cell>
          <cell r="AH303" t="e">
            <v>#N/A</v>
          </cell>
          <cell r="AI303" t="e">
            <v>#N/A</v>
          </cell>
          <cell r="AJ303" t="e">
            <v>#N/A</v>
          </cell>
          <cell r="AK303" t="e">
            <v>#N/A</v>
          </cell>
          <cell r="AL303" t="e">
            <v>#N/A</v>
          </cell>
          <cell r="AM303" t="e">
            <v>#N/A</v>
          </cell>
          <cell r="AN303" t="e">
            <v>#N/A</v>
          </cell>
          <cell r="AO303" t="e">
            <v>#N/A</v>
          </cell>
          <cell r="AP303" t="e">
            <v>#N/A</v>
          </cell>
          <cell r="AQ303" t="e">
            <v>#N/A</v>
          </cell>
          <cell r="AR303" t="e">
            <v>#N/A</v>
          </cell>
          <cell r="AS303" t="e">
            <v>#N/A</v>
          </cell>
          <cell r="AT303" t="e">
            <v>#N/A</v>
          </cell>
          <cell r="AU303" t="e">
            <v>#N/A</v>
          </cell>
          <cell r="AV303" t="e">
            <v>#N/A</v>
          </cell>
          <cell r="AW303" t="e">
            <v>#N/A</v>
          </cell>
          <cell r="AX303" t="e">
            <v>#N/A</v>
          </cell>
          <cell r="AY303" t="e">
            <v>#N/A</v>
          </cell>
          <cell r="AZ303" t="e">
            <v>#N/A</v>
          </cell>
          <cell r="BA303" t="e">
            <v>#N/A</v>
          </cell>
          <cell r="BB303" t="e">
            <v>#N/A</v>
          </cell>
          <cell r="BC303" t="e">
            <v>#N/A</v>
          </cell>
          <cell r="BD303" t="e">
            <v>#N/A</v>
          </cell>
          <cell r="BE303" t="e">
            <v>#N/A</v>
          </cell>
          <cell r="BF303" t="e">
            <v>#N/A</v>
          </cell>
          <cell r="BG303" t="e">
            <v>#N/A</v>
          </cell>
          <cell r="BH303" t="e">
            <v>#N/A</v>
          </cell>
          <cell r="BI303" t="e">
            <v>#N/A</v>
          </cell>
          <cell r="BJ303" t="e">
            <v>#N/A</v>
          </cell>
          <cell r="BK303" t="e">
            <v>#N/A</v>
          </cell>
          <cell r="BL303" t="e">
            <v>#N/A</v>
          </cell>
          <cell r="BM303" t="e">
            <v>#N/A</v>
          </cell>
          <cell r="BN303" t="e">
            <v>#N/A</v>
          </cell>
          <cell r="BO303" t="e">
            <v>#N/A</v>
          </cell>
          <cell r="BP303" t="e">
            <v>#N/A</v>
          </cell>
          <cell r="BQ303" t="e">
            <v>#N/A</v>
          </cell>
          <cell r="BR303" t="e">
            <v>#N/A</v>
          </cell>
          <cell r="BS303" t="e">
            <v>#N/A</v>
          </cell>
          <cell r="BT303" t="e">
            <v>#N/A</v>
          </cell>
          <cell r="BU303" t="e">
            <v>#N/A</v>
          </cell>
          <cell r="BV303" t="e">
            <v>#N/A</v>
          </cell>
          <cell r="BW303" t="e">
            <v>#N/A</v>
          </cell>
          <cell r="BX303">
            <v>3</v>
          </cell>
          <cell r="BY303">
            <v>0</v>
          </cell>
          <cell r="BZ303" t="str">
            <v>No Change</v>
          </cell>
          <cell r="CA303" t="str">
            <v>Some Change</v>
          </cell>
          <cell r="CB303" t="str">
            <v>Big Change</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v>0</v>
          </cell>
          <cell r="DR303">
            <v>0</v>
          </cell>
          <cell r="DS303">
            <v>0</v>
          </cell>
          <cell r="DT303">
            <v>0</v>
          </cell>
          <cell r="DU303">
            <v>0</v>
          </cell>
          <cell r="DV303">
            <v>0</v>
          </cell>
          <cell r="DW303">
            <v>0</v>
          </cell>
          <cell r="DX303">
            <v>3</v>
          </cell>
          <cell r="DY303">
            <v>1</v>
          </cell>
          <cell r="EK303">
            <v>0</v>
          </cell>
          <cell r="ER303">
            <v>6.139999999999997</v>
          </cell>
          <cell r="ES303">
            <v>6.139999999999997</v>
          </cell>
          <cell r="ET303" t="str">
            <v>How much have the projects improved access between the village and the district center?</v>
          </cell>
          <cell r="EU303" t="str">
            <v>این پروژه ها تا چه حد ارتباط مردم این قریه را با مرکز ولسوالی بهبود بخشیده است؟</v>
          </cell>
          <cell r="EV303" t="b">
            <v>1</v>
          </cell>
          <cell r="EW303" t="b">
            <v>1</v>
          </cell>
          <cell r="EX303" t="b">
            <v>1</v>
          </cell>
        </row>
        <row r="304">
          <cell r="Q304">
            <v>6.15</v>
          </cell>
          <cell r="W304" t="str">
            <v>What was the main reason these projects did not have a significant impact on access between the village and the district center?</v>
          </cell>
          <cell r="X304" t="str">
            <v xml:space="preserve">دلیل عمده اینکه پروژه ها بر وصل نمودن قریه با مرکز ولسوالی تأثیر مهم نداشت، چی بود؟ </v>
          </cell>
          <cell r="Y304" t="str">
            <v/>
          </cell>
          <cell r="Z304" t="str">
            <v>کار در سرکی نبود که ارتباط قریه را با ولسوالی وصل نماید</v>
          </cell>
          <cell r="AA304" t="str">
            <v>پروژه هنوز تکمیل نشده است</v>
          </cell>
          <cell r="AB304" t="str">
            <v xml:space="preserve">پروژه بسیار وقت قبل تطبیق شد </v>
          </cell>
          <cell r="AC304" t="str">
            <v>پروژه بسیار کوچک بود</v>
          </cell>
          <cell r="AD304" t="str">
            <v>کیفیت کار های ساختمانی خراب بود</v>
          </cell>
          <cell r="AE304" t="str">
            <v>موادی که استفاده شدند، کیفیت خراب داشت</v>
          </cell>
          <cell r="AF304" t="str">
            <v>قرار دادی پروژه را درست اداره نکرد</v>
          </cell>
          <cell r="AG304" t="str">
            <v>سرک بعد از تکمیل پروژه خراب شده است</v>
          </cell>
          <cell r="AH304" t="str">
            <v>سایر:</v>
          </cell>
          <cell r="AI304" t="str">
            <v>سایر:</v>
          </cell>
          <cell r="AJ304" t="str">
            <v>سایر:</v>
          </cell>
          <cell r="AK304" t="e">
            <v>#N/A</v>
          </cell>
          <cell r="AL304" t="e">
            <v>#N/A</v>
          </cell>
          <cell r="AM304" t="e">
            <v>#N/A</v>
          </cell>
          <cell r="AN304" t="e">
            <v>#N/A</v>
          </cell>
          <cell r="AO304" t="e">
            <v>#N/A</v>
          </cell>
          <cell r="AP304" t="e">
            <v>#N/A</v>
          </cell>
          <cell r="AQ304" t="e">
            <v>#N/A</v>
          </cell>
          <cell r="AR304" t="e">
            <v>#N/A</v>
          </cell>
          <cell r="AS304" t="e">
            <v>#N/A</v>
          </cell>
          <cell r="AT304" t="e">
            <v>#N/A</v>
          </cell>
          <cell r="AU304" t="e">
            <v>#N/A</v>
          </cell>
          <cell r="AV304" t="e">
            <v>#N/A</v>
          </cell>
          <cell r="AW304" t="e">
            <v>#N/A</v>
          </cell>
          <cell r="AX304" t="e">
            <v>#N/A</v>
          </cell>
          <cell r="AY304" t="e">
            <v>#N/A</v>
          </cell>
          <cell r="AZ304" t="e">
            <v>#N/A</v>
          </cell>
          <cell r="BA304" t="e">
            <v>#N/A</v>
          </cell>
          <cell r="BB304" t="e">
            <v>#N/A</v>
          </cell>
          <cell r="BC304" t="e">
            <v>#N/A</v>
          </cell>
          <cell r="BD304" t="e">
            <v>#N/A</v>
          </cell>
          <cell r="BE304" t="e">
            <v>#N/A</v>
          </cell>
          <cell r="BF304" t="e">
            <v>#N/A</v>
          </cell>
          <cell r="BG304" t="e">
            <v>#N/A</v>
          </cell>
          <cell r="BH304" t="e">
            <v>#N/A</v>
          </cell>
          <cell r="BI304" t="e">
            <v>#N/A</v>
          </cell>
          <cell r="BJ304" t="e">
            <v>#N/A</v>
          </cell>
          <cell r="BK304" t="e">
            <v>#N/A</v>
          </cell>
          <cell r="BL304" t="e">
            <v>#N/A</v>
          </cell>
          <cell r="BM304" t="e">
            <v>#N/A</v>
          </cell>
          <cell r="BN304" t="e">
            <v>#N/A</v>
          </cell>
          <cell r="BO304" t="e">
            <v>#N/A</v>
          </cell>
          <cell r="BP304" t="e">
            <v>#N/A</v>
          </cell>
          <cell r="BQ304" t="e">
            <v>#N/A</v>
          </cell>
          <cell r="BR304" t="e">
            <v>#N/A</v>
          </cell>
          <cell r="BS304" t="e">
            <v>#N/A</v>
          </cell>
          <cell r="BT304" t="e">
            <v>#N/A</v>
          </cell>
          <cell r="BU304" t="e">
            <v>#N/A</v>
          </cell>
          <cell r="BV304" t="e">
            <v>#N/A</v>
          </cell>
          <cell r="BW304" t="e">
            <v>#N/A</v>
          </cell>
          <cell r="BX304">
            <v>11</v>
          </cell>
          <cell r="BY304">
            <v>0</v>
          </cell>
          <cell r="BZ304" t="str">
            <v>Work was not on the road connecting to district center</v>
          </cell>
          <cell r="CA304" t="str">
            <v>Project is not yet finished</v>
          </cell>
          <cell r="CB304" t="str">
            <v>Project was too long ago</v>
          </cell>
          <cell r="CC304" t="str">
            <v>Project was too small</v>
          </cell>
          <cell r="CD304" t="str">
            <v>Quality of construction was poor</v>
          </cell>
          <cell r="CE304" t="str">
            <v>Poor quality materials were used</v>
          </cell>
          <cell r="CF304" t="str">
            <v>Contractor mismanaged the project</v>
          </cell>
          <cell r="CG304" t="str">
            <v>Road has deteriorated since project was completed</v>
          </cell>
          <cell r="CH304" t="str">
            <v>Other:</v>
          </cell>
          <cell r="CI304" t="str">
            <v>Other:</v>
          </cell>
          <cell r="CJ304" t="str">
            <v>Other:</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v>
          </cell>
          <cell r="DW304">
            <v>0</v>
          </cell>
          <cell r="DX304">
            <v>11</v>
          </cell>
          <cell r="DY304">
            <v>1</v>
          </cell>
          <cell r="EK304">
            <v>0</v>
          </cell>
          <cell r="ER304">
            <v>6.1499999999999968</v>
          </cell>
          <cell r="ES304">
            <v>6.1499999999999968</v>
          </cell>
          <cell r="ET304" t="str">
            <v>What was the main reason these projects did not have a significant impact on access between the village and the district center?</v>
          </cell>
          <cell r="EU304" t="str">
            <v xml:space="preserve">دلیل عمده اینکه پروژه ها بر وصل نمودن قریه با مرکز ولسوالی تأثیر مهم نداشت، چی بود؟ </v>
          </cell>
          <cell r="EV304" t="b">
            <v>1</v>
          </cell>
          <cell r="EW304" t="b">
            <v>1</v>
          </cell>
          <cell r="EX304" t="b">
            <v>1</v>
          </cell>
        </row>
        <row r="305">
          <cell r="Q305">
            <v>6.25</v>
          </cell>
          <cell r="W305" t="str">
            <v>During the past 30 days, how frequently have vehicles traveled between this village and the permanent food market?</v>
          </cell>
          <cell r="X305" t="str">
            <v>در همین 30 روز گذشته، موترها بین این قریه و نزدیکترین {بازار/ مندوی} مواد غذائی چند بار رفت و آمد ميکردند؟</v>
          </cell>
          <cell r="Y305" t="str">
            <v/>
          </cell>
          <cell r="Z305" t="str">
            <v xml:space="preserve">هيچ گاه </v>
          </cell>
          <cell r="AA305" t="str">
            <v>بیشتر از پنج بار در روز</v>
          </cell>
          <cell r="AB305" t="str">
            <v>روز پنج بار</v>
          </cell>
          <cell r="AC305" t="str">
            <v>روز چهار بار</v>
          </cell>
          <cell r="AD305" t="str">
            <v>روز سه بار</v>
          </cell>
          <cell r="AE305" t="str">
            <v>روز دو بار</v>
          </cell>
          <cell r="AF305" t="str">
            <v>روز یک بار</v>
          </cell>
          <cell r="AG305" t="str">
            <v xml:space="preserve">يک روز در ميان </v>
          </cell>
          <cell r="AH305" t="str">
            <v>یکبار در هر سه الی چهار روز / هفته دو بار</v>
          </cell>
          <cell r="AI305" t="str">
            <v>یکبار در هر چهار يا پنج روز</v>
          </cell>
          <cell r="AJ305" t="str">
            <v>یکباردر هر پنج / شش روز در ميان</v>
          </cell>
          <cell r="AK305" t="str">
            <v>یکبار درهر هفت روز / یکباردر هفته</v>
          </cell>
          <cell r="AL305" t="str">
            <v>یکباردر دو هفته</v>
          </cell>
          <cell r="AM305" t="str">
            <v>ماهانه یکبار</v>
          </cell>
          <cell r="AN305" t="str">
            <v>سایر:</v>
          </cell>
          <cell r="AO305" t="str">
            <v>بار / دفعه</v>
          </cell>
          <cell r="AP305" t="e">
            <v>#N/A</v>
          </cell>
          <cell r="AQ305" t="e">
            <v>#N/A</v>
          </cell>
          <cell r="AR305" t="e">
            <v>#N/A</v>
          </cell>
          <cell r="AS305" t="e">
            <v>#N/A</v>
          </cell>
          <cell r="AT305" t="e">
            <v>#N/A</v>
          </cell>
          <cell r="AU305" t="e">
            <v>#N/A</v>
          </cell>
          <cell r="AV305" t="e">
            <v>#N/A</v>
          </cell>
          <cell r="AW305" t="e">
            <v>#N/A</v>
          </cell>
          <cell r="AX305" t="e">
            <v>#N/A</v>
          </cell>
          <cell r="AY305" t="e">
            <v>#N/A</v>
          </cell>
          <cell r="AZ305" t="e">
            <v>#N/A</v>
          </cell>
          <cell r="BA305" t="e">
            <v>#N/A</v>
          </cell>
          <cell r="BB305" t="e">
            <v>#N/A</v>
          </cell>
          <cell r="BC305" t="e">
            <v>#N/A</v>
          </cell>
          <cell r="BD305" t="e">
            <v>#N/A</v>
          </cell>
          <cell r="BE305" t="e">
            <v>#N/A</v>
          </cell>
          <cell r="BF305" t="e">
            <v>#N/A</v>
          </cell>
          <cell r="BG305" t="e">
            <v>#N/A</v>
          </cell>
          <cell r="BH305" t="e">
            <v>#N/A</v>
          </cell>
          <cell r="BI305" t="e">
            <v>#N/A</v>
          </cell>
          <cell r="BJ305" t="e">
            <v>#N/A</v>
          </cell>
          <cell r="BK305" t="e">
            <v>#N/A</v>
          </cell>
          <cell r="BL305" t="e">
            <v>#N/A</v>
          </cell>
          <cell r="BM305" t="e">
            <v>#N/A</v>
          </cell>
          <cell r="BN305" t="e">
            <v>#N/A</v>
          </cell>
          <cell r="BO305" t="e">
            <v>#N/A</v>
          </cell>
          <cell r="BP305" t="e">
            <v>#N/A</v>
          </cell>
          <cell r="BQ305" t="e">
            <v>#N/A</v>
          </cell>
          <cell r="BR305" t="e">
            <v>#N/A</v>
          </cell>
          <cell r="BS305" t="e">
            <v>#N/A</v>
          </cell>
          <cell r="BT305" t="e">
            <v>#N/A</v>
          </cell>
          <cell r="BU305" t="e">
            <v>#N/A</v>
          </cell>
          <cell r="BV305" t="e">
            <v>#N/A</v>
          </cell>
          <cell r="BW305" t="e">
            <v>#N/A</v>
          </cell>
          <cell r="BX305">
            <v>16</v>
          </cell>
          <cell r="BY305">
            <v>0</v>
          </cell>
          <cell r="BZ305" t="str">
            <v>Never</v>
          </cell>
          <cell r="CA305" t="str">
            <v>More Than Five Times a Day</v>
          </cell>
          <cell r="CB305" t="str">
            <v>Five Times a Day</v>
          </cell>
          <cell r="CC305" t="str">
            <v>Four Times a Day</v>
          </cell>
          <cell r="CD305" t="str">
            <v>Three Times a Day</v>
          </cell>
          <cell r="CE305" t="str">
            <v>Twice a Day</v>
          </cell>
          <cell r="CF305" t="str">
            <v>Once a Day</v>
          </cell>
          <cell r="CG305" t="str">
            <v>Once Every Two Days</v>
          </cell>
          <cell r="CH305" t="str">
            <v>Every Three or Four Days / Twice a Week</v>
          </cell>
          <cell r="CI305" t="str">
            <v>Once Every Four or Five Days</v>
          </cell>
          <cell r="CJ305" t="str">
            <v>Once Every Five or Six Days</v>
          </cell>
          <cell r="CK305" t="str">
            <v>Once Every Seven Days / Once a Week</v>
          </cell>
          <cell r="CL305" t="str">
            <v>Once Every Two Weeks</v>
          </cell>
          <cell r="CM305" t="str">
            <v>Once a Month</v>
          </cell>
          <cell r="CN305" t="str">
            <v>Other:</v>
          </cell>
          <cell r="CO305" t="str">
            <v>Times</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v>0</v>
          </cell>
          <cell r="DR305">
            <v>0</v>
          </cell>
          <cell r="DS305">
            <v>0</v>
          </cell>
          <cell r="DT305">
            <v>0</v>
          </cell>
          <cell r="DU305">
            <v>0</v>
          </cell>
          <cell r="DV305">
            <v>0</v>
          </cell>
          <cell r="DW305">
            <v>0</v>
          </cell>
          <cell r="DX305">
            <v>16</v>
          </cell>
          <cell r="DY305">
            <v>1</v>
          </cell>
          <cell r="EK305">
            <v>0</v>
          </cell>
          <cell r="ER305">
            <v>6.2499999999999947</v>
          </cell>
          <cell r="ES305">
            <v>6.2499999999999947</v>
          </cell>
          <cell r="ET305" t="str">
            <v>During the past 30 days, how frequently have vehicles traveled between this village and the permanent food market?</v>
          </cell>
          <cell r="EU305" t="str">
            <v>در جریان 30 روز گذشته، موترها بین این قریه و نزدیکترین بازار مواد غذائی چند بار رفت و آمد ميکردند؟</v>
          </cell>
          <cell r="EV305" t="b">
            <v>0</v>
          </cell>
          <cell r="EW305" t="b">
            <v>1</v>
          </cell>
          <cell r="EX305" t="b">
            <v>0</v>
          </cell>
        </row>
        <row r="306">
          <cell r="Q306">
            <v>6.16</v>
          </cell>
          <cell r="W306" t="str">
            <v>How do people from this village usually travel to the village closest to this village?</v>
          </cell>
          <cell r="X306" t="str">
            <v xml:space="preserve">معمولاً مردم این قریه به نزدیکترین قریه چی رقم میروند؟ </v>
          </cell>
          <cell r="Y306" t="str">
            <v/>
          </cell>
          <cell r="Z306" t="str">
            <v xml:space="preserve">کس نمیرود </v>
          </cell>
          <cell r="AA306" t="str">
            <v>راه وجود ندارد</v>
          </cell>
          <cell r="AB306" t="str">
            <v>پیاده روی</v>
          </cell>
          <cell r="AC306" t="str">
            <v>توسط حیوان</v>
          </cell>
          <cell r="AD306" t="str">
            <v>بایسکل</v>
          </cell>
          <cell r="AE306" t="str">
            <v>تکسی</v>
          </cell>
          <cell r="AF306" t="str">
            <v>موتر تیز رفتار</v>
          </cell>
          <cell r="AG306" t="str">
            <v>سرویس یا لاری</v>
          </cell>
          <cell r="AH306" t="str">
            <v>موترهای سراچه / تونس</v>
          </cell>
          <cell r="AI306" t="str">
            <v>موتور سایکل و یا سه چرخه</v>
          </cell>
          <cell r="AJ306" t="str">
            <v>سایر:</v>
          </cell>
          <cell r="AK306" t="e">
            <v>#N/A</v>
          </cell>
          <cell r="AL306" t="e">
            <v>#N/A</v>
          </cell>
          <cell r="AM306" t="e">
            <v>#N/A</v>
          </cell>
          <cell r="AN306" t="e">
            <v>#N/A</v>
          </cell>
          <cell r="AO306" t="e">
            <v>#N/A</v>
          </cell>
          <cell r="AP306" t="e">
            <v>#N/A</v>
          </cell>
          <cell r="AQ306" t="e">
            <v>#N/A</v>
          </cell>
          <cell r="AR306" t="e">
            <v>#N/A</v>
          </cell>
          <cell r="AS306" t="e">
            <v>#N/A</v>
          </cell>
          <cell r="AT306" t="e">
            <v>#N/A</v>
          </cell>
          <cell r="AU306" t="e">
            <v>#N/A</v>
          </cell>
          <cell r="AV306" t="e">
            <v>#N/A</v>
          </cell>
          <cell r="AW306" t="e">
            <v>#N/A</v>
          </cell>
          <cell r="AX306" t="e">
            <v>#N/A</v>
          </cell>
          <cell r="AY306" t="e">
            <v>#N/A</v>
          </cell>
          <cell r="AZ306" t="e">
            <v>#N/A</v>
          </cell>
          <cell r="BA306" t="e">
            <v>#N/A</v>
          </cell>
          <cell r="BB306" t="e">
            <v>#N/A</v>
          </cell>
          <cell r="BC306" t="e">
            <v>#N/A</v>
          </cell>
          <cell r="BD306" t="e">
            <v>#N/A</v>
          </cell>
          <cell r="BE306" t="e">
            <v>#N/A</v>
          </cell>
          <cell r="BF306" t="e">
            <v>#N/A</v>
          </cell>
          <cell r="BG306" t="e">
            <v>#N/A</v>
          </cell>
          <cell r="BH306" t="e">
            <v>#N/A</v>
          </cell>
          <cell r="BI306" t="e">
            <v>#N/A</v>
          </cell>
          <cell r="BJ306" t="e">
            <v>#N/A</v>
          </cell>
          <cell r="BK306" t="e">
            <v>#N/A</v>
          </cell>
          <cell r="BL306" t="e">
            <v>#N/A</v>
          </cell>
          <cell r="BM306" t="e">
            <v>#N/A</v>
          </cell>
          <cell r="BN306" t="e">
            <v>#N/A</v>
          </cell>
          <cell r="BO306" t="e">
            <v>#N/A</v>
          </cell>
          <cell r="BP306" t="e">
            <v>#N/A</v>
          </cell>
          <cell r="BQ306" t="e">
            <v>#N/A</v>
          </cell>
          <cell r="BR306" t="e">
            <v>#N/A</v>
          </cell>
          <cell r="BS306" t="e">
            <v>#N/A</v>
          </cell>
          <cell r="BT306" t="e">
            <v>#N/A</v>
          </cell>
          <cell r="BU306" t="e">
            <v>#N/A</v>
          </cell>
          <cell r="BV306" t="e">
            <v>#N/A</v>
          </cell>
          <cell r="BW306" t="e">
            <v>#N/A</v>
          </cell>
          <cell r="BX306">
            <v>11</v>
          </cell>
          <cell r="BY306">
            <v>0</v>
          </cell>
          <cell r="BZ306" t="str">
            <v>No One Goes</v>
          </cell>
          <cell r="CA306" t="str">
            <v>No Way</v>
          </cell>
          <cell r="CB306" t="str">
            <v>Walk</v>
          </cell>
          <cell r="CC306" t="str">
            <v>Animal</v>
          </cell>
          <cell r="CD306" t="e">
            <v>#REF!</v>
          </cell>
          <cell r="CE306" t="str">
            <v>Bicycle</v>
          </cell>
          <cell r="CF306" t="str">
            <v>Taxi</v>
          </cell>
          <cell r="CG306" t="str">
            <v>Private Car</v>
          </cell>
          <cell r="CH306" t="str">
            <v>Truck or bus</v>
          </cell>
          <cell r="CI306" t="str">
            <v>Saracha, Townace</v>
          </cell>
          <cell r="CJ306" t="str">
            <v>Motorcycle and Three-Wheeler</v>
          </cell>
          <cell r="CK306" t="str">
            <v>Other:</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v>0</v>
          </cell>
          <cell r="DR306">
            <v>0</v>
          </cell>
          <cell r="DS306">
            <v>0</v>
          </cell>
          <cell r="DT306">
            <v>0</v>
          </cell>
          <cell r="DU306">
            <v>0</v>
          </cell>
          <cell r="DV306">
            <v>0</v>
          </cell>
          <cell r="DW306">
            <v>0</v>
          </cell>
          <cell r="DX306">
            <v>12</v>
          </cell>
          <cell r="DY306">
            <v>0</v>
          </cell>
          <cell r="EK306">
            <v>0</v>
          </cell>
          <cell r="ER306">
            <v>6.1599999999999966</v>
          </cell>
          <cell r="ES306">
            <v>6.1599999999999966</v>
          </cell>
          <cell r="ET306" t="str">
            <v>How do people from this village usually travel to the village closest to this village?</v>
          </cell>
          <cell r="EU306" t="str">
            <v xml:space="preserve">معمولاً مردم این قریه به نزدیکترین قریه توسط چی میروند؟ </v>
          </cell>
          <cell r="EV306" t="b">
            <v>1</v>
          </cell>
          <cell r="EW306" t="b">
            <v>1</v>
          </cell>
          <cell r="EX306" t="b">
            <v>0</v>
          </cell>
        </row>
        <row r="307">
          <cell r="Q307">
            <v>7.11</v>
          </cell>
          <cell r="U307" t="str">
            <v>Approximately, how many households from your village paid such taxes or other gifts?</v>
          </cell>
          <cell r="V307" t="str">
            <v>During the past 12 months, have the village leaders or {name of council 1}  made any decision or action which you disagreed with?</v>
          </cell>
          <cell r="W307" t="str">
            <v>During the past 12 months, approximately how many households in this village gave money or goods to the members of the village council, village leaders, or any other important people for any reason other than for development projects?</v>
          </cell>
          <cell r="X307" t="str">
            <v>در همین 12 ما ه گذشته، چند خانواده آیا شما یا اعضای خانواده تان برای رهبران یا اشخاص مهم دیگر قریه به شکل کارمفت، پول نقد، جنس یا تحفه  داده اید؟ [اگربلی] پول نقد، جنس یا تحفه؟</v>
          </cell>
          <cell r="Y307" t="str">
            <v/>
          </cell>
          <cell r="Z307" t="str">
            <v>صفر (0)</v>
          </cell>
          <cell r="AA307" t="str">
            <v>خانواده</v>
          </cell>
          <cell r="AB307" t="e">
            <v>#N/A</v>
          </cell>
          <cell r="AC307" t="e">
            <v>#N/A</v>
          </cell>
          <cell r="AD307" t="e">
            <v>#N/A</v>
          </cell>
          <cell r="AE307" t="e">
            <v>#N/A</v>
          </cell>
          <cell r="AF307" t="e">
            <v>#N/A</v>
          </cell>
          <cell r="AG307" t="e">
            <v>#N/A</v>
          </cell>
          <cell r="AH307" t="e">
            <v>#N/A</v>
          </cell>
          <cell r="AI307" t="e">
            <v>#N/A</v>
          </cell>
          <cell r="AJ307" t="e">
            <v>#N/A</v>
          </cell>
          <cell r="AK307" t="e">
            <v>#N/A</v>
          </cell>
          <cell r="AL307" t="e">
            <v>#N/A</v>
          </cell>
          <cell r="AM307" t="e">
            <v>#N/A</v>
          </cell>
          <cell r="AN307" t="e">
            <v>#N/A</v>
          </cell>
          <cell r="AO307" t="e">
            <v>#N/A</v>
          </cell>
          <cell r="AP307" t="e">
            <v>#N/A</v>
          </cell>
          <cell r="AQ307" t="e">
            <v>#N/A</v>
          </cell>
          <cell r="AR307" t="e">
            <v>#N/A</v>
          </cell>
          <cell r="AS307" t="e">
            <v>#N/A</v>
          </cell>
          <cell r="AT307" t="e">
            <v>#N/A</v>
          </cell>
          <cell r="AU307" t="e">
            <v>#N/A</v>
          </cell>
          <cell r="AV307" t="e">
            <v>#N/A</v>
          </cell>
          <cell r="AW307" t="e">
            <v>#N/A</v>
          </cell>
          <cell r="AX307" t="e">
            <v>#N/A</v>
          </cell>
          <cell r="AY307" t="e">
            <v>#N/A</v>
          </cell>
          <cell r="AZ307" t="e">
            <v>#N/A</v>
          </cell>
          <cell r="BA307" t="e">
            <v>#N/A</v>
          </cell>
          <cell r="BB307" t="e">
            <v>#N/A</v>
          </cell>
          <cell r="BC307" t="e">
            <v>#N/A</v>
          </cell>
          <cell r="BD307" t="e">
            <v>#N/A</v>
          </cell>
          <cell r="BE307" t="e">
            <v>#N/A</v>
          </cell>
          <cell r="BF307" t="e">
            <v>#N/A</v>
          </cell>
          <cell r="BG307" t="e">
            <v>#N/A</v>
          </cell>
          <cell r="BH307" t="e">
            <v>#N/A</v>
          </cell>
          <cell r="BI307" t="e">
            <v>#N/A</v>
          </cell>
          <cell r="BJ307" t="e">
            <v>#N/A</v>
          </cell>
          <cell r="BK307" t="e">
            <v>#N/A</v>
          </cell>
          <cell r="BL307" t="e">
            <v>#N/A</v>
          </cell>
          <cell r="BM307" t="e">
            <v>#N/A</v>
          </cell>
          <cell r="BN307" t="e">
            <v>#N/A</v>
          </cell>
          <cell r="BO307" t="e">
            <v>#N/A</v>
          </cell>
          <cell r="BP307" t="e">
            <v>#N/A</v>
          </cell>
          <cell r="BQ307" t="e">
            <v>#N/A</v>
          </cell>
          <cell r="BR307" t="e">
            <v>#N/A</v>
          </cell>
          <cell r="BS307" t="e">
            <v>#N/A</v>
          </cell>
          <cell r="BT307" t="e">
            <v>#N/A</v>
          </cell>
          <cell r="BU307" t="e">
            <v>#N/A</v>
          </cell>
          <cell r="BV307" t="e">
            <v>#N/A</v>
          </cell>
          <cell r="BW307" t="e">
            <v>#N/A</v>
          </cell>
          <cell r="BX307">
            <v>2</v>
          </cell>
          <cell r="BY307">
            <v>0</v>
          </cell>
          <cell r="BZ307" t="str">
            <v>None</v>
          </cell>
          <cell r="CA307" t="str">
            <v>Households</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v>0</v>
          </cell>
          <cell r="DR307">
            <v>0</v>
          </cell>
          <cell r="DS307">
            <v>0</v>
          </cell>
          <cell r="DT307">
            <v>0</v>
          </cell>
          <cell r="DU307">
            <v>0</v>
          </cell>
          <cell r="DV307">
            <v>0</v>
          </cell>
          <cell r="DW307">
            <v>0</v>
          </cell>
          <cell r="DX307">
            <v>2</v>
          </cell>
          <cell r="DY307">
            <v>1</v>
          </cell>
          <cell r="DZ307" t="str">
            <v>Numerical</v>
          </cell>
          <cell r="EA307">
            <v>3</v>
          </cell>
          <cell r="EB307" t="str">
            <v>Write-In</v>
          </cell>
          <cell r="EC307" t="str">
            <v>Number of households</v>
          </cell>
          <cell r="ED307" t="str">
            <v>-</v>
          </cell>
          <cell r="EE307" t="str">
            <v>-</v>
          </cell>
          <cell r="EG307" t="str">
            <v>-</v>
          </cell>
          <cell r="EI307" t="str">
            <v>-</v>
          </cell>
          <cell r="EK307">
            <v>0</v>
          </cell>
          <cell r="EN307">
            <v>5.07</v>
          </cell>
          <cell r="EO307" t="str">
            <v>Hypothesis Test</v>
          </cell>
          <cell r="EP307" t="str">
            <v>Local Governance</v>
          </cell>
          <cell r="EQ307" t="str">
            <v>Local Taxation</v>
          </cell>
          <cell r="ER307">
            <v>7.1099999999999977</v>
          </cell>
          <cell r="ES307">
            <v>7.1099999999999977</v>
          </cell>
          <cell r="ET307" t="str">
            <v>During the past 12 months, approximately how many households in this village gave money or goods to the members of the village council, village leaders, or any other important people for any reason other than for development projects?</v>
          </cell>
          <cell r="EU307" t="str">
            <v>در جریان 12 ما ه گذشته، تقريباً چند خانواده در اين قريه به دليل ديگری غير از پروژه های انکشافی، پول و يا جنس به اعضای شورای قريه، رهبران قريه و يا کدام شخص مهم ديگر داده است؟</v>
          </cell>
          <cell r="EV307" t="b">
            <v>1</v>
          </cell>
          <cell r="EW307" t="b">
            <v>1</v>
          </cell>
          <cell r="EX307" t="b">
            <v>0</v>
          </cell>
        </row>
        <row r="308">
          <cell r="Q308">
            <v>7.12</v>
          </cell>
          <cell r="U308" t="str">
            <v>To whom did you pay this tax or gift?</v>
          </cell>
          <cell r="V308" t="str">
            <v/>
          </cell>
          <cell r="W308" t="str">
            <v>Which was the authority or leader that received or managed these contributions?</v>
          </cell>
          <cell r="X308" t="str">
            <v>کدام مقام و يا رهبراين کمک را جمع آوری یا اداره نمود؟</v>
          </cell>
          <cell r="Y308" t="str">
            <v/>
          </cell>
          <cell r="Z308" t="str">
            <v>ملک / ارباب / قریه دار</v>
          </cell>
          <cell r="AA308" t="str">
            <v>خان / زمیندار / بیگ / بای</v>
          </cell>
          <cell r="AB308" t="str">
            <v>ريش سفيد(ها) قوم یا بزرگ يا بزرگان قوم</v>
          </cell>
          <cell r="AC308" t="str">
            <v>شورای محلی قریه</v>
          </cell>
          <cell r="AD308" t="str">
            <v>رئیس شورای محلی قریه</v>
          </cell>
          <cell r="AE308" t="str">
            <v>عضو شورای محلی قریه</v>
          </cell>
          <cell r="AF308" t="str">
            <v>قوماندان</v>
          </cell>
          <cell r="AG308" t="str">
            <v>مجاهد / جهادی</v>
          </cell>
          <cell r="AH308" t="str">
            <v>طالبان</v>
          </cell>
          <cell r="AI308" t="str">
            <v>رهزنان مسلح</v>
          </cell>
          <cell r="AJ308" t="str">
            <v>قوماندان اردوی ملی افغانستان / پولیس ملی افغانستان</v>
          </cell>
          <cell r="AK308" t="str">
            <v>عسکر اردوی ملی افغانستان / پولیس ملی افغانستان</v>
          </cell>
          <cell r="AL308" t="str">
            <v>نيرو های خارجی (آیساف / ناتو / سربازان آمریکائی / امریکائی های نظامی)</v>
          </cell>
          <cell r="AM308" t="str">
            <v>شورای انکشافی قریه</v>
          </cell>
          <cell r="AN308" t="str">
            <v>رئیس شورای انکشافی قریه</v>
          </cell>
          <cell r="AO308" t="str">
            <v>معاون شورای انکشافی قریه</v>
          </cell>
          <cell r="AP308" t="str">
            <v>خزانه دار شورای انکشافی قریه</v>
          </cell>
          <cell r="AQ308" t="str">
            <v>منشی شورای انکشافی قریه</v>
          </cell>
          <cell r="AR308" t="str">
            <v>کارمند افغان در آیساف / ناتو / تیم باز سازی ولایتی (پی، آر، تی)</v>
          </cell>
          <cell r="AS308" t="str">
            <v>سایر:</v>
          </cell>
          <cell r="AT308" t="str">
            <v>سایر:</v>
          </cell>
          <cell r="AU308" t="str">
            <v>سایر:</v>
          </cell>
          <cell r="AV308" t="e">
            <v>#N/A</v>
          </cell>
          <cell r="AW308" t="e">
            <v>#N/A</v>
          </cell>
          <cell r="AX308" t="e">
            <v>#N/A</v>
          </cell>
          <cell r="AY308" t="e">
            <v>#N/A</v>
          </cell>
          <cell r="AZ308" t="e">
            <v>#N/A</v>
          </cell>
          <cell r="BA308" t="e">
            <v>#N/A</v>
          </cell>
          <cell r="BB308" t="e">
            <v>#N/A</v>
          </cell>
          <cell r="BC308" t="e">
            <v>#N/A</v>
          </cell>
          <cell r="BD308" t="e">
            <v>#N/A</v>
          </cell>
          <cell r="BE308" t="e">
            <v>#N/A</v>
          </cell>
          <cell r="BF308" t="e">
            <v>#N/A</v>
          </cell>
          <cell r="BG308" t="e">
            <v>#N/A</v>
          </cell>
          <cell r="BH308" t="e">
            <v>#N/A</v>
          </cell>
          <cell r="BI308" t="e">
            <v>#N/A</v>
          </cell>
          <cell r="BJ308" t="e">
            <v>#N/A</v>
          </cell>
          <cell r="BK308" t="e">
            <v>#N/A</v>
          </cell>
          <cell r="BL308" t="e">
            <v>#N/A</v>
          </cell>
          <cell r="BM308" t="e">
            <v>#N/A</v>
          </cell>
          <cell r="BN308" t="e">
            <v>#N/A</v>
          </cell>
          <cell r="BO308" t="e">
            <v>#N/A</v>
          </cell>
          <cell r="BP308" t="e">
            <v>#N/A</v>
          </cell>
          <cell r="BQ308" t="e">
            <v>#N/A</v>
          </cell>
          <cell r="BR308" t="e">
            <v>#N/A</v>
          </cell>
          <cell r="BS308" t="e">
            <v>#N/A</v>
          </cell>
          <cell r="BT308" t="e">
            <v>#N/A</v>
          </cell>
          <cell r="BU308" t="e">
            <v>#N/A</v>
          </cell>
          <cell r="BV308" t="e">
            <v>#N/A</v>
          </cell>
          <cell r="BW308" t="e">
            <v>#N/A</v>
          </cell>
          <cell r="BX308">
            <v>22</v>
          </cell>
          <cell r="BY308">
            <v>0</v>
          </cell>
          <cell r="BZ308" t="str">
            <v>Arbab / Malik / Qariyadar</v>
          </cell>
          <cell r="CA308" t="str">
            <v>Khan / Zamindar / Beg / Baay</v>
          </cell>
          <cell r="CB308" t="str">
            <v>White Beard(s) / Tribal Elder(s)</v>
          </cell>
          <cell r="CC308" t="str">
            <v>Village Council</v>
          </cell>
          <cell r="CD308" t="str">
            <v>Head of Village Council</v>
          </cell>
          <cell r="CE308" t="str">
            <v>Member of Village Council</v>
          </cell>
          <cell r="CF308" t="str">
            <v>Commander</v>
          </cell>
          <cell r="CG308" t="str">
            <v>Mujahed / Jihadi</v>
          </cell>
          <cell r="CH308" t="str">
            <v>Taliban</v>
          </cell>
          <cell r="CI308" t="str">
            <v>Bandits</v>
          </cell>
          <cell r="CJ308" t="str">
            <v>Army / Police Commander</v>
          </cell>
          <cell r="CK308" t="str">
            <v>Army / Police Soldier</v>
          </cell>
          <cell r="CL308" t="str">
            <v>Foreign Forces (ISAF / NATO / US Army)</v>
          </cell>
          <cell r="CM308" t="str">
            <v>CDC</v>
          </cell>
          <cell r="CN308" t="str">
            <v>Head of CDC</v>
          </cell>
          <cell r="CO308" t="str">
            <v>Deputy Head of CDC</v>
          </cell>
          <cell r="CP308" t="str">
            <v>Treasurer of CDC</v>
          </cell>
          <cell r="CQ308" t="str">
            <v>Secretary of CDC</v>
          </cell>
          <cell r="CR308" t="str">
            <v>Afghan worker with NATO / ISAF / PRT</v>
          </cell>
          <cell r="CS308" t="str">
            <v>Other:</v>
          </cell>
          <cell r="CT308" t="str">
            <v>Other:</v>
          </cell>
          <cell r="CU308" t="str">
            <v>Other:</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v>0</v>
          </cell>
          <cell r="DR308">
            <v>0</v>
          </cell>
          <cell r="DS308">
            <v>0</v>
          </cell>
          <cell r="DT308">
            <v>0</v>
          </cell>
          <cell r="DU308">
            <v>0</v>
          </cell>
          <cell r="DV308">
            <v>0</v>
          </cell>
          <cell r="DW308">
            <v>0</v>
          </cell>
          <cell r="DX308">
            <v>22</v>
          </cell>
          <cell r="DY308">
            <v>1</v>
          </cell>
          <cell r="DZ308" t="str">
            <v>Categorical</v>
          </cell>
          <cell r="EA308">
            <v>3</v>
          </cell>
          <cell r="EB308" t="str">
            <v>Code</v>
          </cell>
          <cell r="EC308" t="str">
            <v>Occupation Code</v>
          </cell>
          <cell r="ED308">
            <v>100</v>
          </cell>
          <cell r="EE308">
            <v>4.09</v>
          </cell>
          <cell r="EF308" t="str">
            <v>.</v>
          </cell>
          <cell r="EG308" t="str">
            <v>-</v>
          </cell>
          <cell r="EI308" t="str">
            <v>-</v>
          </cell>
          <cell r="EK308">
            <v>0</v>
          </cell>
          <cell r="EN308">
            <v>5.08</v>
          </cell>
          <cell r="EO308" t="e">
            <v>#REF!</v>
          </cell>
          <cell r="EP308" t="e">
            <v>#REF!</v>
          </cell>
          <cell r="EQ308" t="e">
            <v>#REF!</v>
          </cell>
          <cell r="ER308">
            <v>7.1199999999999974</v>
          </cell>
          <cell r="ES308">
            <v>7.1199999999999974</v>
          </cell>
          <cell r="ET308" t="str">
            <v>Which was the authority or leader that received or managed these contributions?</v>
          </cell>
          <cell r="EU308" t="str">
            <v>کدام مقام و يا رهبراين کمک را جمع آوری یا اداره نمود؟</v>
          </cell>
          <cell r="EV308" t="b">
            <v>1</v>
          </cell>
          <cell r="EW308" t="b">
            <v>1</v>
          </cell>
          <cell r="EX308" t="b">
            <v>1</v>
          </cell>
        </row>
        <row r="309">
          <cell r="Q309">
            <v>7.13</v>
          </cell>
          <cell r="U309" t="str">
            <v>What is the total Afs of assistance collected from the people last year?</v>
          </cell>
          <cell r="V309" t="str">
            <v/>
          </cell>
          <cell r="W309" t="str">
            <v>What was the total value of contributions for reasons other than development projects collected from people from this village?</v>
          </cell>
          <cell r="X309" t="str">
            <v>ارزش مجموعی این کمک  که برای دلايل ديگری غير از پروژه های انکشافی از مردم اين قريه جمع آوری گرديد چند بود؟</v>
          </cell>
          <cell r="Y309" t="str">
            <v/>
          </cell>
          <cell r="Z309" t="str">
            <v>افغانی</v>
          </cell>
          <cell r="AA309" t="str">
            <v>افغانی</v>
          </cell>
          <cell r="AB309" t="str">
            <v>افغانی</v>
          </cell>
          <cell r="AC309" t="str">
            <v>افغانی</v>
          </cell>
          <cell r="AD309" t="str">
            <v>افغانی</v>
          </cell>
          <cell r="AE309" t="str">
            <v>افغانی</v>
          </cell>
          <cell r="AF309" t="str">
            <v>افغانی</v>
          </cell>
          <cell r="AG309" t="str">
            <v>افغانی</v>
          </cell>
          <cell r="AH309" t="str">
            <v>افغانی</v>
          </cell>
          <cell r="AI309" t="e">
            <v>#N/A</v>
          </cell>
          <cell r="AJ309" t="e">
            <v>#N/A</v>
          </cell>
          <cell r="AK309" t="e">
            <v>#N/A</v>
          </cell>
          <cell r="AL309" t="e">
            <v>#N/A</v>
          </cell>
          <cell r="AM309" t="e">
            <v>#N/A</v>
          </cell>
          <cell r="AN309" t="e">
            <v>#N/A</v>
          </cell>
          <cell r="AO309" t="e">
            <v>#N/A</v>
          </cell>
          <cell r="AP309" t="e">
            <v>#N/A</v>
          </cell>
          <cell r="AQ309" t="e">
            <v>#N/A</v>
          </cell>
          <cell r="AR309" t="e">
            <v>#N/A</v>
          </cell>
          <cell r="AS309" t="e">
            <v>#N/A</v>
          </cell>
          <cell r="AT309" t="e">
            <v>#N/A</v>
          </cell>
          <cell r="AU309" t="e">
            <v>#N/A</v>
          </cell>
          <cell r="AV309" t="e">
            <v>#N/A</v>
          </cell>
          <cell r="AW309" t="e">
            <v>#N/A</v>
          </cell>
          <cell r="AX309" t="e">
            <v>#N/A</v>
          </cell>
          <cell r="AY309" t="e">
            <v>#N/A</v>
          </cell>
          <cell r="AZ309" t="e">
            <v>#N/A</v>
          </cell>
          <cell r="BA309" t="e">
            <v>#N/A</v>
          </cell>
          <cell r="BB309" t="e">
            <v>#N/A</v>
          </cell>
          <cell r="BC309" t="e">
            <v>#N/A</v>
          </cell>
          <cell r="BD309" t="e">
            <v>#N/A</v>
          </cell>
          <cell r="BE309" t="e">
            <v>#N/A</v>
          </cell>
          <cell r="BF309" t="e">
            <v>#N/A</v>
          </cell>
          <cell r="BG309" t="e">
            <v>#N/A</v>
          </cell>
          <cell r="BH309" t="e">
            <v>#N/A</v>
          </cell>
          <cell r="BI309" t="e">
            <v>#N/A</v>
          </cell>
          <cell r="BJ309" t="e">
            <v>#N/A</v>
          </cell>
          <cell r="BK309" t="e">
            <v>#N/A</v>
          </cell>
          <cell r="BL309" t="e">
            <v>#N/A</v>
          </cell>
          <cell r="BM309" t="e">
            <v>#N/A</v>
          </cell>
          <cell r="BN309" t="e">
            <v>#N/A</v>
          </cell>
          <cell r="BO309" t="e">
            <v>#N/A</v>
          </cell>
          <cell r="BP309" t="e">
            <v>#N/A</v>
          </cell>
          <cell r="BQ309" t="e">
            <v>#N/A</v>
          </cell>
          <cell r="BR309" t="e">
            <v>#N/A</v>
          </cell>
          <cell r="BS309" t="e">
            <v>#N/A</v>
          </cell>
          <cell r="BT309" t="e">
            <v>#N/A</v>
          </cell>
          <cell r="BU309" t="e">
            <v>#N/A</v>
          </cell>
          <cell r="BV309" t="e">
            <v>#N/A</v>
          </cell>
          <cell r="BW309" t="e">
            <v>#N/A</v>
          </cell>
          <cell r="BX309">
            <v>9</v>
          </cell>
          <cell r="BY309">
            <v>0</v>
          </cell>
          <cell r="BZ309" t="str">
            <v>Afghani</v>
          </cell>
          <cell r="CA309" t="str">
            <v>Afghani</v>
          </cell>
          <cell r="CB309" t="str">
            <v>Afghani</v>
          </cell>
          <cell r="CC309" t="str">
            <v>Afghani</v>
          </cell>
          <cell r="CD309" t="str">
            <v>Afghani</v>
          </cell>
          <cell r="CE309" t="str">
            <v>Afghani</v>
          </cell>
          <cell r="CF309" t="str">
            <v>Afghani</v>
          </cell>
          <cell r="CG309" t="str">
            <v>Afghani</v>
          </cell>
          <cell r="CH309" t="str">
            <v>Afghani</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v>0</v>
          </cell>
          <cell r="DR309">
            <v>0</v>
          </cell>
          <cell r="DS309">
            <v>0</v>
          </cell>
          <cell r="DT309">
            <v>0</v>
          </cell>
          <cell r="DU309">
            <v>0</v>
          </cell>
          <cell r="DV309">
            <v>0</v>
          </cell>
          <cell r="DW309">
            <v>0</v>
          </cell>
          <cell r="DX309">
            <v>9</v>
          </cell>
          <cell r="DY309">
            <v>1</v>
          </cell>
          <cell r="DZ309" t="str">
            <v>Numerical</v>
          </cell>
          <cell r="EA309">
            <v>3</v>
          </cell>
          <cell r="EB309" t="str">
            <v>Write-In</v>
          </cell>
          <cell r="EC309" t="str">
            <v>Afghanis</v>
          </cell>
          <cell r="ED309" t="str">
            <v>-</v>
          </cell>
          <cell r="EE309" t="str">
            <v>-</v>
          </cell>
          <cell r="EG309" t="str">
            <v>-</v>
          </cell>
          <cell r="EI309" t="str">
            <v>-</v>
          </cell>
          <cell r="EK309">
            <v>0</v>
          </cell>
          <cell r="EN309">
            <v>5.09</v>
          </cell>
          <cell r="EO309" t="str">
            <v>Hypothesis Test</v>
          </cell>
          <cell r="EP309" t="str">
            <v>Local Governance</v>
          </cell>
          <cell r="EQ309" t="str">
            <v>Local Taxation</v>
          </cell>
          <cell r="ER309">
            <v>7.1299999999999972</v>
          </cell>
          <cell r="ES309">
            <v>7.1299999999999972</v>
          </cell>
          <cell r="ET309" t="str">
            <v>What was the total value of contributions for reasons other than development projects collected from people from this village?</v>
          </cell>
          <cell r="EU309" t="str">
            <v>ارزش مجموعی این کمک  که برای دلايل ديگری غير از پروژه های انکشافی از مردم اين قريه جمع آوری گرديد چند بود؟</v>
          </cell>
          <cell r="EV309" t="b">
            <v>1</v>
          </cell>
          <cell r="EW309" t="b">
            <v>1</v>
          </cell>
          <cell r="EX309" t="b">
            <v>1</v>
          </cell>
        </row>
        <row r="310">
          <cell r="Q310">
            <v>9.08</v>
          </cell>
          <cell r="S310">
            <v>0</v>
          </cell>
          <cell r="U310" t="str">
            <v>What is the name of the product grown in the third most parts of the agriculture land?</v>
          </cell>
          <cell r="V310" t="str">
            <v>What was the crop that took up the third largest amount of land?</v>
          </cell>
          <cell r="W310" t="str">
            <v>During the most recent harvest season, what is the name of the crop which takes up the third most land of all crops grown by people in the village?</v>
          </cell>
          <cell r="X310" t="str">
            <v>در آخرين فصل حاصل گيری، نام سومين نبات یکه مردم اين قريه در بيشتر زمين های خود کشت نموده بودند چيست؟</v>
          </cell>
          <cell r="Y310" t="str">
            <v/>
          </cell>
          <cell r="Z310" t="str">
            <v>هیچکدام</v>
          </cell>
          <cell r="AA310" t="str">
            <v>هیچ چیز</v>
          </cell>
          <cell r="AB310" t="str">
            <v>گندم</v>
          </cell>
          <cell r="AC310" t="str">
            <v>ماش</v>
          </cell>
          <cell r="AD310" t="str">
            <v>جواری</v>
          </cell>
          <cell r="AE310" t="str">
            <v xml:space="preserve">جو </v>
          </cell>
          <cell r="AF310" t="str">
            <v>برنج</v>
          </cell>
          <cell r="AG310" t="str">
            <v xml:space="preserve">چرس </v>
          </cell>
          <cell r="AH310" t="str">
            <v>کنجت</v>
          </cell>
          <cell r="AI310" t="str">
            <v>شفتل / رشقه یا سایر علوفه</v>
          </cell>
          <cell r="AJ310" t="str">
            <v>ارزن</v>
          </cell>
          <cell r="AK310" t="str">
            <v>شرشم</v>
          </cell>
          <cell r="AL310" t="str">
            <v>نیشکر/ لبلبو</v>
          </cell>
          <cell r="AM310" t="str">
            <v>پنبه</v>
          </cell>
          <cell r="AN310" t="str">
            <v>زیره</v>
          </cell>
          <cell r="AO310" t="str">
            <v>کچالو</v>
          </cell>
          <cell r="AP310" t="str">
            <v>حبوبات</v>
          </cell>
          <cell r="AQ310" t="str">
            <v>بادنجان سیاه</v>
          </cell>
          <cell r="AR310" t="str">
            <v>بادنجان رومی</v>
          </cell>
          <cell r="AS310" t="str">
            <v>پیاز</v>
          </cell>
          <cell r="AT310" t="str">
            <v>بامیه</v>
          </cell>
          <cell r="AU310" t="str">
            <v>دیگر سبزیجات</v>
          </cell>
          <cell r="AV310" t="str">
            <v>درخت میوه یامغزیات</v>
          </cell>
          <cell r="AW310" t="str">
            <v>انگور</v>
          </cell>
          <cell r="AX310" t="str">
            <v>تربوز/ خربوزه</v>
          </cell>
          <cell r="AY310" t="str">
            <v>سایر میوه جات</v>
          </cell>
          <cell r="AZ310" t="str">
            <v>تریاک</v>
          </cell>
          <cell r="BA310" t="str">
            <v>زغر</v>
          </cell>
          <cell r="BB310" t="str">
            <v>زعفران</v>
          </cell>
          <cell r="BC310" t="str">
            <v>سایر:</v>
          </cell>
          <cell r="BD310" t="e">
            <v>#N/A</v>
          </cell>
          <cell r="BE310" t="e">
            <v>#N/A</v>
          </cell>
          <cell r="BF310" t="e">
            <v>#N/A</v>
          </cell>
          <cell r="BG310" t="e">
            <v>#N/A</v>
          </cell>
          <cell r="BH310" t="e">
            <v>#N/A</v>
          </cell>
          <cell r="BI310" t="e">
            <v>#N/A</v>
          </cell>
          <cell r="BJ310" t="e">
            <v>#N/A</v>
          </cell>
          <cell r="BK310" t="e">
            <v>#N/A</v>
          </cell>
          <cell r="BL310" t="e">
            <v>#N/A</v>
          </cell>
          <cell r="BM310" t="e">
            <v>#N/A</v>
          </cell>
          <cell r="BN310" t="e">
            <v>#N/A</v>
          </cell>
          <cell r="BO310" t="e">
            <v>#N/A</v>
          </cell>
          <cell r="BP310" t="e">
            <v>#N/A</v>
          </cell>
          <cell r="BQ310" t="e">
            <v>#N/A</v>
          </cell>
          <cell r="BR310" t="e">
            <v>#N/A</v>
          </cell>
          <cell r="BS310" t="e">
            <v>#N/A</v>
          </cell>
          <cell r="BT310" t="e">
            <v>#N/A</v>
          </cell>
          <cell r="BU310" t="e">
            <v>#N/A</v>
          </cell>
          <cell r="BV310" t="e">
            <v>#N/A</v>
          </cell>
          <cell r="BW310" t="e">
            <v>#N/A</v>
          </cell>
          <cell r="BX310">
            <v>30</v>
          </cell>
          <cell r="BY310">
            <v>0</v>
          </cell>
          <cell r="BZ310" t="str">
            <v>None</v>
          </cell>
          <cell r="CA310" t="str">
            <v>Did Not Cultivate Anything</v>
          </cell>
          <cell r="CB310" t="str">
            <v>Wheat</v>
          </cell>
          <cell r="CC310" t="str">
            <v>Maize / Sorghum</v>
          </cell>
          <cell r="CD310" t="str">
            <v>Corn</v>
          </cell>
          <cell r="CE310" t="str">
            <v>Barley</v>
          </cell>
          <cell r="CF310" t="str">
            <v>Rice</v>
          </cell>
          <cell r="CG310" t="str">
            <v>Hashish</v>
          </cell>
          <cell r="CH310" t="str">
            <v xml:space="preserve">Sesame Seed </v>
          </cell>
          <cell r="CI310" t="str">
            <v>Alfalfa / Clover / Other fodder</v>
          </cell>
          <cell r="CJ310" t="str">
            <v>Millet</v>
          </cell>
          <cell r="CK310" t="str">
            <v>Rapeseeds</v>
          </cell>
          <cell r="CL310" t="str">
            <v>Sugar Cane / Beet</v>
          </cell>
          <cell r="CM310" t="str">
            <v>Cotton</v>
          </cell>
          <cell r="CN310" t="str">
            <v>Cumin</v>
          </cell>
          <cell r="CO310" t="str">
            <v>Potatoes</v>
          </cell>
          <cell r="CP310" t="str">
            <v>Beans</v>
          </cell>
          <cell r="CQ310" t="str">
            <v>Eggplant</v>
          </cell>
          <cell r="CR310" t="str">
            <v>Tomato</v>
          </cell>
          <cell r="CS310" t="str">
            <v>Onions</v>
          </cell>
          <cell r="CT310" t="str">
            <v>Okra</v>
          </cell>
          <cell r="CU310" t="str">
            <v>Other Vege.</v>
          </cell>
          <cell r="CV310" t="str">
            <v>Fruit / Nut Trees</v>
          </cell>
          <cell r="CW310" t="str">
            <v>Grapes</v>
          </cell>
          <cell r="CX310" t="str">
            <v>Melon</v>
          </cell>
          <cell r="CY310" t="str">
            <v>Other Fruits</v>
          </cell>
          <cell r="CZ310" t="str">
            <v>Opium</v>
          </cell>
          <cell r="DA310" t="str">
            <v>Flax</v>
          </cell>
          <cell r="DB310" t="str">
            <v>Saffron</v>
          </cell>
          <cell r="DC310" t="str">
            <v>Other:</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v>0</v>
          </cell>
          <cell r="DT310">
            <v>0</v>
          </cell>
          <cell r="DU310">
            <v>0</v>
          </cell>
          <cell r="DV310">
            <v>0</v>
          </cell>
          <cell r="DW310">
            <v>0</v>
          </cell>
          <cell r="DX310">
            <v>30</v>
          </cell>
          <cell r="DY310">
            <v>1</v>
          </cell>
          <cell r="DZ310" t="str">
            <v>Categorical</v>
          </cell>
          <cell r="EA310">
            <v>1</v>
          </cell>
          <cell r="EB310" t="str">
            <v>Code</v>
          </cell>
          <cell r="EC310" t="str">
            <v>Crop Codes</v>
          </cell>
          <cell r="ED310">
            <v>24</v>
          </cell>
          <cell r="EE310">
            <v>6.72</v>
          </cell>
          <cell r="EF310" t="str">
            <v>I/X</v>
          </cell>
          <cell r="EG310" t="str">
            <v>-</v>
          </cell>
          <cell r="EI310" t="str">
            <v>-</v>
          </cell>
          <cell r="EK310">
            <v>0</v>
          </cell>
          <cell r="EN310">
            <v>7.1</v>
          </cell>
          <cell r="EO310" t="str">
            <v>Hypothesis Test</v>
          </cell>
          <cell r="EP310" t="str">
            <v>Agriculture</v>
          </cell>
          <cell r="EQ310" t="str">
            <v>Tertiary Crop</v>
          </cell>
          <cell r="ER310">
            <v>9.0799999999999983</v>
          </cell>
          <cell r="ES310">
            <v>9.0799999999999983</v>
          </cell>
          <cell r="ET310" t="str">
            <v>During the most recent harvest season, what is the name of the crop which takes up the third most land of all crops grown by people in the village?</v>
          </cell>
          <cell r="EU310" t="str">
            <v>در آخرين فصل حاصل گيری، نام سومين نبات یکه مردم اين قريه در بيشتر زمين های خود کشت نموده بودند چيست؟</v>
          </cell>
          <cell r="EV310" t="b">
            <v>1</v>
          </cell>
          <cell r="EW310" t="b">
            <v>1</v>
          </cell>
          <cell r="EX310" t="b">
            <v>1</v>
          </cell>
        </row>
        <row r="311">
          <cell r="Q311">
            <v>9.09</v>
          </cell>
          <cell r="U311" t="str">
            <v>How many times a year does this product harvest?</v>
          </cell>
          <cell r="V311" t="str">
            <v/>
          </cell>
          <cell r="W311" t="str">
            <v>In which month was {NAME OF CROP IN 7.03} most recently harvested?</v>
          </cell>
          <cell r="X311" t="str">
            <v>اخرين بار، در کدام ماه از اين نبات حاصل گرفته شد؟</v>
          </cell>
          <cell r="Y311" t="str">
            <v/>
          </cell>
          <cell r="Z311" t="str">
            <v>سنبله 1388</v>
          </cell>
          <cell r="AA311" t="str">
            <v>اسد 1388</v>
          </cell>
          <cell r="AB311" t="str">
            <v>سرطان 1388</v>
          </cell>
          <cell r="AC311" t="str">
            <v>جوزا 1388</v>
          </cell>
          <cell r="AD311" t="str">
            <v>ثور 1388</v>
          </cell>
          <cell r="AE311" t="str">
            <v>حمل 1388</v>
          </cell>
          <cell r="AF311" t="str">
            <v>حوت 1387</v>
          </cell>
          <cell r="AG311" t="str">
            <v>دلو 1387</v>
          </cell>
          <cell r="AH311" t="str">
            <v>جدی 1387</v>
          </cell>
          <cell r="AI311" t="str">
            <v>قوس 1387</v>
          </cell>
          <cell r="AJ311" t="str">
            <v>عقرب 1387</v>
          </cell>
          <cell r="AK311" t="str">
            <v>میزان 1387</v>
          </cell>
          <cell r="AL311" t="str">
            <v>سنبله 1387</v>
          </cell>
          <cell r="AM311" t="str">
            <v>اسد 1387</v>
          </cell>
          <cell r="AN311" t="str">
            <v>سرطان 1387</v>
          </cell>
          <cell r="AO311" t="e">
            <v>#N/A</v>
          </cell>
          <cell r="AP311" t="e">
            <v>#N/A</v>
          </cell>
          <cell r="AQ311" t="e">
            <v>#N/A</v>
          </cell>
          <cell r="AR311" t="e">
            <v>#N/A</v>
          </cell>
          <cell r="AS311" t="e">
            <v>#N/A</v>
          </cell>
          <cell r="AT311" t="e">
            <v>#N/A</v>
          </cell>
          <cell r="AU311" t="e">
            <v>#N/A</v>
          </cell>
          <cell r="AV311" t="e">
            <v>#N/A</v>
          </cell>
          <cell r="AW311" t="e">
            <v>#N/A</v>
          </cell>
          <cell r="AX311" t="e">
            <v>#N/A</v>
          </cell>
          <cell r="AY311" t="e">
            <v>#N/A</v>
          </cell>
          <cell r="AZ311" t="e">
            <v>#N/A</v>
          </cell>
          <cell r="BA311" t="e">
            <v>#N/A</v>
          </cell>
          <cell r="BB311" t="e">
            <v>#N/A</v>
          </cell>
          <cell r="BC311" t="e">
            <v>#N/A</v>
          </cell>
          <cell r="BD311" t="e">
            <v>#N/A</v>
          </cell>
          <cell r="BE311" t="e">
            <v>#N/A</v>
          </cell>
          <cell r="BF311" t="e">
            <v>#N/A</v>
          </cell>
          <cell r="BG311" t="e">
            <v>#N/A</v>
          </cell>
          <cell r="BH311" t="e">
            <v>#N/A</v>
          </cell>
          <cell r="BI311" t="e">
            <v>#N/A</v>
          </cell>
          <cell r="BJ311" t="e">
            <v>#N/A</v>
          </cell>
          <cell r="BK311" t="e">
            <v>#N/A</v>
          </cell>
          <cell r="BL311" t="e">
            <v>#N/A</v>
          </cell>
          <cell r="BM311" t="e">
            <v>#N/A</v>
          </cell>
          <cell r="BN311" t="e">
            <v>#N/A</v>
          </cell>
          <cell r="BO311" t="e">
            <v>#N/A</v>
          </cell>
          <cell r="BP311" t="e">
            <v>#N/A</v>
          </cell>
          <cell r="BQ311" t="e">
            <v>#N/A</v>
          </cell>
          <cell r="BR311" t="e">
            <v>#N/A</v>
          </cell>
          <cell r="BS311" t="e">
            <v>#N/A</v>
          </cell>
          <cell r="BT311" t="e">
            <v>#N/A</v>
          </cell>
          <cell r="BU311" t="e">
            <v>#N/A</v>
          </cell>
          <cell r="BV311" t="e">
            <v>#N/A</v>
          </cell>
          <cell r="BW311" t="e">
            <v>#N/A</v>
          </cell>
          <cell r="BX311">
            <v>15</v>
          </cell>
          <cell r="BY311">
            <v>0</v>
          </cell>
          <cell r="BZ311">
            <v>40026</v>
          </cell>
          <cell r="CA311">
            <v>39995</v>
          </cell>
          <cell r="CB311">
            <v>39965</v>
          </cell>
          <cell r="CC311">
            <v>39934</v>
          </cell>
          <cell r="CD311">
            <v>39904</v>
          </cell>
          <cell r="CE311">
            <v>39873</v>
          </cell>
          <cell r="CF311">
            <v>39479</v>
          </cell>
          <cell r="CG311">
            <v>39448</v>
          </cell>
          <cell r="CH311">
            <v>39783</v>
          </cell>
          <cell r="CI311">
            <v>39753</v>
          </cell>
          <cell r="CJ311">
            <v>39722</v>
          </cell>
          <cell r="CK311">
            <v>39692</v>
          </cell>
          <cell r="CL311">
            <v>39661</v>
          </cell>
          <cell r="CM311">
            <v>39630</v>
          </cell>
          <cell r="CN311">
            <v>39600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v>0</v>
          </cell>
          <cell r="DR311">
            <v>0</v>
          </cell>
          <cell r="DS311">
            <v>0</v>
          </cell>
          <cell r="DT311">
            <v>0</v>
          </cell>
          <cell r="DU311">
            <v>0</v>
          </cell>
          <cell r="DV311">
            <v>0</v>
          </cell>
          <cell r="DW311">
            <v>0</v>
          </cell>
          <cell r="DX311">
            <v>15</v>
          </cell>
          <cell r="DY311">
            <v>1</v>
          </cell>
          <cell r="DZ311" t="str">
            <v>Numerical</v>
          </cell>
          <cell r="EA311">
            <v>1</v>
          </cell>
          <cell r="EB311" t="str">
            <v>Write-In</v>
          </cell>
          <cell r="EC311" t="str">
            <v>Number of Harvests</v>
          </cell>
          <cell r="ED311" t="str">
            <v>-</v>
          </cell>
          <cell r="EE311" t="str">
            <v>-</v>
          </cell>
          <cell r="EG311" t="str">
            <v>-</v>
          </cell>
          <cell r="EI311" t="str">
            <v>-</v>
          </cell>
          <cell r="EK311">
            <v>0</v>
          </cell>
          <cell r="EN311">
            <v>7.11</v>
          </cell>
          <cell r="EO311" t="str">
            <v>Background</v>
          </cell>
          <cell r="EP311" t="str">
            <v>Agriculture</v>
          </cell>
          <cell r="EQ311" t="str">
            <v>Frequency of Harvesting</v>
          </cell>
          <cell r="ER311">
            <v>9.0899999999999981</v>
          </cell>
          <cell r="ES311">
            <v>9.0899999999999981</v>
          </cell>
          <cell r="ET311" t="str">
            <v>In which month was this crop most recently harvested?</v>
          </cell>
          <cell r="EU311" t="str">
            <v>اخرين بار، در کدام ماه از اين نبات حاصل گرفته شد؟</v>
          </cell>
          <cell r="EV311" t="b">
            <v>1</v>
          </cell>
          <cell r="EW311" t="b">
            <v>0</v>
          </cell>
          <cell r="EX311" t="b">
            <v>1</v>
          </cell>
        </row>
        <row r="312">
          <cell r="Q312">
            <v>9.1</v>
          </cell>
          <cell r="U312" t="str">
            <v>What was the per kg price of the above item in the local market after the last harvest?</v>
          </cell>
          <cell r="V312" t="str">
            <v/>
          </cell>
          <cell r="W312" t="str">
            <v>Following the most recent harvest, what price did villagers receive for {NAME OF CROP IN 7.03} at the farm-gate?</v>
          </cell>
          <cell r="X312" t="str">
            <v>بعد از آخرين حاصل گيری، مردم در مزرعه اين نبات را به کدام قيمت فروختند؟</v>
          </cell>
          <cell r="Y312" t="str">
            <v/>
          </cell>
          <cell r="Z312" t="str">
            <v>افغانی</v>
          </cell>
          <cell r="AA312" t="e">
            <v>#N/A</v>
          </cell>
          <cell r="AB312" t="e">
            <v>#N/A</v>
          </cell>
          <cell r="AC312" t="e">
            <v>#N/A</v>
          </cell>
          <cell r="AD312" t="e">
            <v>#N/A</v>
          </cell>
          <cell r="AE312" t="e">
            <v>#N/A</v>
          </cell>
          <cell r="AF312" t="e">
            <v>#N/A</v>
          </cell>
          <cell r="AG312" t="e">
            <v>#N/A</v>
          </cell>
          <cell r="AH312" t="e">
            <v>#N/A</v>
          </cell>
          <cell r="AI312" t="e">
            <v>#N/A</v>
          </cell>
          <cell r="AJ312" t="e">
            <v>#N/A</v>
          </cell>
          <cell r="AK312" t="e">
            <v>#N/A</v>
          </cell>
          <cell r="AL312" t="e">
            <v>#N/A</v>
          </cell>
          <cell r="AM312" t="e">
            <v>#N/A</v>
          </cell>
          <cell r="AN312" t="e">
            <v>#N/A</v>
          </cell>
          <cell r="AO312" t="e">
            <v>#N/A</v>
          </cell>
          <cell r="AP312" t="e">
            <v>#N/A</v>
          </cell>
          <cell r="AQ312" t="e">
            <v>#N/A</v>
          </cell>
          <cell r="AR312" t="e">
            <v>#N/A</v>
          </cell>
          <cell r="AS312" t="e">
            <v>#N/A</v>
          </cell>
          <cell r="AT312" t="e">
            <v>#N/A</v>
          </cell>
          <cell r="AU312" t="e">
            <v>#N/A</v>
          </cell>
          <cell r="AV312" t="e">
            <v>#N/A</v>
          </cell>
          <cell r="AW312" t="e">
            <v>#N/A</v>
          </cell>
          <cell r="AX312" t="e">
            <v>#N/A</v>
          </cell>
          <cell r="AY312" t="e">
            <v>#N/A</v>
          </cell>
          <cell r="AZ312" t="e">
            <v>#N/A</v>
          </cell>
          <cell r="BA312" t="e">
            <v>#N/A</v>
          </cell>
          <cell r="BB312" t="e">
            <v>#N/A</v>
          </cell>
          <cell r="BC312" t="e">
            <v>#N/A</v>
          </cell>
          <cell r="BD312" t="e">
            <v>#N/A</v>
          </cell>
          <cell r="BE312" t="e">
            <v>#N/A</v>
          </cell>
          <cell r="BF312" t="e">
            <v>#N/A</v>
          </cell>
          <cell r="BG312" t="e">
            <v>#N/A</v>
          </cell>
          <cell r="BH312" t="e">
            <v>#N/A</v>
          </cell>
          <cell r="BI312" t="e">
            <v>#N/A</v>
          </cell>
          <cell r="BJ312" t="e">
            <v>#N/A</v>
          </cell>
          <cell r="BK312" t="e">
            <v>#N/A</v>
          </cell>
          <cell r="BL312" t="e">
            <v>#N/A</v>
          </cell>
          <cell r="BM312" t="e">
            <v>#N/A</v>
          </cell>
          <cell r="BN312" t="e">
            <v>#N/A</v>
          </cell>
          <cell r="BO312" t="e">
            <v>#N/A</v>
          </cell>
          <cell r="BP312" t="e">
            <v>#N/A</v>
          </cell>
          <cell r="BQ312" t="e">
            <v>#N/A</v>
          </cell>
          <cell r="BR312" t="e">
            <v>#N/A</v>
          </cell>
          <cell r="BS312" t="e">
            <v>#N/A</v>
          </cell>
          <cell r="BT312" t="e">
            <v>#N/A</v>
          </cell>
          <cell r="BU312" t="e">
            <v>#N/A</v>
          </cell>
          <cell r="BV312" t="e">
            <v>#N/A</v>
          </cell>
          <cell r="BW312" t="e">
            <v>#N/A</v>
          </cell>
          <cell r="BX312">
            <v>1</v>
          </cell>
          <cell r="BY312">
            <v>0</v>
          </cell>
          <cell r="BZ312" t="str">
            <v>Afghani</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v>0</v>
          </cell>
          <cell r="DR312">
            <v>0</v>
          </cell>
          <cell r="DS312">
            <v>0</v>
          </cell>
          <cell r="DT312">
            <v>0</v>
          </cell>
          <cell r="DU312">
            <v>0</v>
          </cell>
          <cell r="DV312">
            <v>0</v>
          </cell>
          <cell r="DW312">
            <v>0</v>
          </cell>
          <cell r="DX312">
            <v>1</v>
          </cell>
          <cell r="DY312">
            <v>1</v>
          </cell>
          <cell r="DZ312" t="str">
            <v>Numerical</v>
          </cell>
          <cell r="EA312">
            <v>1</v>
          </cell>
          <cell r="EB312" t="str">
            <v>Write-In</v>
          </cell>
          <cell r="EC312" t="str">
            <v>Afghanis</v>
          </cell>
          <cell r="ED312" t="str">
            <v>-</v>
          </cell>
          <cell r="EE312" t="str">
            <v>-</v>
          </cell>
          <cell r="EG312" t="str">
            <v>-</v>
          </cell>
          <cell r="EI312" t="str">
            <v>-</v>
          </cell>
          <cell r="EK312">
            <v>0</v>
          </cell>
          <cell r="EN312">
            <v>7.12</v>
          </cell>
          <cell r="EO312" t="str">
            <v>Hypothesis Test</v>
          </cell>
          <cell r="EP312" t="str">
            <v>Price Levels</v>
          </cell>
          <cell r="EQ312" t="str">
            <v>Agricultural Crops</v>
          </cell>
          <cell r="ER312">
            <v>9.0999999999999979</v>
          </cell>
          <cell r="ES312">
            <v>9.0999999999999979</v>
          </cell>
          <cell r="ET312" t="str">
            <v>Following the most recent harvest, what price did villagers receive for this crop at the farm-gate?</v>
          </cell>
          <cell r="EU312" t="str">
            <v>بعد از آخرين حاصل گيری، مردم در مزرعه اين نبات را به کدام قيمت فروختند؟</v>
          </cell>
          <cell r="EV312" t="b">
            <v>1</v>
          </cell>
          <cell r="EW312" t="b">
            <v>0</v>
          </cell>
          <cell r="EX312" t="b">
            <v>1</v>
          </cell>
        </row>
        <row r="313">
          <cell r="Q313">
            <v>9.11</v>
          </cell>
          <cell r="S313">
            <v>0</v>
          </cell>
          <cell r="W313" t="str">
            <v>Following the most recent harvest, what proportion of farmers in the village sold produce?</v>
          </cell>
          <cell r="X313" t="str">
            <v>به ادامه آخرين حاصل گيری، چه تعداد دهقانان از مجموع دهقانان توليدات خود را فروختند؟</v>
          </cell>
          <cell r="Y313" t="str">
            <v/>
          </cell>
          <cell r="Z313" t="str">
            <v>هیچ %</v>
          </cell>
          <cell r="AA313" t="str">
            <v>0% - 10%</v>
          </cell>
          <cell r="AB313" t="str">
            <v>10% - 20%</v>
          </cell>
          <cell r="AC313" t="str">
            <v>25% (یک چهارم)</v>
          </cell>
          <cell r="AD313" t="str">
            <v>20% - 30%</v>
          </cell>
          <cell r="AE313" t="str">
            <v>30% - 40%</v>
          </cell>
          <cell r="AF313" t="str">
            <v>40% - 50%</v>
          </cell>
          <cell r="AG313" t="str">
            <v>50% (نیم)</v>
          </cell>
          <cell r="AH313" t="str">
            <v>50% - 60%</v>
          </cell>
          <cell r="AI313" t="str">
            <v>60% - 70%</v>
          </cell>
          <cell r="AJ313" t="str">
            <v>70% - 80%</v>
          </cell>
          <cell r="AK313" t="str">
            <v>75% (سه چهارم)</v>
          </cell>
          <cell r="AL313" t="str">
            <v>80% - 90%</v>
          </cell>
          <cell r="AM313" t="str">
            <v>90% - 100%</v>
          </cell>
          <cell r="AN313" t="str">
            <v>100% (تمام)</v>
          </cell>
          <cell r="AO313" t="e">
            <v>#N/A</v>
          </cell>
          <cell r="AP313" t="e">
            <v>#N/A</v>
          </cell>
          <cell r="AQ313" t="e">
            <v>#N/A</v>
          </cell>
          <cell r="AR313" t="e">
            <v>#N/A</v>
          </cell>
          <cell r="AS313" t="e">
            <v>#N/A</v>
          </cell>
          <cell r="AT313" t="e">
            <v>#N/A</v>
          </cell>
          <cell r="AU313" t="e">
            <v>#N/A</v>
          </cell>
          <cell r="AV313" t="e">
            <v>#N/A</v>
          </cell>
          <cell r="AW313" t="e">
            <v>#N/A</v>
          </cell>
          <cell r="AX313" t="e">
            <v>#N/A</v>
          </cell>
          <cell r="AY313" t="e">
            <v>#N/A</v>
          </cell>
          <cell r="AZ313" t="e">
            <v>#N/A</v>
          </cell>
          <cell r="BA313" t="e">
            <v>#N/A</v>
          </cell>
          <cell r="BB313" t="e">
            <v>#N/A</v>
          </cell>
          <cell r="BC313" t="e">
            <v>#N/A</v>
          </cell>
          <cell r="BD313" t="e">
            <v>#N/A</v>
          </cell>
          <cell r="BE313" t="e">
            <v>#N/A</v>
          </cell>
          <cell r="BF313" t="e">
            <v>#N/A</v>
          </cell>
          <cell r="BG313" t="e">
            <v>#N/A</v>
          </cell>
          <cell r="BH313" t="e">
            <v>#N/A</v>
          </cell>
          <cell r="BI313" t="e">
            <v>#N/A</v>
          </cell>
          <cell r="BJ313" t="e">
            <v>#N/A</v>
          </cell>
          <cell r="BK313" t="e">
            <v>#N/A</v>
          </cell>
          <cell r="BL313" t="e">
            <v>#N/A</v>
          </cell>
          <cell r="BM313" t="e">
            <v>#N/A</v>
          </cell>
          <cell r="BN313" t="e">
            <v>#N/A</v>
          </cell>
          <cell r="BO313" t="e">
            <v>#N/A</v>
          </cell>
          <cell r="BP313" t="e">
            <v>#N/A</v>
          </cell>
          <cell r="BQ313" t="e">
            <v>#N/A</v>
          </cell>
          <cell r="BR313" t="e">
            <v>#N/A</v>
          </cell>
          <cell r="BS313" t="e">
            <v>#N/A</v>
          </cell>
          <cell r="BT313" t="e">
            <v>#N/A</v>
          </cell>
          <cell r="BU313" t="e">
            <v>#N/A</v>
          </cell>
          <cell r="BV313" t="e">
            <v>#N/A</v>
          </cell>
          <cell r="BW313" t="e">
            <v>#N/A</v>
          </cell>
          <cell r="BX313">
            <v>15</v>
          </cell>
          <cell r="BY313">
            <v>0</v>
          </cell>
          <cell r="BZ313" t="str">
            <v>0% (None)</v>
          </cell>
          <cell r="CA313" t="str">
            <v>0% - 10%</v>
          </cell>
          <cell r="CB313" t="str">
            <v>10% - 20%</v>
          </cell>
          <cell r="CC313" t="str">
            <v>25% (One Quarter)</v>
          </cell>
          <cell r="CD313" t="str">
            <v>20% - 30%</v>
          </cell>
          <cell r="CE313" t="str">
            <v>30% - 40%</v>
          </cell>
          <cell r="CF313" t="str">
            <v>40% - 50%</v>
          </cell>
          <cell r="CG313" t="str">
            <v>50% (One Half)</v>
          </cell>
          <cell r="CH313" t="str">
            <v>50% - 60%</v>
          </cell>
          <cell r="CI313" t="str">
            <v>60% - 70%</v>
          </cell>
          <cell r="CJ313" t="str">
            <v>70% - 80%</v>
          </cell>
          <cell r="CK313" t="str">
            <v>75% (Three Quarters)</v>
          </cell>
          <cell r="CL313" t="str">
            <v>80% - 90%</v>
          </cell>
          <cell r="CM313" t="str">
            <v>90% - 100%</v>
          </cell>
          <cell r="CN313" t="str">
            <v>100% (All)</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v>0</v>
          </cell>
          <cell r="DR313">
            <v>0</v>
          </cell>
          <cell r="DS313">
            <v>0</v>
          </cell>
          <cell r="DT313">
            <v>0</v>
          </cell>
          <cell r="DU313">
            <v>0</v>
          </cell>
          <cell r="DV313">
            <v>0</v>
          </cell>
          <cell r="DW313">
            <v>0</v>
          </cell>
          <cell r="DX313">
            <v>15</v>
          </cell>
          <cell r="DY313">
            <v>1</v>
          </cell>
          <cell r="EK313">
            <v>0</v>
          </cell>
          <cell r="ER313">
            <v>9.1099999999999977</v>
          </cell>
          <cell r="ES313">
            <v>9.1099999999999977</v>
          </cell>
          <cell r="ET313" t="str">
            <v>Following the most recent harvest, what proportion of farmers in the village sold produce?</v>
          </cell>
          <cell r="EU313" t="str">
            <v>به ادامه آخرين حاصل گيری، چه تعداد دهقانان از مجموع دهقانان توليدات خود را فروختند؟</v>
          </cell>
          <cell r="EV313" t="b">
            <v>1</v>
          </cell>
          <cell r="EW313" t="b">
            <v>1</v>
          </cell>
          <cell r="EX313" t="b">
            <v>1</v>
          </cell>
        </row>
        <row r="314">
          <cell r="Q314">
            <v>9.24</v>
          </cell>
          <cell r="S314">
            <v>0</v>
          </cell>
          <cell r="V314" t="str">
            <v>During the past 12 months, have you or members of your household sold any live young animals, animal products, or dairy products? [IF YES] What did you sell?</v>
          </cell>
          <cell r="W314" t="str">
            <v>During the past 12 months, how many households in the village sold milk, cheese, butter, curd or eggs?</v>
          </cell>
          <cell r="X314" t="str">
            <v>در همین 12 ماه گذشته، چه تعداد خانواده های قريه لبنیات و يا تخم مرغ فروختند؟</v>
          </cell>
          <cell r="Y314" t="str">
            <v/>
          </cell>
          <cell r="Z314" t="str">
            <v>صفر (0)</v>
          </cell>
          <cell r="AA314" t="str">
            <v>خانواده</v>
          </cell>
          <cell r="AB314" t="e">
            <v>#N/A</v>
          </cell>
          <cell r="AC314" t="e">
            <v>#N/A</v>
          </cell>
          <cell r="AD314" t="e">
            <v>#N/A</v>
          </cell>
          <cell r="AE314" t="e">
            <v>#N/A</v>
          </cell>
          <cell r="AF314" t="e">
            <v>#N/A</v>
          </cell>
          <cell r="AG314" t="e">
            <v>#N/A</v>
          </cell>
          <cell r="AH314" t="e">
            <v>#N/A</v>
          </cell>
          <cell r="AI314" t="e">
            <v>#N/A</v>
          </cell>
          <cell r="AJ314" t="e">
            <v>#N/A</v>
          </cell>
          <cell r="AK314" t="e">
            <v>#N/A</v>
          </cell>
          <cell r="AL314" t="e">
            <v>#N/A</v>
          </cell>
          <cell r="AM314" t="e">
            <v>#N/A</v>
          </cell>
          <cell r="AN314" t="e">
            <v>#N/A</v>
          </cell>
          <cell r="AO314" t="e">
            <v>#N/A</v>
          </cell>
          <cell r="AP314" t="e">
            <v>#N/A</v>
          </cell>
          <cell r="AQ314" t="e">
            <v>#N/A</v>
          </cell>
          <cell r="AR314" t="e">
            <v>#N/A</v>
          </cell>
          <cell r="AS314" t="e">
            <v>#N/A</v>
          </cell>
          <cell r="AT314" t="e">
            <v>#N/A</v>
          </cell>
          <cell r="AU314" t="e">
            <v>#N/A</v>
          </cell>
          <cell r="AV314" t="e">
            <v>#N/A</v>
          </cell>
          <cell r="AW314" t="e">
            <v>#N/A</v>
          </cell>
          <cell r="AX314" t="e">
            <v>#N/A</v>
          </cell>
          <cell r="AY314" t="e">
            <v>#N/A</v>
          </cell>
          <cell r="AZ314" t="e">
            <v>#N/A</v>
          </cell>
          <cell r="BA314" t="e">
            <v>#N/A</v>
          </cell>
          <cell r="BB314" t="e">
            <v>#N/A</v>
          </cell>
          <cell r="BC314" t="e">
            <v>#N/A</v>
          </cell>
          <cell r="BD314" t="e">
            <v>#N/A</v>
          </cell>
          <cell r="BE314" t="e">
            <v>#N/A</v>
          </cell>
          <cell r="BF314" t="e">
            <v>#N/A</v>
          </cell>
          <cell r="BG314" t="e">
            <v>#N/A</v>
          </cell>
          <cell r="BH314" t="e">
            <v>#N/A</v>
          </cell>
          <cell r="BI314" t="e">
            <v>#N/A</v>
          </cell>
          <cell r="BJ314" t="e">
            <v>#N/A</v>
          </cell>
          <cell r="BK314" t="e">
            <v>#N/A</v>
          </cell>
          <cell r="BL314" t="e">
            <v>#N/A</v>
          </cell>
          <cell r="BM314" t="e">
            <v>#N/A</v>
          </cell>
          <cell r="BN314" t="e">
            <v>#N/A</v>
          </cell>
          <cell r="BO314" t="e">
            <v>#N/A</v>
          </cell>
          <cell r="BP314" t="e">
            <v>#N/A</v>
          </cell>
          <cell r="BQ314" t="e">
            <v>#N/A</v>
          </cell>
          <cell r="BR314" t="e">
            <v>#N/A</v>
          </cell>
          <cell r="BS314" t="e">
            <v>#N/A</v>
          </cell>
          <cell r="BT314" t="e">
            <v>#N/A</v>
          </cell>
          <cell r="BU314" t="e">
            <v>#N/A</v>
          </cell>
          <cell r="BV314" t="e">
            <v>#N/A</v>
          </cell>
          <cell r="BW314" t="e">
            <v>#N/A</v>
          </cell>
          <cell r="BX314">
            <v>2</v>
          </cell>
          <cell r="BY314">
            <v>0</v>
          </cell>
          <cell r="BZ314" t="str">
            <v>None</v>
          </cell>
          <cell r="CA314" t="str">
            <v>Households</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v>0</v>
          </cell>
          <cell r="DR314">
            <v>0</v>
          </cell>
          <cell r="DS314">
            <v>0</v>
          </cell>
          <cell r="DT314">
            <v>0</v>
          </cell>
          <cell r="DU314">
            <v>0</v>
          </cell>
          <cell r="DV314">
            <v>0</v>
          </cell>
          <cell r="DW314">
            <v>0</v>
          </cell>
          <cell r="DX314">
            <v>2</v>
          </cell>
          <cell r="DY314">
            <v>1</v>
          </cell>
          <cell r="EK314">
            <v>0</v>
          </cell>
          <cell r="ER314">
            <v>9.2399999999999949</v>
          </cell>
          <cell r="ES314">
            <v>9.2399999999999949</v>
          </cell>
          <cell r="ET314" t="str">
            <v>During the past 12 months, how many people in the village sold milk, cheese, butter, curd or eggs?</v>
          </cell>
          <cell r="EU314" t="str">
            <v>در جریان 12 ماه گذشته، چه تعداد مردم قريه شير، پنير، مسکه، قروت، چکه و يا تخم مرغ فروختند؟</v>
          </cell>
          <cell r="EV314" t="b">
            <v>0</v>
          </cell>
          <cell r="EW314" t="b">
            <v>0</v>
          </cell>
          <cell r="EX314" t="b">
            <v>0</v>
          </cell>
        </row>
        <row r="315">
          <cell r="Q315">
            <v>9.25</v>
          </cell>
          <cell r="V315" t="str">
            <v>To whom or where were most of these products sold?</v>
          </cell>
          <cell r="W315" t="str">
            <v>Where were most of these products sold?</v>
          </cell>
          <cell r="X315" t="str">
            <v>بيشتر اينها در کجا فروخته شد و یا تبادله شد؟</v>
          </cell>
          <cell r="Y315" t="str">
            <v/>
          </cell>
          <cell r="Z315" t="str">
            <v>جلاب به قریه آمد</v>
          </cell>
          <cell r="AA315" t="str">
            <v xml:space="preserve">قصاب در داخل قریه </v>
          </cell>
          <cell r="AB315" t="str">
            <v>قصاب در  ولسوالی</v>
          </cell>
          <cell r="AC315" t="str">
            <v xml:space="preserve">قصاب خارج از ولسوالی </v>
          </cell>
          <cell r="AD315" t="str">
            <v>در قريه فروخته شد</v>
          </cell>
          <cell r="AE315" t="str">
            <v>بازار محلی در ولسوالی</v>
          </cell>
          <cell r="AF315" t="str">
            <v xml:space="preserve">بازار محلی در ولایت </v>
          </cell>
          <cell r="AG315" t="str">
            <v>بازار در کابل</v>
          </cell>
          <cell r="AH315" t="str">
            <v>بازار در جلال آباد</v>
          </cell>
          <cell r="AI315" t="str">
            <v>بازار در مزار شريف</v>
          </cell>
          <cell r="AJ315" t="str">
            <v>بازار در هرات</v>
          </cell>
          <cell r="AK315" t="str">
            <v>بازار در چغچران</v>
          </cell>
          <cell r="AL315" t="str">
            <v>بازار در نيلی</v>
          </cell>
          <cell r="AM315" t="str">
            <v>بازار در مرکز کدام ولايت ديگر</v>
          </cell>
          <cell r="AN315" t="str">
            <v>سایر:</v>
          </cell>
          <cell r="AO315" t="e">
            <v>#N/A</v>
          </cell>
          <cell r="AP315" t="e">
            <v>#N/A</v>
          </cell>
          <cell r="AQ315" t="e">
            <v>#N/A</v>
          </cell>
          <cell r="AR315" t="e">
            <v>#N/A</v>
          </cell>
          <cell r="AS315" t="e">
            <v>#N/A</v>
          </cell>
          <cell r="AT315" t="e">
            <v>#N/A</v>
          </cell>
          <cell r="AU315" t="e">
            <v>#N/A</v>
          </cell>
          <cell r="AV315" t="e">
            <v>#N/A</v>
          </cell>
          <cell r="AW315" t="e">
            <v>#N/A</v>
          </cell>
          <cell r="AX315" t="e">
            <v>#N/A</v>
          </cell>
          <cell r="AY315" t="e">
            <v>#N/A</v>
          </cell>
          <cell r="AZ315" t="e">
            <v>#N/A</v>
          </cell>
          <cell r="BA315" t="e">
            <v>#N/A</v>
          </cell>
          <cell r="BB315" t="e">
            <v>#N/A</v>
          </cell>
          <cell r="BC315" t="e">
            <v>#N/A</v>
          </cell>
          <cell r="BD315" t="e">
            <v>#N/A</v>
          </cell>
          <cell r="BE315" t="e">
            <v>#N/A</v>
          </cell>
          <cell r="BF315" t="e">
            <v>#N/A</v>
          </cell>
          <cell r="BG315" t="e">
            <v>#N/A</v>
          </cell>
          <cell r="BH315" t="e">
            <v>#N/A</v>
          </cell>
          <cell r="BI315" t="e">
            <v>#N/A</v>
          </cell>
          <cell r="BJ315" t="e">
            <v>#N/A</v>
          </cell>
          <cell r="BK315" t="e">
            <v>#N/A</v>
          </cell>
          <cell r="BL315" t="e">
            <v>#N/A</v>
          </cell>
          <cell r="BM315" t="e">
            <v>#N/A</v>
          </cell>
          <cell r="BN315" t="e">
            <v>#N/A</v>
          </cell>
          <cell r="BO315" t="e">
            <v>#N/A</v>
          </cell>
          <cell r="BP315" t="e">
            <v>#N/A</v>
          </cell>
          <cell r="BQ315" t="e">
            <v>#N/A</v>
          </cell>
          <cell r="BR315" t="e">
            <v>#N/A</v>
          </cell>
          <cell r="BS315" t="e">
            <v>#N/A</v>
          </cell>
          <cell r="BT315" t="e">
            <v>#N/A</v>
          </cell>
          <cell r="BU315" t="e">
            <v>#N/A</v>
          </cell>
          <cell r="BV315" t="e">
            <v>#N/A</v>
          </cell>
          <cell r="BW315" t="e">
            <v>#N/A</v>
          </cell>
          <cell r="BX315">
            <v>15</v>
          </cell>
          <cell r="BY315">
            <v>0</v>
          </cell>
          <cell r="BZ315" t="str">
            <v>Middleman Came to Village</v>
          </cell>
          <cell r="CA315" t="str">
            <v>Butcher in Village</v>
          </cell>
          <cell r="CB315" t="str">
            <v>Butcher in District</v>
          </cell>
          <cell r="CC315" t="str">
            <v>Butcher Outside District</v>
          </cell>
          <cell r="CD315" t="str">
            <v>Sold in Village</v>
          </cell>
          <cell r="CE315" t="str">
            <v>Local Market in District</v>
          </cell>
          <cell r="CF315" t="str">
            <v>Local Market in Province</v>
          </cell>
          <cell r="CG315" t="str">
            <v>Market in Kabul</v>
          </cell>
          <cell r="CH315" t="str">
            <v>Market in Jalalabad</v>
          </cell>
          <cell r="CI315" t="str">
            <v>Market in Mazar-e Sharif</v>
          </cell>
          <cell r="CJ315" t="str">
            <v>Market in Herat</v>
          </cell>
          <cell r="CK315" t="str">
            <v>Market in Chaghcharan</v>
          </cell>
          <cell r="CL315" t="str">
            <v>Market in Nili</v>
          </cell>
          <cell r="CM315" t="str">
            <v>Market in Other Province Center</v>
          </cell>
          <cell r="CN315" t="str">
            <v>Other:</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cell r="DS315">
            <v>0</v>
          </cell>
          <cell r="DT315">
            <v>0</v>
          </cell>
          <cell r="DU315">
            <v>0</v>
          </cell>
          <cell r="DV315">
            <v>0</v>
          </cell>
          <cell r="DW315">
            <v>0</v>
          </cell>
          <cell r="DX315">
            <v>15</v>
          </cell>
          <cell r="DY315">
            <v>1</v>
          </cell>
          <cell r="EK315">
            <v>0</v>
          </cell>
          <cell r="ER315">
            <v>9.2499999999999947</v>
          </cell>
          <cell r="ES315">
            <v>9.2499999999999947</v>
          </cell>
          <cell r="ET315" t="str">
            <v>Where were most of these products sold?</v>
          </cell>
          <cell r="EU315" t="str">
            <v>بيشتر اين توليدات در کجا فروخته شد؟</v>
          </cell>
          <cell r="EV315" t="b">
            <v>0</v>
          </cell>
          <cell r="EW315" t="b">
            <v>1</v>
          </cell>
          <cell r="EX315" t="b">
            <v>0</v>
          </cell>
        </row>
        <row r="316">
          <cell r="Q316">
            <v>9.26</v>
          </cell>
          <cell r="S316">
            <v>0</v>
          </cell>
          <cell r="V316" t="str">
            <v>To whom or where were most of these products sold?</v>
          </cell>
          <cell r="W316" t="str">
            <v>During the past 12 months, how many households in the village sold skins or leather?</v>
          </cell>
          <cell r="X316" t="str">
            <v>در همین 12 ماه گذشته، چه تعداد خانواده های قريه پوست و چرم فروختند؟</v>
          </cell>
          <cell r="Y316" t="str">
            <v/>
          </cell>
          <cell r="Z316" t="str">
            <v>صفر (0)</v>
          </cell>
          <cell r="AA316" t="str">
            <v>خانواده</v>
          </cell>
          <cell r="AB316" t="e">
            <v>#N/A</v>
          </cell>
          <cell r="AC316" t="e">
            <v>#N/A</v>
          </cell>
          <cell r="AD316" t="e">
            <v>#N/A</v>
          </cell>
          <cell r="AE316" t="e">
            <v>#N/A</v>
          </cell>
          <cell r="AF316" t="e">
            <v>#N/A</v>
          </cell>
          <cell r="AG316" t="e">
            <v>#N/A</v>
          </cell>
          <cell r="AH316" t="e">
            <v>#N/A</v>
          </cell>
          <cell r="AI316" t="e">
            <v>#N/A</v>
          </cell>
          <cell r="AJ316" t="e">
            <v>#N/A</v>
          </cell>
          <cell r="AK316" t="e">
            <v>#N/A</v>
          </cell>
          <cell r="AL316" t="e">
            <v>#N/A</v>
          </cell>
          <cell r="AM316" t="e">
            <v>#N/A</v>
          </cell>
          <cell r="AN316" t="e">
            <v>#N/A</v>
          </cell>
          <cell r="AO316" t="e">
            <v>#N/A</v>
          </cell>
          <cell r="AP316" t="e">
            <v>#N/A</v>
          </cell>
          <cell r="AQ316" t="e">
            <v>#N/A</v>
          </cell>
          <cell r="AR316" t="e">
            <v>#N/A</v>
          </cell>
          <cell r="AS316" t="e">
            <v>#N/A</v>
          </cell>
          <cell r="AT316" t="e">
            <v>#N/A</v>
          </cell>
          <cell r="AU316" t="e">
            <v>#N/A</v>
          </cell>
          <cell r="AV316" t="e">
            <v>#N/A</v>
          </cell>
          <cell r="AW316" t="e">
            <v>#N/A</v>
          </cell>
          <cell r="AX316" t="e">
            <v>#N/A</v>
          </cell>
          <cell r="AY316" t="e">
            <v>#N/A</v>
          </cell>
          <cell r="AZ316" t="e">
            <v>#N/A</v>
          </cell>
          <cell r="BA316" t="e">
            <v>#N/A</v>
          </cell>
          <cell r="BB316" t="e">
            <v>#N/A</v>
          </cell>
          <cell r="BC316" t="e">
            <v>#N/A</v>
          </cell>
          <cell r="BD316" t="e">
            <v>#N/A</v>
          </cell>
          <cell r="BE316" t="e">
            <v>#N/A</v>
          </cell>
          <cell r="BF316" t="e">
            <v>#N/A</v>
          </cell>
          <cell r="BG316" t="e">
            <v>#N/A</v>
          </cell>
          <cell r="BH316" t="e">
            <v>#N/A</v>
          </cell>
          <cell r="BI316" t="e">
            <v>#N/A</v>
          </cell>
          <cell r="BJ316" t="e">
            <v>#N/A</v>
          </cell>
          <cell r="BK316" t="e">
            <v>#N/A</v>
          </cell>
          <cell r="BL316" t="e">
            <v>#N/A</v>
          </cell>
          <cell r="BM316" t="e">
            <v>#N/A</v>
          </cell>
          <cell r="BN316" t="e">
            <v>#N/A</v>
          </cell>
          <cell r="BO316" t="e">
            <v>#N/A</v>
          </cell>
          <cell r="BP316" t="e">
            <v>#N/A</v>
          </cell>
          <cell r="BQ316" t="e">
            <v>#N/A</v>
          </cell>
          <cell r="BR316" t="e">
            <v>#N/A</v>
          </cell>
          <cell r="BS316" t="e">
            <v>#N/A</v>
          </cell>
          <cell r="BT316" t="e">
            <v>#N/A</v>
          </cell>
          <cell r="BU316" t="e">
            <v>#N/A</v>
          </cell>
          <cell r="BV316" t="e">
            <v>#N/A</v>
          </cell>
          <cell r="BW316" t="e">
            <v>#N/A</v>
          </cell>
          <cell r="BX316">
            <v>2</v>
          </cell>
          <cell r="BY316">
            <v>0</v>
          </cell>
          <cell r="BZ316" t="str">
            <v>None</v>
          </cell>
          <cell r="CA316" t="str">
            <v>Households</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v>0</v>
          </cell>
          <cell r="DR316">
            <v>0</v>
          </cell>
          <cell r="DS316">
            <v>0</v>
          </cell>
          <cell r="DT316">
            <v>0</v>
          </cell>
          <cell r="DU316">
            <v>0</v>
          </cell>
          <cell r="DV316">
            <v>0</v>
          </cell>
          <cell r="DW316">
            <v>0</v>
          </cell>
          <cell r="DX316">
            <v>2</v>
          </cell>
          <cell r="DY316">
            <v>1</v>
          </cell>
          <cell r="EK316">
            <v>0</v>
          </cell>
          <cell r="ER316">
            <v>9.2599999999999945</v>
          </cell>
          <cell r="ES316">
            <v>9.2599999999999945</v>
          </cell>
          <cell r="ET316" t="str">
            <v>During the past 12 months, how many people in the village sold skins or leather?</v>
          </cell>
          <cell r="EU316" t="str">
            <v>در جریان 12 ماه گذشته، چه تعداد مردم قريه پوست و چرم فروختند؟</v>
          </cell>
          <cell r="EV316" t="b">
            <v>0</v>
          </cell>
          <cell r="EW316" t="b">
            <v>0</v>
          </cell>
          <cell r="EX316" t="b">
            <v>0</v>
          </cell>
        </row>
        <row r="317">
          <cell r="Q317">
            <v>9.27</v>
          </cell>
          <cell r="W317" t="str">
            <v>Where were most of these products sold?</v>
          </cell>
          <cell r="X317" t="str">
            <v>بيشتر اين توليدات در کجا فروخته شد؟</v>
          </cell>
          <cell r="Y317" t="str">
            <v/>
          </cell>
          <cell r="Z317" t="str">
            <v>جلاب به قریه آمد</v>
          </cell>
          <cell r="AA317" t="str">
            <v xml:space="preserve">قصاب در داخل قریه </v>
          </cell>
          <cell r="AB317" t="str">
            <v>قصاب در  ولسوالی</v>
          </cell>
          <cell r="AC317" t="str">
            <v xml:space="preserve">قصاب خارج از ولسوالی </v>
          </cell>
          <cell r="AD317" t="str">
            <v>در قريه فروخته شد</v>
          </cell>
          <cell r="AE317" t="str">
            <v>بازار محلی در ولسوالی</v>
          </cell>
          <cell r="AF317" t="str">
            <v xml:space="preserve">بازار محلی در ولایت </v>
          </cell>
          <cell r="AG317" t="str">
            <v>بازار در کابل</v>
          </cell>
          <cell r="AH317" t="str">
            <v>بازار در جلال آباد</v>
          </cell>
          <cell r="AI317" t="str">
            <v>بازار در مزار شريف</v>
          </cell>
          <cell r="AJ317" t="str">
            <v>بازار در هرات</v>
          </cell>
          <cell r="AK317" t="str">
            <v>بازار در چغچران</v>
          </cell>
          <cell r="AL317" t="str">
            <v>بازار در نيلی</v>
          </cell>
          <cell r="AM317" t="str">
            <v>بازار در مرکز کدام ولايت ديگر</v>
          </cell>
          <cell r="AN317" t="str">
            <v>سایر:</v>
          </cell>
          <cell r="AO317" t="e">
            <v>#N/A</v>
          </cell>
          <cell r="AP317" t="e">
            <v>#N/A</v>
          </cell>
          <cell r="AQ317" t="e">
            <v>#N/A</v>
          </cell>
          <cell r="AR317" t="e">
            <v>#N/A</v>
          </cell>
          <cell r="AS317" t="e">
            <v>#N/A</v>
          </cell>
          <cell r="AT317" t="e">
            <v>#N/A</v>
          </cell>
          <cell r="AU317" t="e">
            <v>#N/A</v>
          </cell>
          <cell r="AV317" t="e">
            <v>#N/A</v>
          </cell>
          <cell r="AW317" t="e">
            <v>#N/A</v>
          </cell>
          <cell r="AX317" t="e">
            <v>#N/A</v>
          </cell>
          <cell r="AY317" t="e">
            <v>#N/A</v>
          </cell>
          <cell r="AZ317" t="e">
            <v>#N/A</v>
          </cell>
          <cell r="BA317" t="e">
            <v>#N/A</v>
          </cell>
          <cell r="BB317" t="e">
            <v>#N/A</v>
          </cell>
          <cell r="BC317" t="e">
            <v>#N/A</v>
          </cell>
          <cell r="BD317" t="e">
            <v>#N/A</v>
          </cell>
          <cell r="BE317" t="e">
            <v>#N/A</v>
          </cell>
          <cell r="BF317" t="e">
            <v>#N/A</v>
          </cell>
          <cell r="BG317" t="e">
            <v>#N/A</v>
          </cell>
          <cell r="BH317" t="e">
            <v>#N/A</v>
          </cell>
          <cell r="BI317" t="e">
            <v>#N/A</v>
          </cell>
          <cell r="BJ317" t="e">
            <v>#N/A</v>
          </cell>
          <cell r="BK317" t="e">
            <v>#N/A</v>
          </cell>
          <cell r="BL317" t="e">
            <v>#N/A</v>
          </cell>
          <cell r="BM317" t="e">
            <v>#N/A</v>
          </cell>
          <cell r="BN317" t="e">
            <v>#N/A</v>
          </cell>
          <cell r="BO317" t="e">
            <v>#N/A</v>
          </cell>
          <cell r="BP317" t="e">
            <v>#N/A</v>
          </cell>
          <cell r="BQ317" t="e">
            <v>#N/A</v>
          </cell>
          <cell r="BR317" t="e">
            <v>#N/A</v>
          </cell>
          <cell r="BS317" t="e">
            <v>#N/A</v>
          </cell>
          <cell r="BT317" t="e">
            <v>#N/A</v>
          </cell>
          <cell r="BU317" t="e">
            <v>#N/A</v>
          </cell>
          <cell r="BV317" t="e">
            <v>#N/A</v>
          </cell>
          <cell r="BW317" t="e">
            <v>#N/A</v>
          </cell>
          <cell r="BX317">
            <v>15</v>
          </cell>
          <cell r="BY317">
            <v>0</v>
          </cell>
          <cell r="BZ317" t="str">
            <v>Middleman Came to Village</v>
          </cell>
          <cell r="CA317" t="str">
            <v>Butcher in Village</v>
          </cell>
          <cell r="CB317" t="str">
            <v>Butcher in District</v>
          </cell>
          <cell r="CC317" t="str">
            <v>Butcher Outside District</v>
          </cell>
          <cell r="CD317" t="str">
            <v>Sold in Village</v>
          </cell>
          <cell r="CE317" t="str">
            <v>Local Market in District</v>
          </cell>
          <cell r="CF317" t="str">
            <v>Local Market in Province</v>
          </cell>
          <cell r="CG317" t="str">
            <v>Market in Kabul</v>
          </cell>
          <cell r="CH317" t="str">
            <v>Market in Jalalabad</v>
          </cell>
          <cell r="CI317" t="str">
            <v>Market in Mazar-e Sharif</v>
          </cell>
          <cell r="CJ317" t="str">
            <v>Market in Herat</v>
          </cell>
          <cell r="CK317" t="str">
            <v>Market in Chaghcharan</v>
          </cell>
          <cell r="CL317" t="str">
            <v>Market in Nili</v>
          </cell>
          <cell r="CM317" t="str">
            <v>Market in Other Province Center</v>
          </cell>
          <cell r="CN317" t="str">
            <v>Other:</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v>0</v>
          </cell>
          <cell r="DR317">
            <v>0</v>
          </cell>
          <cell r="DS317">
            <v>0</v>
          </cell>
          <cell r="DT317">
            <v>0</v>
          </cell>
          <cell r="DU317">
            <v>0</v>
          </cell>
          <cell r="DV317">
            <v>0</v>
          </cell>
          <cell r="DW317">
            <v>0</v>
          </cell>
          <cell r="DX317">
            <v>15</v>
          </cell>
          <cell r="DY317">
            <v>1</v>
          </cell>
          <cell r="EK317">
            <v>0</v>
          </cell>
          <cell r="ER317">
            <v>9.2699999999999942</v>
          </cell>
          <cell r="ES317">
            <v>9.2699999999999942</v>
          </cell>
          <cell r="ET317" t="str">
            <v>Where were most of these products sold?</v>
          </cell>
          <cell r="EU317" t="str">
            <v>بيشتر اين توليدات در کجا فروخته شد؟</v>
          </cell>
          <cell r="EV317" t="b">
            <v>0</v>
          </cell>
          <cell r="EW317" t="b">
            <v>1</v>
          </cell>
          <cell r="EX317" t="b">
            <v>1</v>
          </cell>
        </row>
        <row r="318">
          <cell r="Q318">
            <v>9.2799999999999994</v>
          </cell>
          <cell r="S318">
            <v>0</v>
          </cell>
          <cell r="V318" t="str">
            <v/>
          </cell>
          <cell r="W318" t="str">
            <v>During the past 12 months, how many households in the village sold wool?</v>
          </cell>
          <cell r="X318" t="str">
            <v>در همین 12 ماه گذشته، چه تعداد خانواده های قريه پشم فروختند؟</v>
          </cell>
          <cell r="Y318" t="str">
            <v/>
          </cell>
          <cell r="Z318" t="str">
            <v>صفر (0)</v>
          </cell>
          <cell r="AA318" t="str">
            <v>خانواده</v>
          </cell>
          <cell r="AB318" t="e">
            <v>#N/A</v>
          </cell>
          <cell r="AC318" t="e">
            <v>#N/A</v>
          </cell>
          <cell r="AD318" t="e">
            <v>#N/A</v>
          </cell>
          <cell r="AE318" t="e">
            <v>#N/A</v>
          </cell>
          <cell r="AF318" t="e">
            <v>#N/A</v>
          </cell>
          <cell r="AG318" t="e">
            <v>#N/A</v>
          </cell>
          <cell r="AH318" t="e">
            <v>#N/A</v>
          </cell>
          <cell r="AI318" t="e">
            <v>#N/A</v>
          </cell>
          <cell r="AJ318" t="e">
            <v>#N/A</v>
          </cell>
          <cell r="AK318" t="e">
            <v>#N/A</v>
          </cell>
          <cell r="AL318" t="e">
            <v>#N/A</v>
          </cell>
          <cell r="AM318" t="e">
            <v>#N/A</v>
          </cell>
          <cell r="AN318" t="e">
            <v>#N/A</v>
          </cell>
          <cell r="AO318" t="e">
            <v>#N/A</v>
          </cell>
          <cell r="AP318" t="e">
            <v>#N/A</v>
          </cell>
          <cell r="AQ318" t="e">
            <v>#N/A</v>
          </cell>
          <cell r="AR318" t="e">
            <v>#N/A</v>
          </cell>
          <cell r="AS318" t="e">
            <v>#N/A</v>
          </cell>
          <cell r="AT318" t="e">
            <v>#N/A</v>
          </cell>
          <cell r="AU318" t="e">
            <v>#N/A</v>
          </cell>
          <cell r="AV318" t="e">
            <v>#N/A</v>
          </cell>
          <cell r="AW318" t="e">
            <v>#N/A</v>
          </cell>
          <cell r="AX318" t="e">
            <v>#N/A</v>
          </cell>
          <cell r="AY318" t="e">
            <v>#N/A</v>
          </cell>
          <cell r="AZ318" t="e">
            <v>#N/A</v>
          </cell>
          <cell r="BA318" t="e">
            <v>#N/A</v>
          </cell>
          <cell r="BB318" t="e">
            <v>#N/A</v>
          </cell>
          <cell r="BC318" t="e">
            <v>#N/A</v>
          </cell>
          <cell r="BD318" t="e">
            <v>#N/A</v>
          </cell>
          <cell r="BE318" t="e">
            <v>#N/A</v>
          </cell>
          <cell r="BF318" t="e">
            <v>#N/A</v>
          </cell>
          <cell r="BG318" t="e">
            <v>#N/A</v>
          </cell>
          <cell r="BH318" t="e">
            <v>#N/A</v>
          </cell>
          <cell r="BI318" t="e">
            <v>#N/A</v>
          </cell>
          <cell r="BJ318" t="e">
            <v>#N/A</v>
          </cell>
          <cell r="BK318" t="e">
            <v>#N/A</v>
          </cell>
          <cell r="BL318" t="e">
            <v>#N/A</v>
          </cell>
          <cell r="BM318" t="e">
            <v>#N/A</v>
          </cell>
          <cell r="BN318" t="e">
            <v>#N/A</v>
          </cell>
          <cell r="BO318" t="e">
            <v>#N/A</v>
          </cell>
          <cell r="BP318" t="e">
            <v>#N/A</v>
          </cell>
          <cell r="BQ318" t="e">
            <v>#N/A</v>
          </cell>
          <cell r="BR318" t="e">
            <v>#N/A</v>
          </cell>
          <cell r="BS318" t="e">
            <v>#N/A</v>
          </cell>
          <cell r="BT318" t="e">
            <v>#N/A</v>
          </cell>
          <cell r="BU318" t="e">
            <v>#N/A</v>
          </cell>
          <cell r="BV318" t="e">
            <v>#N/A</v>
          </cell>
          <cell r="BW318" t="e">
            <v>#N/A</v>
          </cell>
          <cell r="BX318">
            <v>2</v>
          </cell>
          <cell r="BY318">
            <v>0</v>
          </cell>
          <cell r="BZ318" t="str">
            <v>None</v>
          </cell>
          <cell r="CA318" t="str">
            <v>Households</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v>0</v>
          </cell>
          <cell r="DR318">
            <v>0</v>
          </cell>
          <cell r="DS318">
            <v>0</v>
          </cell>
          <cell r="DT318">
            <v>0</v>
          </cell>
          <cell r="DU318">
            <v>0</v>
          </cell>
          <cell r="DV318">
            <v>0</v>
          </cell>
          <cell r="DW318">
            <v>0</v>
          </cell>
          <cell r="DX318">
            <v>2</v>
          </cell>
          <cell r="DY318">
            <v>1</v>
          </cell>
          <cell r="EK318">
            <v>0</v>
          </cell>
          <cell r="ER318">
            <v>9.279999999999994</v>
          </cell>
          <cell r="ES318">
            <v>9.279999999999994</v>
          </cell>
          <cell r="ET318" t="str">
            <v>During the past 12 months, did anyone in your household sell any wool?</v>
          </cell>
          <cell r="EU318" t="str">
            <v>در جریان 12 ماه گذشته، آيا کدام عضو خانواده شما پشم فروختند؟</v>
          </cell>
          <cell r="EV318" t="b">
            <v>0</v>
          </cell>
          <cell r="EW318" t="b">
            <v>0</v>
          </cell>
          <cell r="EX318" t="b">
            <v>0</v>
          </cell>
        </row>
        <row r="319">
          <cell r="Q319">
            <v>9.2899999999999991</v>
          </cell>
          <cell r="W319" t="str">
            <v>Where were most of these products sold?</v>
          </cell>
          <cell r="X319" t="str">
            <v>بيشتر اين توليدات در کجا فروخته شد؟</v>
          </cell>
          <cell r="Y319" t="str">
            <v/>
          </cell>
          <cell r="Z319" t="str">
            <v>جلاب به قریه آمد</v>
          </cell>
          <cell r="AA319" t="str">
            <v xml:space="preserve">قصاب در داخل قریه </v>
          </cell>
          <cell r="AB319" t="str">
            <v>قصاب در  ولسوالی</v>
          </cell>
          <cell r="AC319" t="str">
            <v xml:space="preserve">قصاب خارج از ولسوالی </v>
          </cell>
          <cell r="AD319" t="str">
            <v>در قريه فروخته شد</v>
          </cell>
          <cell r="AE319" t="str">
            <v>بازار محلی در ولسوالی</v>
          </cell>
          <cell r="AF319" t="str">
            <v xml:space="preserve">بازار محلی در ولایت </v>
          </cell>
          <cell r="AG319" t="str">
            <v>بازار در کابل</v>
          </cell>
          <cell r="AH319" t="str">
            <v>بازار در جلال آباد</v>
          </cell>
          <cell r="AI319" t="str">
            <v>بازار در مزار شريف</v>
          </cell>
          <cell r="AJ319" t="str">
            <v>بازار در هرات</v>
          </cell>
          <cell r="AK319" t="str">
            <v>بازار در چغچران</v>
          </cell>
          <cell r="AL319" t="str">
            <v>بازار در نيلی</v>
          </cell>
          <cell r="AM319" t="str">
            <v>بازار در مرکز کدام ولايت ديگر</v>
          </cell>
          <cell r="AN319" t="str">
            <v>سایر:</v>
          </cell>
          <cell r="AO319" t="e">
            <v>#N/A</v>
          </cell>
          <cell r="AP319" t="e">
            <v>#N/A</v>
          </cell>
          <cell r="AQ319" t="e">
            <v>#N/A</v>
          </cell>
          <cell r="AR319" t="e">
            <v>#N/A</v>
          </cell>
          <cell r="AS319" t="e">
            <v>#N/A</v>
          </cell>
          <cell r="AT319" t="e">
            <v>#N/A</v>
          </cell>
          <cell r="AU319" t="e">
            <v>#N/A</v>
          </cell>
          <cell r="AV319" t="e">
            <v>#N/A</v>
          </cell>
          <cell r="AW319" t="e">
            <v>#N/A</v>
          </cell>
          <cell r="AX319" t="e">
            <v>#N/A</v>
          </cell>
          <cell r="AY319" t="e">
            <v>#N/A</v>
          </cell>
          <cell r="AZ319" t="e">
            <v>#N/A</v>
          </cell>
          <cell r="BA319" t="e">
            <v>#N/A</v>
          </cell>
          <cell r="BB319" t="e">
            <v>#N/A</v>
          </cell>
          <cell r="BC319" t="e">
            <v>#N/A</v>
          </cell>
          <cell r="BD319" t="e">
            <v>#N/A</v>
          </cell>
          <cell r="BE319" t="e">
            <v>#N/A</v>
          </cell>
          <cell r="BF319" t="e">
            <v>#N/A</v>
          </cell>
          <cell r="BG319" t="e">
            <v>#N/A</v>
          </cell>
          <cell r="BH319" t="e">
            <v>#N/A</v>
          </cell>
          <cell r="BI319" t="e">
            <v>#N/A</v>
          </cell>
          <cell r="BJ319" t="e">
            <v>#N/A</v>
          </cell>
          <cell r="BK319" t="e">
            <v>#N/A</v>
          </cell>
          <cell r="BL319" t="e">
            <v>#N/A</v>
          </cell>
          <cell r="BM319" t="e">
            <v>#N/A</v>
          </cell>
          <cell r="BN319" t="e">
            <v>#N/A</v>
          </cell>
          <cell r="BO319" t="e">
            <v>#N/A</v>
          </cell>
          <cell r="BP319" t="e">
            <v>#N/A</v>
          </cell>
          <cell r="BQ319" t="e">
            <v>#N/A</v>
          </cell>
          <cell r="BR319" t="e">
            <v>#N/A</v>
          </cell>
          <cell r="BS319" t="e">
            <v>#N/A</v>
          </cell>
          <cell r="BT319" t="e">
            <v>#N/A</v>
          </cell>
          <cell r="BU319" t="e">
            <v>#N/A</v>
          </cell>
          <cell r="BV319" t="e">
            <v>#N/A</v>
          </cell>
          <cell r="BW319" t="e">
            <v>#N/A</v>
          </cell>
          <cell r="BX319">
            <v>15</v>
          </cell>
          <cell r="BY319">
            <v>0</v>
          </cell>
          <cell r="BZ319" t="str">
            <v>Middleman Came to Village</v>
          </cell>
          <cell r="CA319" t="str">
            <v>Butcher in Village</v>
          </cell>
          <cell r="CB319" t="str">
            <v>Butcher in District</v>
          </cell>
          <cell r="CC319" t="str">
            <v>Butcher Outside District</v>
          </cell>
          <cell r="CD319" t="str">
            <v>Sold in Village</v>
          </cell>
          <cell r="CE319" t="str">
            <v>Local Market in District</v>
          </cell>
          <cell r="CF319" t="str">
            <v>Local Market in Province</v>
          </cell>
          <cell r="CG319" t="str">
            <v>Market in Kabul</v>
          </cell>
          <cell r="CH319" t="str">
            <v>Market in Jalalabad</v>
          </cell>
          <cell r="CI319" t="str">
            <v>Market in Mazar-e Sharif</v>
          </cell>
          <cell r="CJ319" t="str">
            <v>Market in Herat</v>
          </cell>
          <cell r="CK319" t="str">
            <v>Market in Chaghcharan</v>
          </cell>
          <cell r="CL319" t="str">
            <v>Market in Nili</v>
          </cell>
          <cell r="CM319" t="str">
            <v>Market in Other Province Center</v>
          </cell>
          <cell r="CN319" t="str">
            <v>Other:</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cell r="DS319">
            <v>0</v>
          </cell>
          <cell r="DT319">
            <v>0</v>
          </cell>
          <cell r="DU319">
            <v>0</v>
          </cell>
          <cell r="DV319">
            <v>0</v>
          </cell>
          <cell r="DW319">
            <v>0</v>
          </cell>
          <cell r="DX319">
            <v>15</v>
          </cell>
          <cell r="DY319">
            <v>1</v>
          </cell>
          <cell r="EK319">
            <v>0</v>
          </cell>
          <cell r="ER319">
            <v>9.2899999999999938</v>
          </cell>
          <cell r="ES319">
            <v>9.2899999999999938</v>
          </cell>
          <cell r="ET319" t="str">
            <v>Where were most of these products sold?</v>
          </cell>
          <cell r="EU319" t="str">
            <v>بيشتر اين توليدات در کجا فروخته شد؟</v>
          </cell>
          <cell r="EV319" t="b">
            <v>0</v>
          </cell>
          <cell r="EW319" t="b">
            <v>1</v>
          </cell>
          <cell r="EX319" t="b">
            <v>1</v>
          </cell>
        </row>
        <row r="320">
          <cell r="Q320">
            <v>9.3000000000000007</v>
          </cell>
          <cell r="S320">
            <v>9.01</v>
          </cell>
          <cell r="V320" t="str">
            <v>During the past 12 months, have your or members of your household sold any handicrafts (like home-made carpets, woodwork, metal work)? [IF YES] What did you sell?</v>
          </cell>
          <cell r="W320" t="str">
            <v>During the past 12 months, how many households in the village sold carpets, woodwork, needlecrafts, metalwork, or other handicrafts?</v>
          </cell>
          <cell r="X320" t="str">
            <v>در همین 12 ماه گذشته، چه تعداد خانواده های قریه قالين، صنايع چوبی، صنايع سوزنی، صنايع فلزی و يا صنايع دستی ديگر فروختند؟</v>
          </cell>
          <cell r="Y320" t="str">
            <v/>
          </cell>
          <cell r="Z320" t="str">
            <v>صفر (0)</v>
          </cell>
          <cell r="AA320" t="str">
            <v>خانواده</v>
          </cell>
          <cell r="AB320" t="e">
            <v>#N/A</v>
          </cell>
          <cell r="AC320" t="e">
            <v>#N/A</v>
          </cell>
          <cell r="AD320" t="e">
            <v>#N/A</v>
          </cell>
          <cell r="AE320" t="e">
            <v>#N/A</v>
          </cell>
          <cell r="AF320" t="e">
            <v>#N/A</v>
          </cell>
          <cell r="AG320" t="e">
            <v>#N/A</v>
          </cell>
          <cell r="AH320" t="e">
            <v>#N/A</v>
          </cell>
          <cell r="AI320" t="e">
            <v>#N/A</v>
          </cell>
          <cell r="AJ320" t="e">
            <v>#N/A</v>
          </cell>
          <cell r="AK320" t="e">
            <v>#N/A</v>
          </cell>
          <cell r="AL320" t="e">
            <v>#N/A</v>
          </cell>
          <cell r="AM320" t="e">
            <v>#N/A</v>
          </cell>
          <cell r="AN320" t="e">
            <v>#N/A</v>
          </cell>
          <cell r="AO320" t="e">
            <v>#N/A</v>
          </cell>
          <cell r="AP320" t="e">
            <v>#N/A</v>
          </cell>
          <cell r="AQ320" t="e">
            <v>#N/A</v>
          </cell>
          <cell r="AR320" t="e">
            <v>#N/A</v>
          </cell>
          <cell r="AS320" t="e">
            <v>#N/A</v>
          </cell>
          <cell r="AT320" t="e">
            <v>#N/A</v>
          </cell>
          <cell r="AU320" t="e">
            <v>#N/A</v>
          </cell>
          <cell r="AV320" t="e">
            <v>#N/A</v>
          </cell>
          <cell r="AW320" t="e">
            <v>#N/A</v>
          </cell>
          <cell r="AX320" t="e">
            <v>#N/A</v>
          </cell>
          <cell r="AY320" t="e">
            <v>#N/A</v>
          </cell>
          <cell r="AZ320" t="e">
            <v>#N/A</v>
          </cell>
          <cell r="BA320" t="e">
            <v>#N/A</v>
          </cell>
          <cell r="BB320" t="e">
            <v>#N/A</v>
          </cell>
          <cell r="BC320" t="e">
            <v>#N/A</v>
          </cell>
          <cell r="BD320" t="e">
            <v>#N/A</v>
          </cell>
          <cell r="BE320" t="e">
            <v>#N/A</v>
          </cell>
          <cell r="BF320" t="e">
            <v>#N/A</v>
          </cell>
          <cell r="BG320" t="e">
            <v>#N/A</v>
          </cell>
          <cell r="BH320" t="e">
            <v>#N/A</v>
          </cell>
          <cell r="BI320" t="e">
            <v>#N/A</v>
          </cell>
          <cell r="BJ320" t="e">
            <v>#N/A</v>
          </cell>
          <cell r="BK320" t="e">
            <v>#N/A</v>
          </cell>
          <cell r="BL320" t="e">
            <v>#N/A</v>
          </cell>
          <cell r="BM320" t="e">
            <v>#N/A</v>
          </cell>
          <cell r="BN320" t="e">
            <v>#N/A</v>
          </cell>
          <cell r="BO320" t="e">
            <v>#N/A</v>
          </cell>
          <cell r="BP320" t="e">
            <v>#N/A</v>
          </cell>
          <cell r="BQ320" t="e">
            <v>#N/A</v>
          </cell>
          <cell r="BR320" t="e">
            <v>#N/A</v>
          </cell>
          <cell r="BS320" t="e">
            <v>#N/A</v>
          </cell>
          <cell r="BT320" t="e">
            <v>#N/A</v>
          </cell>
          <cell r="BU320" t="e">
            <v>#N/A</v>
          </cell>
          <cell r="BV320" t="e">
            <v>#N/A</v>
          </cell>
          <cell r="BW320" t="e">
            <v>#N/A</v>
          </cell>
          <cell r="BX320">
            <v>2</v>
          </cell>
          <cell r="BY320" t="e">
            <v>#N/A</v>
          </cell>
          <cell r="BZ320" t="str">
            <v>None</v>
          </cell>
          <cell r="CA320" t="str">
            <v>Households</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v>0</v>
          </cell>
          <cell r="DR320">
            <v>0</v>
          </cell>
          <cell r="DS320">
            <v>0</v>
          </cell>
          <cell r="DT320">
            <v>0</v>
          </cell>
          <cell r="DU320">
            <v>0</v>
          </cell>
          <cell r="DV320">
            <v>0</v>
          </cell>
          <cell r="DW320">
            <v>0</v>
          </cell>
          <cell r="DX320">
            <v>2</v>
          </cell>
          <cell r="DY320">
            <v>1</v>
          </cell>
          <cell r="EK320">
            <v>0</v>
          </cell>
          <cell r="ER320">
            <v>9.2999999999999936</v>
          </cell>
          <cell r="ES320">
            <v>9.2999999999999936</v>
          </cell>
          <cell r="ET320" t="str">
            <v>During the past 12 months, did anyone in your household sell any carpets, woodwork, needlecrafts, metalwork, or other handicrafts?</v>
          </cell>
          <cell r="EU320" t="str">
            <v>در جریان 12 ماه گذشته، آيا کدام عضو خانواده شما قالين، صنايع چوبی، صنايع سوزنی، صنايع فلزی و يا صنايع دستی ديگر فروختند؟</v>
          </cell>
          <cell r="EV320" t="b">
            <v>0</v>
          </cell>
          <cell r="EW320" t="b">
            <v>0</v>
          </cell>
          <cell r="EX320" t="b">
            <v>0</v>
          </cell>
        </row>
        <row r="321">
          <cell r="Q321">
            <v>9.31</v>
          </cell>
          <cell r="V321" t="str">
            <v>During the past 12 months, how much did your household earn from this?</v>
          </cell>
          <cell r="W321" t="str">
            <v>Where were most of these products sold?</v>
          </cell>
          <cell r="X321" t="str">
            <v>بيشتر اين توليدات در کجا فروخته شد؟</v>
          </cell>
          <cell r="Y321" t="str">
            <v/>
          </cell>
          <cell r="Z321" t="str">
            <v>جلاب به قریه آمد</v>
          </cell>
          <cell r="AA321" t="str">
            <v xml:space="preserve">قصاب در داخل قریه </v>
          </cell>
          <cell r="AB321" t="str">
            <v>قصاب در  ولسوالی</v>
          </cell>
          <cell r="AC321" t="str">
            <v xml:space="preserve">قصاب خارج از ولسوالی </v>
          </cell>
          <cell r="AD321" t="str">
            <v>در قريه فروخته شد</v>
          </cell>
          <cell r="AE321" t="str">
            <v>بازار محلی در ولسوالی</v>
          </cell>
          <cell r="AF321" t="str">
            <v xml:space="preserve">بازار محلی در ولایت </v>
          </cell>
          <cell r="AG321" t="str">
            <v>بازار در کابل</v>
          </cell>
          <cell r="AH321" t="str">
            <v>بازار در جلال آباد</v>
          </cell>
          <cell r="AI321" t="str">
            <v>بازار در مزار شريف</v>
          </cell>
          <cell r="AJ321" t="str">
            <v>بازار در هرات</v>
          </cell>
          <cell r="AK321" t="str">
            <v>بازار در چغچران</v>
          </cell>
          <cell r="AL321" t="str">
            <v>بازار در نيلی</v>
          </cell>
          <cell r="AM321" t="str">
            <v>بازار در مرکز کدام ولايت ديگر</v>
          </cell>
          <cell r="AN321" t="str">
            <v>سایر:</v>
          </cell>
          <cell r="AO321" t="e">
            <v>#N/A</v>
          </cell>
          <cell r="AP321" t="e">
            <v>#N/A</v>
          </cell>
          <cell r="AQ321" t="e">
            <v>#N/A</v>
          </cell>
          <cell r="AR321" t="e">
            <v>#N/A</v>
          </cell>
          <cell r="AS321" t="e">
            <v>#N/A</v>
          </cell>
          <cell r="AT321" t="e">
            <v>#N/A</v>
          </cell>
          <cell r="AU321" t="e">
            <v>#N/A</v>
          </cell>
          <cell r="AV321" t="e">
            <v>#N/A</v>
          </cell>
          <cell r="AW321" t="e">
            <v>#N/A</v>
          </cell>
          <cell r="AX321" t="e">
            <v>#N/A</v>
          </cell>
          <cell r="AY321" t="e">
            <v>#N/A</v>
          </cell>
          <cell r="AZ321" t="e">
            <v>#N/A</v>
          </cell>
          <cell r="BA321" t="e">
            <v>#N/A</v>
          </cell>
          <cell r="BB321" t="e">
            <v>#N/A</v>
          </cell>
          <cell r="BC321" t="e">
            <v>#N/A</v>
          </cell>
          <cell r="BD321" t="e">
            <v>#N/A</v>
          </cell>
          <cell r="BE321" t="e">
            <v>#N/A</v>
          </cell>
          <cell r="BF321" t="e">
            <v>#N/A</v>
          </cell>
          <cell r="BG321" t="e">
            <v>#N/A</v>
          </cell>
          <cell r="BH321" t="e">
            <v>#N/A</v>
          </cell>
          <cell r="BI321" t="e">
            <v>#N/A</v>
          </cell>
          <cell r="BJ321" t="e">
            <v>#N/A</v>
          </cell>
          <cell r="BK321" t="e">
            <v>#N/A</v>
          </cell>
          <cell r="BL321" t="e">
            <v>#N/A</v>
          </cell>
          <cell r="BM321" t="e">
            <v>#N/A</v>
          </cell>
          <cell r="BN321" t="e">
            <v>#N/A</v>
          </cell>
          <cell r="BO321" t="e">
            <v>#N/A</v>
          </cell>
          <cell r="BP321" t="e">
            <v>#N/A</v>
          </cell>
          <cell r="BQ321" t="e">
            <v>#N/A</v>
          </cell>
          <cell r="BR321" t="e">
            <v>#N/A</v>
          </cell>
          <cell r="BS321" t="e">
            <v>#N/A</v>
          </cell>
          <cell r="BT321" t="e">
            <v>#N/A</v>
          </cell>
          <cell r="BU321" t="e">
            <v>#N/A</v>
          </cell>
          <cell r="BV321" t="e">
            <v>#N/A</v>
          </cell>
          <cell r="BW321" t="e">
            <v>#N/A</v>
          </cell>
          <cell r="BX321">
            <v>15</v>
          </cell>
          <cell r="BY321" t="e">
            <v>#N/A</v>
          </cell>
          <cell r="BZ321" t="str">
            <v>Middleman Came to Village</v>
          </cell>
          <cell r="CA321" t="str">
            <v>Butcher in Village</v>
          </cell>
          <cell r="CB321" t="str">
            <v>Butcher in District</v>
          </cell>
          <cell r="CC321" t="str">
            <v>Butcher Outside District</v>
          </cell>
          <cell r="CD321" t="str">
            <v>Sold in Village</v>
          </cell>
          <cell r="CE321" t="str">
            <v>Local Market in District</v>
          </cell>
          <cell r="CF321" t="str">
            <v>Local Market in Province</v>
          </cell>
          <cell r="CG321" t="str">
            <v>Market in Kabul</v>
          </cell>
          <cell r="CH321" t="str">
            <v>Market in Jalalabad</v>
          </cell>
          <cell r="CI321" t="str">
            <v>Market in Mazar-e Sharif</v>
          </cell>
          <cell r="CJ321" t="str">
            <v>Market in Herat</v>
          </cell>
          <cell r="CK321" t="str">
            <v>Market in Chaghcharan</v>
          </cell>
          <cell r="CL321" t="str">
            <v>Market in Nili</v>
          </cell>
          <cell r="CM321" t="str">
            <v>Market in Other Province Center</v>
          </cell>
          <cell r="CN321" t="str">
            <v>Other:</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0</v>
          </cell>
          <cell r="DM321">
            <v>0</v>
          </cell>
          <cell r="DN321">
            <v>0</v>
          </cell>
          <cell r="DO321">
            <v>0</v>
          </cell>
          <cell r="DP321">
            <v>0</v>
          </cell>
          <cell r="DQ321">
            <v>0</v>
          </cell>
          <cell r="DR321">
            <v>0</v>
          </cell>
          <cell r="DS321">
            <v>0</v>
          </cell>
          <cell r="DT321">
            <v>0</v>
          </cell>
          <cell r="DU321">
            <v>0</v>
          </cell>
          <cell r="DV321">
            <v>0</v>
          </cell>
          <cell r="DW321">
            <v>0</v>
          </cell>
          <cell r="DX321">
            <v>15</v>
          </cell>
          <cell r="DY321">
            <v>1</v>
          </cell>
          <cell r="EK321">
            <v>0</v>
          </cell>
          <cell r="ER321">
            <v>9.3099999999999934</v>
          </cell>
          <cell r="ES321">
            <v>9.3099999999999934</v>
          </cell>
          <cell r="ET321" t="str">
            <v>Where were most of these products sold?</v>
          </cell>
          <cell r="EU321" t="str">
            <v>بيشتر اين توليدات در کجا فروخته شد؟</v>
          </cell>
          <cell r="EV321" t="b">
            <v>0</v>
          </cell>
          <cell r="EW321" t="b">
            <v>1</v>
          </cell>
          <cell r="EX321" t="b">
            <v>1</v>
          </cell>
        </row>
        <row r="322">
          <cell r="Q322">
            <v>10.039999999999999</v>
          </cell>
          <cell r="W322" t="str">
            <v>What are the main responsibilities of this council?</v>
          </cell>
          <cell r="X322" t="str">
            <v>مسئولیت های عمده این شورا چه است؟</v>
          </cell>
          <cell r="Y322" t="str">
            <v/>
          </cell>
          <cell r="Z322" t="str">
            <v>هیچ چیز</v>
          </cell>
          <cell r="AA322" t="str">
            <v>حل و فصل دعوا</v>
          </cell>
          <cell r="AB322" t="str">
            <v>حل منازعات قومی</v>
          </cell>
          <cell r="AC322" t="str">
            <v>حفاظت  قریه ازحملات</v>
          </cell>
          <cell r="AD322" t="str">
            <v>ایجاد قواعد برای مردم قریه</v>
          </cell>
          <cell r="AE322" t="str">
            <v>ترویج سلوک خوب بین مردم قریه</v>
          </cell>
          <cell r="AF322" t="str">
            <v>بهتر نمودن مسایل صحی قریه</v>
          </cell>
          <cell r="AG322" t="str">
            <v>ترویج و تشویق دین داری</v>
          </cell>
          <cell r="AH322" t="str">
            <v xml:space="preserve">انتخاب پروژه های انکشافی </v>
          </cell>
          <cell r="AI322" t="str">
            <v xml:space="preserve">اداره پروژه های انکشافی </v>
          </cell>
          <cell r="AJ322" t="str">
            <v>سایر:</v>
          </cell>
          <cell r="AK322" t="e">
            <v>#N/A</v>
          </cell>
          <cell r="AL322" t="e">
            <v>#N/A</v>
          </cell>
          <cell r="AM322" t="e">
            <v>#N/A</v>
          </cell>
          <cell r="AN322" t="e">
            <v>#N/A</v>
          </cell>
          <cell r="AO322" t="e">
            <v>#N/A</v>
          </cell>
          <cell r="AP322" t="e">
            <v>#N/A</v>
          </cell>
          <cell r="AQ322" t="e">
            <v>#N/A</v>
          </cell>
          <cell r="AR322" t="e">
            <v>#N/A</v>
          </cell>
          <cell r="AS322" t="e">
            <v>#N/A</v>
          </cell>
          <cell r="AT322" t="e">
            <v>#N/A</v>
          </cell>
          <cell r="AU322" t="e">
            <v>#N/A</v>
          </cell>
          <cell r="AV322" t="e">
            <v>#N/A</v>
          </cell>
          <cell r="AW322" t="e">
            <v>#N/A</v>
          </cell>
          <cell r="AX322" t="e">
            <v>#N/A</v>
          </cell>
          <cell r="AY322" t="e">
            <v>#N/A</v>
          </cell>
          <cell r="AZ322" t="e">
            <v>#N/A</v>
          </cell>
          <cell r="BA322" t="e">
            <v>#N/A</v>
          </cell>
          <cell r="BB322" t="e">
            <v>#N/A</v>
          </cell>
          <cell r="BC322" t="e">
            <v>#N/A</v>
          </cell>
          <cell r="BD322" t="e">
            <v>#N/A</v>
          </cell>
          <cell r="BE322" t="e">
            <v>#N/A</v>
          </cell>
          <cell r="BF322" t="e">
            <v>#N/A</v>
          </cell>
          <cell r="BG322" t="e">
            <v>#N/A</v>
          </cell>
          <cell r="BH322" t="e">
            <v>#N/A</v>
          </cell>
          <cell r="BI322" t="e">
            <v>#N/A</v>
          </cell>
          <cell r="BJ322" t="e">
            <v>#N/A</v>
          </cell>
          <cell r="BK322" t="e">
            <v>#N/A</v>
          </cell>
          <cell r="BL322" t="e">
            <v>#N/A</v>
          </cell>
          <cell r="BM322" t="e">
            <v>#N/A</v>
          </cell>
          <cell r="BN322" t="e">
            <v>#N/A</v>
          </cell>
          <cell r="BO322" t="e">
            <v>#N/A</v>
          </cell>
          <cell r="BP322" t="e">
            <v>#N/A</v>
          </cell>
          <cell r="BQ322" t="e">
            <v>#N/A</v>
          </cell>
          <cell r="BR322" t="e">
            <v>#N/A</v>
          </cell>
          <cell r="BS322" t="e">
            <v>#N/A</v>
          </cell>
          <cell r="BT322" t="e">
            <v>#N/A</v>
          </cell>
          <cell r="BU322" t="e">
            <v>#N/A</v>
          </cell>
          <cell r="BV322" t="e">
            <v>#N/A</v>
          </cell>
          <cell r="BW322" t="e">
            <v>#N/A</v>
          </cell>
          <cell r="BX322">
            <v>11</v>
          </cell>
          <cell r="BY322">
            <v>0</v>
          </cell>
          <cell r="BZ322" t="str">
            <v>Nothing</v>
          </cell>
          <cell r="CA322" t="str">
            <v>Resolve Disputes</v>
          </cell>
          <cell r="CB322" t="str">
            <v>Resolve Tribal Feud</v>
          </cell>
          <cell r="CC322" t="str">
            <v>Protect Village from Attack</v>
          </cell>
          <cell r="CD322" t="str">
            <v>Make Rules for Villagers</v>
          </cell>
          <cell r="CE322" t="str">
            <v>Promote Good Behavior among Villagers</v>
          </cell>
          <cell r="CF322" t="str">
            <v>Promote Health and Hygiene of Villagers</v>
          </cell>
          <cell r="CG322" t="str">
            <v>Promote Religious Virtue of Villagers</v>
          </cell>
          <cell r="CH322" t="str">
            <v>Select Development Projects</v>
          </cell>
          <cell r="CI322" t="str">
            <v>Manage Development Projects</v>
          </cell>
          <cell r="CJ322" t="str">
            <v>Other:</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0</v>
          </cell>
          <cell r="DS322">
            <v>0</v>
          </cell>
          <cell r="DT322">
            <v>0</v>
          </cell>
          <cell r="DU322">
            <v>0</v>
          </cell>
          <cell r="DV322">
            <v>0</v>
          </cell>
          <cell r="DW322">
            <v>0</v>
          </cell>
          <cell r="DX322">
            <v>11</v>
          </cell>
          <cell r="DY322">
            <v>1</v>
          </cell>
          <cell r="EK322">
            <v>0</v>
          </cell>
          <cell r="ER322">
            <v>10.039999999999999</v>
          </cell>
          <cell r="ES322">
            <v>10.039999999999999</v>
          </cell>
          <cell r="ET322" t="str">
            <v>What are the main responsibilities of this council?</v>
          </cell>
          <cell r="EU322" t="str">
            <v>مسئولیت های عمده این شورا چه است؟</v>
          </cell>
          <cell r="EV322" t="b">
            <v>1</v>
          </cell>
          <cell r="EW322" t="b">
            <v>1</v>
          </cell>
          <cell r="EX322" t="b">
            <v>1</v>
          </cell>
        </row>
        <row r="323">
          <cell r="Q323">
            <v>10.18</v>
          </cell>
          <cell r="V323" t="str">
            <v>What are the main business of these meetings?</v>
          </cell>
          <cell r="W323" t="str">
            <v>What are the main business of these meetings?</v>
          </cell>
          <cell r="X323" t="str">
            <v>موضوع عمده این جلسات چی بود؟</v>
          </cell>
          <cell r="Y323" t="str">
            <v/>
          </cell>
          <cell r="Z323" t="str">
            <v>هیچ چیز</v>
          </cell>
          <cell r="AA323" t="str">
            <v>حل و فصل دعوا</v>
          </cell>
          <cell r="AB323" t="str">
            <v>حل منازعات قومی</v>
          </cell>
          <cell r="AC323" t="str">
            <v>حفاظت  قریه ازحملات</v>
          </cell>
          <cell r="AD323" t="str">
            <v>ایجاد قواعد برای مردم قریه</v>
          </cell>
          <cell r="AE323" t="str">
            <v>ترویج سلوک خوب بین مردم قریه</v>
          </cell>
          <cell r="AF323" t="str">
            <v>بهتر نمودن مسایل صحی قریه</v>
          </cell>
          <cell r="AG323" t="str">
            <v>ترویج و تشویق دین داری</v>
          </cell>
          <cell r="AH323" t="str">
            <v xml:space="preserve">انتخاب پروژه های انکشافی </v>
          </cell>
          <cell r="AI323" t="str">
            <v xml:space="preserve">اداره پروژه های انکشافی </v>
          </cell>
          <cell r="AJ323" t="str">
            <v>سایر:</v>
          </cell>
          <cell r="AK323" t="e">
            <v>#N/A</v>
          </cell>
          <cell r="AL323" t="e">
            <v>#N/A</v>
          </cell>
          <cell r="AM323" t="e">
            <v>#N/A</v>
          </cell>
          <cell r="AN323" t="e">
            <v>#N/A</v>
          </cell>
          <cell r="AO323" t="e">
            <v>#N/A</v>
          </cell>
          <cell r="AP323" t="e">
            <v>#N/A</v>
          </cell>
          <cell r="AQ323" t="e">
            <v>#N/A</v>
          </cell>
          <cell r="AR323" t="e">
            <v>#N/A</v>
          </cell>
          <cell r="AS323" t="e">
            <v>#N/A</v>
          </cell>
          <cell r="AT323" t="e">
            <v>#N/A</v>
          </cell>
          <cell r="AU323" t="e">
            <v>#N/A</v>
          </cell>
          <cell r="AV323" t="e">
            <v>#N/A</v>
          </cell>
          <cell r="AW323" t="e">
            <v>#N/A</v>
          </cell>
          <cell r="AX323" t="e">
            <v>#N/A</v>
          </cell>
          <cell r="AY323" t="e">
            <v>#N/A</v>
          </cell>
          <cell r="AZ323" t="e">
            <v>#N/A</v>
          </cell>
          <cell r="BA323" t="e">
            <v>#N/A</v>
          </cell>
          <cell r="BB323" t="e">
            <v>#N/A</v>
          </cell>
          <cell r="BC323" t="e">
            <v>#N/A</v>
          </cell>
          <cell r="BD323" t="e">
            <v>#N/A</v>
          </cell>
          <cell r="BE323" t="e">
            <v>#N/A</v>
          </cell>
          <cell r="BF323" t="e">
            <v>#N/A</v>
          </cell>
          <cell r="BG323" t="e">
            <v>#N/A</v>
          </cell>
          <cell r="BH323" t="e">
            <v>#N/A</v>
          </cell>
          <cell r="BI323" t="e">
            <v>#N/A</v>
          </cell>
          <cell r="BJ323" t="e">
            <v>#N/A</v>
          </cell>
          <cell r="BK323" t="e">
            <v>#N/A</v>
          </cell>
          <cell r="BL323" t="e">
            <v>#N/A</v>
          </cell>
          <cell r="BM323" t="e">
            <v>#N/A</v>
          </cell>
          <cell r="BN323" t="e">
            <v>#N/A</v>
          </cell>
          <cell r="BO323" t="e">
            <v>#N/A</v>
          </cell>
          <cell r="BP323" t="e">
            <v>#N/A</v>
          </cell>
          <cell r="BQ323" t="e">
            <v>#N/A</v>
          </cell>
          <cell r="BR323" t="e">
            <v>#N/A</v>
          </cell>
          <cell r="BS323" t="e">
            <v>#N/A</v>
          </cell>
          <cell r="BT323" t="e">
            <v>#N/A</v>
          </cell>
          <cell r="BU323" t="e">
            <v>#N/A</v>
          </cell>
          <cell r="BV323" t="e">
            <v>#N/A</v>
          </cell>
          <cell r="BW323" t="e">
            <v>#N/A</v>
          </cell>
          <cell r="BX323">
            <v>11</v>
          </cell>
          <cell r="BY323">
            <v>0</v>
          </cell>
          <cell r="BZ323" t="str">
            <v>Nothing</v>
          </cell>
          <cell r="CA323" t="str">
            <v>Resolve Disputes</v>
          </cell>
          <cell r="CB323" t="str">
            <v>Resolve Tribal Feud</v>
          </cell>
          <cell r="CC323" t="str">
            <v>Protect Village from Attack</v>
          </cell>
          <cell r="CD323" t="str">
            <v>Make Rules for Villagers</v>
          </cell>
          <cell r="CE323" t="str">
            <v>Promote Good Behavior among Villagers</v>
          </cell>
          <cell r="CF323" t="str">
            <v>Promote Health and Hygiene of Villagers</v>
          </cell>
          <cell r="CG323" t="str">
            <v>Promote Religious Virtue of Villagers</v>
          </cell>
          <cell r="CH323" t="str">
            <v>Select Development Projects</v>
          </cell>
          <cell r="CI323" t="str">
            <v>Manage Development Projects</v>
          </cell>
          <cell r="CJ323" t="str">
            <v>Other:</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v>0</v>
          </cell>
          <cell r="DT323">
            <v>0</v>
          </cell>
          <cell r="DU323">
            <v>0</v>
          </cell>
          <cell r="DV323">
            <v>0</v>
          </cell>
          <cell r="DW323">
            <v>0</v>
          </cell>
          <cell r="DX323">
            <v>11</v>
          </cell>
          <cell r="DY323">
            <v>1</v>
          </cell>
          <cell r="EK323">
            <v>0</v>
          </cell>
          <cell r="ER323">
            <v>10.179999999999996</v>
          </cell>
          <cell r="ES323">
            <v>10.179999999999996</v>
          </cell>
          <cell r="ET323" t="str">
            <v>What are the main business of these meetings?</v>
          </cell>
          <cell r="EU323" t="str">
            <v>موضوع عمده این جلسات چی بود؟</v>
          </cell>
          <cell r="EV323" t="b">
            <v>1</v>
          </cell>
          <cell r="EW323" t="b">
            <v>1</v>
          </cell>
          <cell r="EX323" t="b">
            <v>1</v>
          </cell>
        </row>
        <row r="324">
          <cell r="Q324">
            <v>12.01</v>
          </cell>
          <cell r="S324">
            <v>8.01</v>
          </cell>
          <cell r="U324" t="str">
            <v>What is the name or names of person(s) making decisions on behalf of the village?</v>
          </cell>
          <cell r="V324" t="str">
            <v>In order of importance, what are the names of the three most important people that live in this village?</v>
          </cell>
          <cell r="W324" t="str">
            <v>In order of importance, what are the names of the three most important people that live in this village?</v>
          </cell>
          <cell r="X324" t="str">
            <v>به ترتیب اهمیت، نام سه نفر از اشخاص مهم که در اين قريه زنده گی ميکنند را بگوید؟</v>
          </cell>
          <cell r="Y324" t="str">
            <v/>
          </cell>
          <cell r="Z324" t="str">
            <v>چنین شخصی وجود ندارد</v>
          </cell>
          <cell r="AA324" t="str">
            <v>|________________|</v>
          </cell>
          <cell r="AB324" t="str">
            <v>چنین شخصی وجود ندارد</v>
          </cell>
          <cell r="AC324" t="str">
            <v>|________________|</v>
          </cell>
          <cell r="AD324" t="str">
            <v>چنین شخصی وجود ندارد</v>
          </cell>
          <cell r="AE324" t="e">
            <v>#N/A</v>
          </cell>
          <cell r="AF324" t="e">
            <v>#N/A</v>
          </cell>
          <cell r="AG324" t="e">
            <v>#N/A</v>
          </cell>
          <cell r="AH324" t="e">
            <v>#N/A</v>
          </cell>
          <cell r="AI324" t="e">
            <v>#N/A</v>
          </cell>
          <cell r="AJ324" t="e">
            <v>#N/A</v>
          </cell>
          <cell r="AK324" t="e">
            <v>#N/A</v>
          </cell>
          <cell r="AL324" t="e">
            <v>#N/A</v>
          </cell>
          <cell r="AM324" t="e">
            <v>#N/A</v>
          </cell>
          <cell r="AN324" t="e">
            <v>#N/A</v>
          </cell>
          <cell r="AO324" t="e">
            <v>#N/A</v>
          </cell>
          <cell r="AP324" t="e">
            <v>#N/A</v>
          </cell>
          <cell r="AQ324" t="e">
            <v>#N/A</v>
          </cell>
          <cell r="AR324" t="e">
            <v>#N/A</v>
          </cell>
          <cell r="AS324" t="e">
            <v>#N/A</v>
          </cell>
          <cell r="AT324" t="e">
            <v>#N/A</v>
          </cell>
          <cell r="AU324" t="e">
            <v>#N/A</v>
          </cell>
          <cell r="AV324" t="e">
            <v>#N/A</v>
          </cell>
          <cell r="AW324" t="e">
            <v>#N/A</v>
          </cell>
          <cell r="AX324" t="e">
            <v>#N/A</v>
          </cell>
          <cell r="AY324" t="e">
            <v>#N/A</v>
          </cell>
          <cell r="AZ324" t="e">
            <v>#N/A</v>
          </cell>
          <cell r="BA324" t="e">
            <v>#N/A</v>
          </cell>
          <cell r="BB324" t="e">
            <v>#N/A</v>
          </cell>
          <cell r="BC324" t="e">
            <v>#N/A</v>
          </cell>
          <cell r="BD324" t="e">
            <v>#N/A</v>
          </cell>
          <cell r="BE324" t="e">
            <v>#N/A</v>
          </cell>
          <cell r="BF324" t="e">
            <v>#N/A</v>
          </cell>
          <cell r="BG324" t="e">
            <v>#N/A</v>
          </cell>
          <cell r="BH324" t="e">
            <v>#N/A</v>
          </cell>
          <cell r="BI324" t="e">
            <v>#N/A</v>
          </cell>
          <cell r="BJ324" t="e">
            <v>#N/A</v>
          </cell>
          <cell r="BK324" t="e">
            <v>#N/A</v>
          </cell>
          <cell r="BL324" t="e">
            <v>#N/A</v>
          </cell>
          <cell r="BM324" t="e">
            <v>#N/A</v>
          </cell>
          <cell r="BN324" t="e">
            <v>#N/A</v>
          </cell>
          <cell r="BO324" t="e">
            <v>#N/A</v>
          </cell>
          <cell r="BP324" t="e">
            <v>#N/A</v>
          </cell>
          <cell r="BQ324" t="e">
            <v>#N/A</v>
          </cell>
          <cell r="BR324" t="e">
            <v>#N/A</v>
          </cell>
          <cell r="BS324" t="e">
            <v>#N/A</v>
          </cell>
          <cell r="BT324" t="e">
            <v>#N/A</v>
          </cell>
          <cell r="BU324" t="e">
            <v>#N/A</v>
          </cell>
          <cell r="BV324" t="e">
            <v>#N/A</v>
          </cell>
          <cell r="BW324" t="e">
            <v>#N/A</v>
          </cell>
          <cell r="BX324">
            <v>5</v>
          </cell>
          <cell r="BY324">
            <v>0</v>
          </cell>
          <cell r="BZ324" t="str">
            <v>No Such Person</v>
          </cell>
          <cell r="CA324" t="str">
            <v>|________________|</v>
          </cell>
          <cell r="CB324" t="str">
            <v>No Such Person</v>
          </cell>
          <cell r="CC324" t="str">
            <v>|________________|</v>
          </cell>
          <cell r="CD324" t="str">
            <v>No Such Person</v>
          </cell>
          <cell r="CE324">
            <v>0</v>
          </cell>
          <cell r="CF324">
            <v>0</v>
          </cell>
          <cell r="CG324">
            <v>0</v>
          </cell>
          <cell r="CH324">
            <v>0</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v>
          </cell>
          <cell r="DW324">
            <v>0</v>
          </cell>
          <cell r="DX324">
            <v>5</v>
          </cell>
          <cell r="DY324">
            <v>1</v>
          </cell>
          <cell r="EK324">
            <v>0</v>
          </cell>
          <cell r="ER324">
            <v>12.01</v>
          </cell>
          <cell r="ES324">
            <v>12.01</v>
          </cell>
          <cell r="ET324" t="str">
            <v>In order of importance, what are the names of the three most important people that live in this village?</v>
          </cell>
          <cell r="EU324" t="str">
            <v xml:space="preserve">به ترتیب اهمیت، نام سه نفر از اشخاص مهم که در اين قريه زنده گی ميکنند را بگوید؟ </v>
          </cell>
          <cell r="EV324" t="b">
            <v>1</v>
          </cell>
          <cell r="EW324" t="b">
            <v>1</v>
          </cell>
          <cell r="EX324" t="b">
            <v>0</v>
          </cell>
        </row>
        <row r="325">
          <cell r="Q325">
            <v>12.02</v>
          </cell>
          <cell r="S325">
            <v>8.01</v>
          </cell>
          <cell r="U325" t="str">
            <v>What is the name or names of person(s) making decisions on behalf of the village?</v>
          </cell>
          <cell r="V325" t="str">
            <v>Does this person have a title or position? For example, are they the malik, arbab, qariyadar, mullah, khan, head of shura, or some other position?</v>
          </cell>
          <cell r="W325" t="str">
            <v>Does this person have a title or position? For example, are they the malik, arbab, qariyadar, mullah, khan, head of shura, or some other position?</v>
          </cell>
          <cell r="X325" t="str">
            <v>ایا این نفر کدام موقف یا وظیفه دارد؟ (به طورمثال، آيا اینها ملک، ارباب، قريه دار، ملا، خان، رئیس شورا هستند، یا کدام موقف دیگر دارند؟)</v>
          </cell>
          <cell r="Y325" t="str">
            <v/>
          </cell>
          <cell r="Z325" t="str">
            <v>کدام موقف یا وظیفه ندارد</v>
          </cell>
          <cell r="AA325" t="str">
            <v>ملک</v>
          </cell>
          <cell r="AB325" t="str">
            <v>ارباب</v>
          </cell>
          <cell r="AC325" t="str">
            <v>قریه دار</v>
          </cell>
          <cell r="AD325" t="str">
            <v>خان</v>
          </cell>
          <cell r="AE325" t="str">
            <v>زمیندار</v>
          </cell>
          <cell r="AF325" t="str">
            <v>بیگ / بای</v>
          </cell>
          <cell r="AG325" t="str">
            <v>قوماندان</v>
          </cell>
          <cell r="AH325" t="str">
            <v>ملا</v>
          </cell>
          <cell r="AI325" t="str">
            <v>امام</v>
          </cell>
          <cell r="AJ325" t="str">
            <v>ملای مسجد</v>
          </cell>
          <cell r="AK325" t="str">
            <v>مولوی</v>
          </cell>
          <cell r="AL325" t="str">
            <v>عالم دین</v>
          </cell>
          <cell r="AM325" t="str">
            <v>روحانی</v>
          </cell>
          <cell r="AN325" t="str">
            <v>قاضی</v>
          </cell>
          <cell r="AO325" t="str">
            <v>بزرگ قوم</v>
          </cell>
          <cell r="AP325" t="str">
            <v>ریش سفید قوم</v>
          </cell>
          <cell r="AQ325" t="str">
            <v>رئیس شورا</v>
          </cell>
          <cell r="AR325" t="str">
            <v>رئیس شورای انکشافی قریه</v>
          </cell>
          <cell r="AS325" t="str">
            <v>رئیس شورای قومی</v>
          </cell>
          <cell r="AT325" t="str">
            <v>عضو شورا</v>
          </cell>
          <cell r="AU325" t="str">
            <v>عضو شورای انکشافی قریه</v>
          </cell>
          <cell r="AV325" t="str">
            <v>عضو شورای قومی</v>
          </cell>
          <cell r="AW325" t="str">
            <v>معاون شورای انکشافی قریه</v>
          </cell>
          <cell r="AX325" t="str">
            <v>خزانه دار شورای انکشافی قریه</v>
          </cell>
          <cell r="AY325" t="str">
            <v>منشی شورای انکشافی قریه</v>
          </cell>
          <cell r="AZ325" t="str">
            <v>نماینده مردم</v>
          </cell>
          <cell r="BA325" t="str">
            <v>قوماندان پولیس ملی افغانستان</v>
          </cell>
          <cell r="BB325" t="str">
            <v>ولسوال</v>
          </cell>
          <cell r="BC325" t="str">
            <v>سایر:</v>
          </cell>
          <cell r="BD325" t="e">
            <v>#N/A</v>
          </cell>
          <cell r="BE325" t="e">
            <v>#N/A</v>
          </cell>
          <cell r="BF325" t="e">
            <v>#N/A</v>
          </cell>
          <cell r="BG325" t="e">
            <v>#N/A</v>
          </cell>
          <cell r="BH325" t="e">
            <v>#N/A</v>
          </cell>
          <cell r="BI325" t="e">
            <v>#N/A</v>
          </cell>
          <cell r="BJ325" t="e">
            <v>#N/A</v>
          </cell>
          <cell r="BK325" t="e">
            <v>#N/A</v>
          </cell>
          <cell r="BL325" t="e">
            <v>#N/A</v>
          </cell>
          <cell r="BM325" t="e">
            <v>#N/A</v>
          </cell>
          <cell r="BN325" t="e">
            <v>#N/A</v>
          </cell>
          <cell r="BO325" t="e">
            <v>#N/A</v>
          </cell>
          <cell r="BP325" t="e">
            <v>#N/A</v>
          </cell>
          <cell r="BQ325" t="e">
            <v>#N/A</v>
          </cell>
          <cell r="BR325" t="e">
            <v>#N/A</v>
          </cell>
          <cell r="BS325" t="e">
            <v>#N/A</v>
          </cell>
          <cell r="BT325" t="e">
            <v>#N/A</v>
          </cell>
          <cell r="BU325" t="e">
            <v>#N/A</v>
          </cell>
          <cell r="BV325" t="e">
            <v>#N/A</v>
          </cell>
          <cell r="BW325" t="e">
            <v>#N/A</v>
          </cell>
          <cell r="BX325">
            <v>30</v>
          </cell>
          <cell r="BY325">
            <v>0</v>
          </cell>
          <cell r="BZ325" t="str">
            <v>This Person Doesn't Have a Title or Position</v>
          </cell>
          <cell r="CA325" t="str">
            <v>Malik</v>
          </cell>
          <cell r="CB325" t="str">
            <v>Arbab</v>
          </cell>
          <cell r="CC325" t="str">
            <v>Qariyadar</v>
          </cell>
          <cell r="CD325" t="str">
            <v>Khan</v>
          </cell>
          <cell r="CE325" t="str">
            <v>Zamindar</v>
          </cell>
          <cell r="CF325" t="str">
            <v>Beg / Baay</v>
          </cell>
          <cell r="CG325" t="str">
            <v>Commander</v>
          </cell>
          <cell r="CH325" t="str">
            <v>Mullah</v>
          </cell>
          <cell r="CI325" t="str">
            <v>Imam</v>
          </cell>
          <cell r="CJ325" t="str">
            <v>Mosque Mullah</v>
          </cell>
          <cell r="CK325" t="str">
            <v>Mawlawi</v>
          </cell>
          <cell r="CL325" t="str">
            <v>Religious Scholar</v>
          </cell>
          <cell r="CM325" t="str">
            <v>Rohani</v>
          </cell>
          <cell r="CN325" t="str">
            <v>Judge</v>
          </cell>
          <cell r="CO325" t="str">
            <v>Tribal Elder</v>
          </cell>
          <cell r="CP325" t="str">
            <v>Whitebeard</v>
          </cell>
          <cell r="CQ325" t="str">
            <v>Head of Council</v>
          </cell>
          <cell r="CR325" t="str">
            <v>Head of CDC</v>
          </cell>
          <cell r="CS325" t="str">
            <v>Head of Tribal Council</v>
          </cell>
          <cell r="CT325" t="str">
            <v>Member of Council</v>
          </cell>
          <cell r="CU325" t="str">
            <v>Member of CDC</v>
          </cell>
          <cell r="CV325" t="str">
            <v>Member of Tribal Council</v>
          </cell>
          <cell r="CW325" t="str">
            <v xml:space="preserve">CDC Deputy </v>
          </cell>
          <cell r="CX325" t="str">
            <v>Treasurer of CDC</v>
          </cell>
          <cell r="CY325" t="str">
            <v>Secretary of CDC</v>
          </cell>
          <cell r="CZ325" t="str">
            <v>People's Representative</v>
          </cell>
          <cell r="DA325" t="str">
            <v>Police Commander</v>
          </cell>
          <cell r="DB325" t="str">
            <v>District Administrator</v>
          </cell>
          <cell r="DC325" t="str">
            <v>Other:</v>
          </cell>
          <cell r="DD325">
            <v>0</v>
          </cell>
          <cell r="DE325">
            <v>0</v>
          </cell>
          <cell r="DF325">
            <v>0</v>
          </cell>
          <cell r="DG325">
            <v>0</v>
          </cell>
          <cell r="DH325">
            <v>0</v>
          </cell>
          <cell r="DI325">
            <v>0</v>
          </cell>
          <cell r="DJ325">
            <v>0</v>
          </cell>
          <cell r="DK325">
            <v>0</v>
          </cell>
          <cell r="DL325">
            <v>0</v>
          </cell>
          <cell r="DM325">
            <v>0</v>
          </cell>
          <cell r="DN325">
            <v>0</v>
          </cell>
          <cell r="DO325">
            <v>0</v>
          </cell>
          <cell r="DP325">
            <v>0</v>
          </cell>
          <cell r="DQ325">
            <v>0</v>
          </cell>
          <cell r="DR325">
            <v>0</v>
          </cell>
          <cell r="DS325">
            <v>0</v>
          </cell>
          <cell r="DT325">
            <v>0</v>
          </cell>
          <cell r="DU325">
            <v>0</v>
          </cell>
          <cell r="DV325">
            <v>0</v>
          </cell>
          <cell r="DW325">
            <v>0</v>
          </cell>
          <cell r="DX325">
            <v>30</v>
          </cell>
          <cell r="DY325">
            <v>1</v>
          </cell>
          <cell r="EK325">
            <v>0</v>
          </cell>
          <cell r="ER325">
            <v>12.02</v>
          </cell>
          <cell r="ES325">
            <v>12.02</v>
          </cell>
          <cell r="ET325" t="str">
            <v>Does this person have a title or position? For example, are they the malik, arbab, qariyadar, mullah, khan, head of shura, or some other position?</v>
          </cell>
          <cell r="EU325" t="str">
            <v>ایا این شخص کدام موقف یا وظیفه دارد؟ به طورمثال، آيا اینها ملک، ارباب، قريه دار، ملا، خان، رئیس شورا هستند و یا کدام موقف دیگر دارند؟</v>
          </cell>
          <cell r="EV325" t="b">
            <v>1</v>
          </cell>
          <cell r="EW325" t="b">
            <v>1</v>
          </cell>
          <cell r="EX325" t="b">
            <v>0</v>
          </cell>
        </row>
        <row r="326">
          <cell r="Q326">
            <v>12.03</v>
          </cell>
          <cell r="U326" t="str">
            <v>What is the name or names of person(s) making decisions on behalf of the village?</v>
          </cell>
          <cell r="V326" t="str">
            <v>From what does this person get their authority? For example, is it because they own a lot of land, because their father or family members held a similar position, because the command a militia, are old, or something else?</v>
          </cell>
          <cell r="W326" t="str">
            <v>From what does this person get their authority? For example, is it because they own a lot of land, because their father or family members held a similar position, because the command a militia, are old, or something else?</v>
          </cell>
          <cell r="X326" t="str">
            <v>این نفر صلاحیت را چطور بدست آورد؟ (بطور مثال، بخاطر داشتن زمين زیاد، یا اينکه پدر و يا يکی از اعضای خانواده شان قبلا چنین موقف را داشتند، بخاطر اينکه قومندان بودند، بخاطر اينکه بزرگ سال هستند و يا کدام دلیل ديگر؟)</v>
          </cell>
          <cell r="Y326" t="str">
            <v/>
          </cell>
          <cell r="Z326" t="str">
            <v>مالک زمين های زياد</v>
          </cell>
          <cell r="AA326" t="str">
            <v>بسیار پولدار</v>
          </cell>
          <cell r="AB326" t="str">
            <v>پدر یا اعضای فامیل داری موقف بودند</v>
          </cell>
          <cell r="AC326" t="str">
            <v>از فامیل با نفوذ</v>
          </cell>
          <cell r="AD326" t="str">
            <v>محترم و قابل اعتماد نزد مردم قریه</v>
          </cell>
          <cell r="AE326" t="str">
            <v>آمر ملیشه</v>
          </cell>
          <cell r="AF326" t="str">
            <v>ولسوال / مقامات دولتی این شخص را میشناسند، آنان را ملاقات میکند</v>
          </cell>
          <cell r="AG326" t="str">
            <v>انجو این شخص را میشناسد / با آنها ملاقات میکنند</v>
          </cell>
          <cell r="AH326" t="str">
            <v>مسن / سالخورده</v>
          </cell>
          <cell r="AI326" t="str">
            <v>فهمیده</v>
          </cell>
          <cell r="AJ326" t="str">
            <v>بخاطر داشتن علم زیاد</v>
          </cell>
          <cell r="AK326" t="str">
            <v>معلم</v>
          </cell>
          <cell r="AL326" t="str">
            <v>رئیس شورا</v>
          </cell>
          <cell r="AM326" t="str">
            <v>عضو شورا</v>
          </cell>
          <cell r="AN326" t="str">
            <v>رئیس شورای انکشافی قریه</v>
          </cell>
          <cell r="AO326" t="str">
            <v>عضو شورای انکشافی قریه</v>
          </cell>
          <cell r="AP326" t="str">
            <v>عضو شورای ولسوالی</v>
          </cell>
          <cell r="AQ326" t="str">
            <v>سایر:</v>
          </cell>
          <cell r="AR326" t="e">
            <v>#N/A</v>
          </cell>
          <cell r="AS326" t="e">
            <v>#N/A</v>
          </cell>
          <cell r="AT326" t="e">
            <v>#N/A</v>
          </cell>
          <cell r="AU326" t="e">
            <v>#N/A</v>
          </cell>
          <cell r="AV326" t="e">
            <v>#N/A</v>
          </cell>
          <cell r="AW326" t="e">
            <v>#N/A</v>
          </cell>
          <cell r="AX326" t="e">
            <v>#N/A</v>
          </cell>
          <cell r="AY326" t="e">
            <v>#N/A</v>
          </cell>
          <cell r="AZ326" t="e">
            <v>#N/A</v>
          </cell>
          <cell r="BA326" t="e">
            <v>#N/A</v>
          </cell>
          <cell r="BB326" t="e">
            <v>#N/A</v>
          </cell>
          <cell r="BC326" t="e">
            <v>#N/A</v>
          </cell>
          <cell r="BD326" t="e">
            <v>#N/A</v>
          </cell>
          <cell r="BE326" t="e">
            <v>#N/A</v>
          </cell>
          <cell r="BF326" t="e">
            <v>#N/A</v>
          </cell>
          <cell r="BG326" t="e">
            <v>#N/A</v>
          </cell>
          <cell r="BH326" t="e">
            <v>#N/A</v>
          </cell>
          <cell r="BI326" t="e">
            <v>#N/A</v>
          </cell>
          <cell r="BJ326" t="e">
            <v>#N/A</v>
          </cell>
          <cell r="BK326" t="e">
            <v>#N/A</v>
          </cell>
          <cell r="BL326" t="e">
            <v>#N/A</v>
          </cell>
          <cell r="BM326" t="e">
            <v>#N/A</v>
          </cell>
          <cell r="BN326" t="e">
            <v>#N/A</v>
          </cell>
          <cell r="BO326" t="e">
            <v>#N/A</v>
          </cell>
          <cell r="BP326" t="e">
            <v>#N/A</v>
          </cell>
          <cell r="BQ326" t="e">
            <v>#N/A</v>
          </cell>
          <cell r="BR326" t="e">
            <v>#N/A</v>
          </cell>
          <cell r="BS326" t="e">
            <v>#N/A</v>
          </cell>
          <cell r="BT326" t="e">
            <v>#N/A</v>
          </cell>
          <cell r="BU326" t="e">
            <v>#N/A</v>
          </cell>
          <cell r="BV326" t="e">
            <v>#N/A</v>
          </cell>
          <cell r="BW326" t="e">
            <v>#N/A</v>
          </cell>
          <cell r="BX326">
            <v>18</v>
          </cell>
          <cell r="BY326">
            <v>0</v>
          </cell>
          <cell r="BZ326" t="str">
            <v>Own a Lot of Land</v>
          </cell>
          <cell r="CA326" t="str">
            <v>Have a Lot of Money</v>
          </cell>
          <cell r="CB326" t="str">
            <v>Father or Family Members Held Position</v>
          </cell>
          <cell r="CC326" t="str">
            <v>From Powerful Family</v>
          </cell>
          <cell r="CD326" t="str">
            <v>Respected and Trusted by Villagers</v>
          </cell>
          <cell r="CE326" t="str">
            <v>Command Militia</v>
          </cell>
          <cell r="CF326" t="str">
            <v>Uloswol / Government Officials recognize this person / meet with them</v>
          </cell>
          <cell r="CG326" t="str">
            <v>NGO recognize this person / meet with them</v>
          </cell>
          <cell r="CH326" t="str">
            <v>Age</v>
          </cell>
          <cell r="CI326" t="str">
            <v>Wisdom</v>
          </cell>
          <cell r="CJ326" t="str">
            <v>Level of Education</v>
          </cell>
          <cell r="CK326" t="str">
            <v>Teacher</v>
          </cell>
          <cell r="CL326" t="str">
            <v>Head of Council</v>
          </cell>
          <cell r="CM326" t="str">
            <v>Member of Council</v>
          </cell>
          <cell r="CN326" t="str">
            <v>Head of CDC</v>
          </cell>
          <cell r="CO326" t="str">
            <v>Member of CDC</v>
          </cell>
          <cell r="CP326" t="str">
            <v>Member of District Council</v>
          </cell>
          <cell r="CQ326" t="str">
            <v>Other:</v>
          </cell>
          <cell r="CR326">
            <v>0</v>
          </cell>
          <cell r="CS326">
            <v>0</v>
          </cell>
          <cell r="CT326">
            <v>0</v>
          </cell>
          <cell r="CU326">
            <v>0</v>
          </cell>
          <cell r="CV326">
            <v>0</v>
          </cell>
          <cell r="CW326">
            <v>0</v>
          </cell>
          <cell r="CX326">
            <v>0</v>
          </cell>
          <cell r="CY326">
            <v>0</v>
          </cell>
          <cell r="CZ326">
            <v>0</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v>
          </cell>
          <cell r="DO326">
            <v>0</v>
          </cell>
          <cell r="DP326">
            <v>0</v>
          </cell>
          <cell r="DQ326">
            <v>0</v>
          </cell>
          <cell r="DR326">
            <v>0</v>
          </cell>
          <cell r="DS326">
            <v>0</v>
          </cell>
          <cell r="DT326">
            <v>0</v>
          </cell>
          <cell r="DU326">
            <v>0</v>
          </cell>
          <cell r="DV326">
            <v>0</v>
          </cell>
          <cell r="DW326">
            <v>0</v>
          </cell>
          <cell r="DX326">
            <v>18</v>
          </cell>
          <cell r="DY326">
            <v>1</v>
          </cell>
          <cell r="EK326">
            <v>0</v>
          </cell>
          <cell r="ER326">
            <v>12.03</v>
          </cell>
          <cell r="ES326">
            <v>12.03</v>
          </cell>
          <cell r="ET326" t="str">
            <v>From what does this person get their authority? For example, is it because they own a lot of land, because their father or family members held a similar position, because the command a militia, are old, or something else?</v>
          </cell>
          <cell r="EU326" t="str">
            <v>این شخص صلاحیت را  چطور بدست آورده است ؟ بطور مثال، بخاطر داشتن زمين زیاد، بخاطر اينکه پدر و يا يکی از اعضای خانواده شان قبلا چنین موقف را داشتند، بخاطر اينکه قومندان بودند، بخاطر اينکه بزرگ سال هستند و يا کدام دلیل ديگر؟</v>
          </cell>
          <cell r="EV326" t="b">
            <v>1</v>
          </cell>
          <cell r="EW326" t="b">
            <v>1</v>
          </cell>
          <cell r="EX326" t="b">
            <v>0</v>
          </cell>
        </row>
        <row r="327">
          <cell r="Q327">
            <v>12.079999999999998</v>
          </cell>
          <cell r="V327" t="str">
            <v>Who has the responsibility of record the birth, deaths, and marriages in the village?</v>
          </cell>
          <cell r="W327" t="str">
            <v>Who has the responsibility of record the birth, deaths, and marriages in the village?</v>
          </cell>
          <cell r="X327" t="str">
            <v>کی در قریه شما مسئولیت ثبت تولدات، وفات و ازدواج ها را دارد؟</v>
          </cell>
          <cell r="Y327" t="str">
            <v/>
          </cell>
          <cell r="Z327" t="str">
            <v>چنین شخصی وجود ندارد</v>
          </cell>
          <cell r="AA327" t="str">
            <v>ملک</v>
          </cell>
          <cell r="AB327" t="str">
            <v>ارباب</v>
          </cell>
          <cell r="AC327" t="str">
            <v>قریه دار</v>
          </cell>
          <cell r="AD327" t="str">
            <v>خان</v>
          </cell>
          <cell r="AE327" t="str">
            <v>زمیندار</v>
          </cell>
          <cell r="AF327" t="str">
            <v>بیگ / بای</v>
          </cell>
          <cell r="AG327" t="str">
            <v>قوماندان</v>
          </cell>
          <cell r="AH327" t="str">
            <v>ملا / امام</v>
          </cell>
          <cell r="AI327" t="str">
            <v>ملای مسجد</v>
          </cell>
          <cell r="AJ327" t="str">
            <v>مولوی</v>
          </cell>
          <cell r="AK327" t="str">
            <v>عالم دین</v>
          </cell>
          <cell r="AL327" t="str">
            <v>روحانی</v>
          </cell>
          <cell r="AM327" t="str">
            <v>قاضی</v>
          </cell>
          <cell r="AN327" t="str">
            <v>بزرگان قوم</v>
          </cell>
          <cell r="AO327" t="str">
            <v>ریش سفیدان قریه</v>
          </cell>
          <cell r="AP327" t="str">
            <v>شورا</v>
          </cell>
          <cell r="AQ327" t="str">
            <v>شورای انکشافی قریه</v>
          </cell>
          <cell r="AR327" t="str">
            <v>شورای قومی</v>
          </cell>
          <cell r="AS327" t="str">
            <v>رئیس شورای انکشافی قریه</v>
          </cell>
          <cell r="AT327" t="str">
            <v>خزانه دار شورای انکشافی قریه</v>
          </cell>
          <cell r="AU327" t="str">
            <v>عضو شورای انکشافی قریه</v>
          </cell>
          <cell r="AV327" t="str">
            <v>رئیس شورا</v>
          </cell>
          <cell r="AW327" t="str">
            <v>عضو شورا</v>
          </cell>
          <cell r="AX327" t="str">
            <v>رئیس شورای قومی</v>
          </cell>
          <cell r="AY327" t="str">
            <v>عضو شورای قومی</v>
          </cell>
          <cell r="AZ327" t="str">
            <v>نماینده مردم</v>
          </cell>
          <cell r="BA327" t="str">
            <v>قوماندان پولیس ملی افغانستان</v>
          </cell>
          <cell r="BB327" t="str">
            <v>ولسوال</v>
          </cell>
          <cell r="BC327" t="str">
            <v>سایر:</v>
          </cell>
          <cell r="BD327" t="e">
            <v>#N/A</v>
          </cell>
          <cell r="BE327" t="e">
            <v>#N/A</v>
          </cell>
          <cell r="BF327" t="e">
            <v>#N/A</v>
          </cell>
          <cell r="BG327" t="e">
            <v>#N/A</v>
          </cell>
          <cell r="BH327" t="e">
            <v>#N/A</v>
          </cell>
          <cell r="BI327" t="e">
            <v>#N/A</v>
          </cell>
          <cell r="BJ327" t="e">
            <v>#N/A</v>
          </cell>
          <cell r="BK327" t="e">
            <v>#N/A</v>
          </cell>
          <cell r="BL327" t="e">
            <v>#N/A</v>
          </cell>
          <cell r="BM327" t="e">
            <v>#N/A</v>
          </cell>
          <cell r="BN327" t="e">
            <v>#N/A</v>
          </cell>
          <cell r="BO327" t="e">
            <v>#N/A</v>
          </cell>
          <cell r="BP327" t="e">
            <v>#N/A</v>
          </cell>
          <cell r="BQ327" t="e">
            <v>#N/A</v>
          </cell>
          <cell r="BR327" t="e">
            <v>#N/A</v>
          </cell>
          <cell r="BS327" t="e">
            <v>#N/A</v>
          </cell>
          <cell r="BT327" t="e">
            <v>#N/A</v>
          </cell>
          <cell r="BU327" t="e">
            <v>#N/A</v>
          </cell>
          <cell r="BV327" t="e">
            <v>#N/A</v>
          </cell>
          <cell r="BW327" t="e">
            <v>#N/A</v>
          </cell>
          <cell r="BX327">
            <v>30</v>
          </cell>
          <cell r="BY327">
            <v>0</v>
          </cell>
          <cell r="BZ327" t="str">
            <v>No Such Person</v>
          </cell>
          <cell r="CA327" t="str">
            <v>Malik</v>
          </cell>
          <cell r="CB327" t="str">
            <v>Arbab</v>
          </cell>
          <cell r="CC327" t="str">
            <v>Qariyadar</v>
          </cell>
          <cell r="CD327" t="str">
            <v>Khan</v>
          </cell>
          <cell r="CE327" t="str">
            <v>Zamindar</v>
          </cell>
          <cell r="CF327" t="str">
            <v>Beg / Baay</v>
          </cell>
          <cell r="CG327" t="str">
            <v>Commander</v>
          </cell>
          <cell r="CH327" t="str">
            <v>Mullah / Imam</v>
          </cell>
          <cell r="CI327" t="str">
            <v>Mosque Mullah</v>
          </cell>
          <cell r="CJ327" t="str">
            <v>Mawlawi</v>
          </cell>
          <cell r="CK327" t="str">
            <v>Religious Scholar</v>
          </cell>
          <cell r="CL327" t="str">
            <v>Rohani</v>
          </cell>
          <cell r="CM327" t="str">
            <v>Judge</v>
          </cell>
          <cell r="CN327" t="str">
            <v>Tribal Elders</v>
          </cell>
          <cell r="CO327" t="str">
            <v>Whitebeards</v>
          </cell>
          <cell r="CP327" t="str">
            <v>Council</v>
          </cell>
          <cell r="CQ327" t="str">
            <v>CDC</v>
          </cell>
          <cell r="CR327" t="str">
            <v>Tribal Council</v>
          </cell>
          <cell r="CS327" t="str">
            <v>Head of CDC</v>
          </cell>
          <cell r="CT327" t="str">
            <v>Treasurer of CDC</v>
          </cell>
          <cell r="CU327" t="str">
            <v>Member of CDC</v>
          </cell>
          <cell r="CV327" t="str">
            <v>Head of Council</v>
          </cell>
          <cell r="CW327" t="str">
            <v>Member of Council</v>
          </cell>
          <cell r="CX327" t="str">
            <v>Head of Tribal Council</v>
          </cell>
          <cell r="CY327" t="str">
            <v>Member of Tribal Council</v>
          </cell>
          <cell r="CZ327" t="str">
            <v>People's Representative</v>
          </cell>
          <cell r="DA327" t="str">
            <v>Police Commander</v>
          </cell>
          <cell r="DB327" t="str">
            <v>District Administrator</v>
          </cell>
          <cell r="DC327" t="str">
            <v>Other:</v>
          </cell>
          <cell r="DD327">
            <v>0</v>
          </cell>
          <cell r="DE327">
            <v>0</v>
          </cell>
          <cell r="DF327">
            <v>0</v>
          </cell>
          <cell r="DG327">
            <v>0</v>
          </cell>
          <cell r="DH327">
            <v>0</v>
          </cell>
          <cell r="DI327">
            <v>0</v>
          </cell>
          <cell r="DJ327">
            <v>0</v>
          </cell>
          <cell r="DK327">
            <v>0</v>
          </cell>
          <cell r="DL327">
            <v>0</v>
          </cell>
          <cell r="DM327">
            <v>0</v>
          </cell>
          <cell r="DN327">
            <v>0</v>
          </cell>
          <cell r="DO327">
            <v>0</v>
          </cell>
          <cell r="DP327">
            <v>0</v>
          </cell>
          <cell r="DQ327">
            <v>0</v>
          </cell>
          <cell r="DR327">
            <v>0</v>
          </cell>
          <cell r="DS327">
            <v>0</v>
          </cell>
          <cell r="DT327">
            <v>0</v>
          </cell>
          <cell r="DU327">
            <v>0</v>
          </cell>
          <cell r="DV327">
            <v>0</v>
          </cell>
          <cell r="DW327">
            <v>0</v>
          </cell>
          <cell r="DX327">
            <v>30</v>
          </cell>
          <cell r="DY327">
            <v>1</v>
          </cell>
          <cell r="EK327">
            <v>0</v>
          </cell>
          <cell r="ER327">
            <v>12.079999999999998</v>
          </cell>
          <cell r="ES327">
            <v>12.079999999999998</v>
          </cell>
          <cell r="ET327" t="str">
            <v>Who is responsible for recording births, deaths, and marriages in the village?</v>
          </cell>
          <cell r="EU327" t="str">
            <v>کی در قریه شما مسئولیت ثبت تولدات، وفات و ازدواج ها را دارد؟</v>
          </cell>
          <cell r="EV327" t="b">
            <v>1</v>
          </cell>
          <cell r="EW327" t="b">
            <v>0</v>
          </cell>
          <cell r="EX327" t="b">
            <v>1</v>
          </cell>
        </row>
        <row r="328">
          <cell r="Q328">
            <v>12.119999999999997</v>
          </cell>
          <cell r="U328" t="str">
            <v>We want you to think about what the council or village elders will do in the next year. What is the main work that you think the council or village elders should do?</v>
          </cell>
          <cell r="V328" t="str">
            <v>In your opinion, what is the most important thing that you think the local village council or influential people should do in the next 12 months?</v>
          </cell>
          <cell r="W328" t="str">
            <v>In your opinion, what is the most important thing that you think the local village council or influential people should do in the next 12 months?</v>
          </cell>
          <cell r="X328" t="str">
            <v>به نظر شما مهمترين کاريکه در 12 ماه آينده شورای قريه و يا اشخاص با نفوذ انجام دهند چيست؟</v>
          </cell>
          <cell r="Y328" t="str">
            <v/>
          </cell>
          <cell r="Z328" t="str">
            <v>هیچ چیز</v>
          </cell>
          <cell r="AA328" t="str">
            <v>حل و فصل دعوا</v>
          </cell>
          <cell r="AB328" t="str">
            <v>حل منازعات قومی</v>
          </cell>
          <cell r="AC328" t="str">
            <v>حفاظت  قریه ازحملات</v>
          </cell>
          <cell r="AD328" t="str">
            <v>دایر نمودن جلسات</v>
          </cell>
          <cell r="AE328" t="str">
            <v>ایجاد قواعد برای مردم قریه</v>
          </cell>
          <cell r="AF328" t="str">
            <v>ترویج سلوک خوب بین مردم قریه</v>
          </cell>
          <cell r="AG328" t="str">
            <v>بهتر نمودن مسایل صحی قریه</v>
          </cell>
          <cell r="AH328" t="str">
            <v>ترویج و تشویق دین داری</v>
          </cell>
          <cell r="AI328" t="str">
            <v>اعمار مسجد نو یا احیا مجدد مسجد موجود</v>
          </cell>
          <cell r="AJ328" t="str">
            <v>مشوره با مردم قریه در مورد انتخاب پروژه های انکشافی</v>
          </cell>
          <cell r="AK328" t="str">
            <v>پروژه های انکشافی  (بیشتر از یک پروژه)</v>
          </cell>
          <cell r="AL328" t="str">
            <v xml:space="preserve">پروژه انکشافی  - آب آشامیدنی </v>
          </cell>
          <cell r="AM328" t="str">
            <v>پروژه انکشافی  - آبیاری</v>
          </cell>
          <cell r="AN328" t="str">
            <v>پروژه انکشافی  - برق</v>
          </cell>
          <cell r="AO328" t="str">
            <v>پروژه انکشافی  - مراقبت های صحی</v>
          </cell>
          <cell r="AP328" t="str">
            <v>پروژه انکشافی  - معارف</v>
          </cell>
          <cell r="AQ328" t="str">
            <v>پروژه انکشافی  - سرکها و پل ها</v>
          </cell>
          <cell r="AR328" t="str">
            <v>پروژه انکشافی  -  مرکز اجتماعی قریه</v>
          </cell>
          <cell r="AS328" t="str">
            <v>پروژه انکشافی  -  تخم های بذری</v>
          </cell>
          <cell r="AT328" t="str">
            <v>پروژه انکشافی  -  سامان آلات زراعتی</v>
          </cell>
          <cell r="AU328" t="str">
            <v>کورس آموزشی - قالین بافی</v>
          </cell>
          <cell r="AV328" t="str">
            <v>کورس آموزشی - صنایع دستی</v>
          </cell>
          <cell r="AW328" t="str">
            <v>کورس آموزشی - گل دوزی</v>
          </cell>
          <cell r="AX328" t="str">
            <v>کورس آموزشی - نساجی</v>
          </cell>
          <cell r="AY328" t="str">
            <v>کورس آموزشی - زراعت</v>
          </cell>
          <cell r="AZ328" t="str">
            <v>کورس آموزشی - مالداری</v>
          </cell>
          <cell r="BA328" t="str">
            <v>پروژه انکشافی - سایر [مشخض سازید]:</v>
          </cell>
          <cell r="BB328" t="str">
            <v>کورس آموزشی - سایر [مشخص سازید]:</v>
          </cell>
          <cell r="BC328" t="str">
            <v>سایر:</v>
          </cell>
          <cell r="BD328" t="e">
            <v>#N/A</v>
          </cell>
          <cell r="BE328" t="e">
            <v>#N/A</v>
          </cell>
          <cell r="BF328" t="e">
            <v>#N/A</v>
          </cell>
          <cell r="BG328" t="e">
            <v>#N/A</v>
          </cell>
          <cell r="BH328" t="e">
            <v>#N/A</v>
          </cell>
          <cell r="BI328" t="e">
            <v>#N/A</v>
          </cell>
          <cell r="BJ328" t="e">
            <v>#N/A</v>
          </cell>
          <cell r="BK328" t="e">
            <v>#N/A</v>
          </cell>
          <cell r="BL328" t="e">
            <v>#N/A</v>
          </cell>
          <cell r="BM328" t="e">
            <v>#N/A</v>
          </cell>
          <cell r="BN328" t="e">
            <v>#N/A</v>
          </cell>
          <cell r="BO328" t="e">
            <v>#N/A</v>
          </cell>
          <cell r="BP328" t="e">
            <v>#N/A</v>
          </cell>
          <cell r="BQ328" t="e">
            <v>#N/A</v>
          </cell>
          <cell r="BR328" t="e">
            <v>#N/A</v>
          </cell>
          <cell r="BS328" t="e">
            <v>#N/A</v>
          </cell>
          <cell r="BT328" t="e">
            <v>#N/A</v>
          </cell>
          <cell r="BU328" t="e">
            <v>#N/A</v>
          </cell>
          <cell r="BV328" t="e">
            <v>#N/A</v>
          </cell>
          <cell r="BW328" t="e">
            <v>#N/A</v>
          </cell>
          <cell r="BX328">
            <v>30</v>
          </cell>
          <cell r="BY328" t="e">
            <v>#N/A</v>
          </cell>
          <cell r="BZ328" t="str">
            <v>Nothing</v>
          </cell>
          <cell r="CA328" t="str">
            <v>Resolve Disputes</v>
          </cell>
          <cell r="CB328" t="str">
            <v>Resolve Tribal Feud</v>
          </cell>
          <cell r="CC328" t="str">
            <v>Protect Village from Attack</v>
          </cell>
          <cell r="CD328" t="str">
            <v>Hold Meetings</v>
          </cell>
          <cell r="CE328" t="str">
            <v>Make Rules for Villagers</v>
          </cell>
          <cell r="CF328" t="str">
            <v>Promote Good Behavior among Villagers</v>
          </cell>
          <cell r="CG328" t="str">
            <v>Promote Health and Hygiene of Villagers</v>
          </cell>
          <cell r="CH328" t="str">
            <v>Promote Religious Virtue of Villagers</v>
          </cell>
          <cell r="CI328" t="str">
            <v>Build New Mosque or Improve Existing Mosque</v>
          </cell>
          <cell r="CJ328" t="str">
            <v>Consult with Villagers about Selection of Development Projects</v>
          </cell>
          <cell r="CK328" t="str">
            <v>Development Projects (More Than One)</v>
          </cell>
          <cell r="CL328" t="str">
            <v>Development Project - Drinking Water</v>
          </cell>
          <cell r="CM328" t="str">
            <v>Development Project - Irrigation</v>
          </cell>
          <cell r="CN328" t="str">
            <v>Development Project - Electricity</v>
          </cell>
          <cell r="CO328" t="str">
            <v>Development Project - Healthcare</v>
          </cell>
          <cell r="CP328" t="str">
            <v>Development Project - Education</v>
          </cell>
          <cell r="CQ328" t="str">
            <v>Development Project - Roads &amp; Bridges</v>
          </cell>
          <cell r="CR328" t="str">
            <v>Development Project - Community Building</v>
          </cell>
          <cell r="CS328" t="str">
            <v>Development Project - Seeds</v>
          </cell>
          <cell r="CT328" t="str">
            <v>Development Project - Agricultural Machinery</v>
          </cell>
          <cell r="CU328" t="str">
            <v>Training Course - Carpet Weaving</v>
          </cell>
          <cell r="CV328" t="str">
            <v>Training Course - Handicrafts</v>
          </cell>
          <cell r="CW328" t="str">
            <v>Training Course - Embroidery</v>
          </cell>
          <cell r="CX328" t="str">
            <v>Training Course - Textiles</v>
          </cell>
          <cell r="CY328" t="str">
            <v>Training Course - Agriculture</v>
          </cell>
          <cell r="CZ328" t="str">
            <v>Training Course - Animal Husbandry</v>
          </cell>
          <cell r="DA328" t="str">
            <v>Development Project - Other [SPECIFY]</v>
          </cell>
          <cell r="DB328" t="str">
            <v>Training Course - Other [SPECIFY]</v>
          </cell>
          <cell r="DC328" t="str">
            <v>Other:</v>
          </cell>
          <cell r="DD328">
            <v>0</v>
          </cell>
          <cell r="DE328">
            <v>0</v>
          </cell>
          <cell r="DF328">
            <v>0</v>
          </cell>
          <cell r="DG328">
            <v>0</v>
          </cell>
          <cell r="DH328">
            <v>0</v>
          </cell>
          <cell r="DI328">
            <v>0</v>
          </cell>
          <cell r="DJ328">
            <v>0</v>
          </cell>
          <cell r="DK328">
            <v>0</v>
          </cell>
          <cell r="DL328">
            <v>0</v>
          </cell>
          <cell r="DM328">
            <v>0</v>
          </cell>
          <cell r="DN328">
            <v>0</v>
          </cell>
          <cell r="DO328">
            <v>0</v>
          </cell>
          <cell r="DP328">
            <v>0</v>
          </cell>
          <cell r="DQ328">
            <v>0</v>
          </cell>
          <cell r="DR328">
            <v>0</v>
          </cell>
          <cell r="DS328">
            <v>0</v>
          </cell>
          <cell r="DT328">
            <v>0</v>
          </cell>
          <cell r="DU328">
            <v>0</v>
          </cell>
          <cell r="DV328">
            <v>0</v>
          </cell>
          <cell r="DW328">
            <v>0</v>
          </cell>
          <cell r="DX328">
            <v>30</v>
          </cell>
          <cell r="DY328">
            <v>1</v>
          </cell>
          <cell r="DZ328" t="str">
            <v>Categorical</v>
          </cell>
          <cell r="EA328">
            <v>3</v>
          </cell>
          <cell r="EB328" t="str">
            <v>Code</v>
          </cell>
          <cell r="EC328" t="str">
            <v>Activity Codes</v>
          </cell>
          <cell r="ED328">
            <v>37</v>
          </cell>
          <cell r="EE328">
            <v>3.17</v>
          </cell>
          <cell r="EF328" t="str">
            <v>.</v>
          </cell>
          <cell r="EG328" t="str">
            <v>-</v>
          </cell>
          <cell r="EI328">
            <v>1.21</v>
          </cell>
          <cell r="EJ328" t="str">
            <v>.</v>
          </cell>
          <cell r="EK328">
            <v>0</v>
          </cell>
          <cell r="EN328">
            <v>4.22</v>
          </cell>
          <cell r="EO328" t="str">
            <v>Hypothesis Test</v>
          </cell>
          <cell r="EP328" t="str">
            <v>Local Governance</v>
          </cell>
          <cell r="EQ328" t="str">
            <v>Future Activity</v>
          </cell>
          <cell r="ER328">
            <v>12.119999999999997</v>
          </cell>
          <cell r="ES328">
            <v>12.119999999999997</v>
          </cell>
          <cell r="ET328" t="str">
            <v>In your opinion, what is the most important thing that you think the local village council or influential people should do in the next 12 months?</v>
          </cell>
          <cell r="EU328" t="str">
            <v xml:space="preserve">به نظر شما مهمترين کاريکه در 12 ماه آينده شورای قريه و يا رهبران قريه [ملک / ارباب / قريه دار] انجام دهند چيست؟ </v>
          </cell>
          <cell r="EV328" t="b">
            <v>1</v>
          </cell>
          <cell r="EW328" t="b">
            <v>1</v>
          </cell>
          <cell r="EX328" t="b">
            <v>0</v>
          </cell>
        </row>
        <row r="329">
          <cell r="Q329">
            <v>14</v>
          </cell>
          <cell r="T329" t="str">
            <v>[COUNT NUMBER OF RESPONDENTS GIVING EACH ANSWER AND ENTER NUMBER IN BOXES BELOW]</v>
          </cell>
          <cell r="V329" t="str">
            <v>Suppose that the central government would like to undertake the following activities to strengthen national authority. Based on your opinion about the appropriate role of the central government in rural Afghanistan, I would like you to tell me whether you strongly agree, somewhat agree, are indifferent, disagree agree, or strongly disagree that the central government should be involved in this activity:</v>
          </cell>
          <cell r="W329" t="str">
            <v>Suppose that the central government would like to undertake the following activities to strengthen national authority. Based on your opinion about the appropriate role of the central government in rural Afghanistan, I would like you to tell me whether you strongly agree, somewhat agree, are indifferent, disagree agree, or strongly disagree that the central government should be involved in this activity:</v>
          </cell>
          <cell r="X329" t="str">
            <v>فرض کنید دولت مرکزی میخواهد فعالیت های ذیل را بخاطر  بالا بردن اقتدار ملی، به عهده بگیرد. به اساس نظر شما در باره نقش مناسب دولت مرکزی در مناطق دهاتی مانند اینجا، برایم بگویید که شما با هر یک از فعالیت های زیر بسیار موافق هستید، کمی موافق، بی تفاوت، مخالف و یا کاملاً مخالف:</v>
          </cell>
          <cell r="Y329" t="str">
            <v>[ برای هر جواب تعداد جواب دهنده ها را بشمارید و تعداد را در خانه های خالی زیر بنویسید ]</v>
          </cell>
          <cell r="EK329">
            <v>0</v>
          </cell>
        </row>
        <row r="330">
          <cell r="Q330">
            <v>14.01</v>
          </cell>
          <cell r="V330" t="str">
            <v>Building an army to protect the people of Afghanistan from external threats</v>
          </cell>
          <cell r="W330" t="str">
            <v>Building an army to protect the people of Afghanistan from external threats</v>
          </cell>
          <cell r="X330" t="str">
            <v>ساختن یک اردو برای حفاظت مردم افغانستان از تهدیدات خارجی؟</v>
          </cell>
          <cell r="Y330" t="str">
            <v/>
          </cell>
          <cell r="Z330" t="str">
            <v>کاملاً موافق</v>
          </cell>
          <cell r="AA330" t="str">
            <v>نسبتاً موافق</v>
          </cell>
          <cell r="AB330" t="str">
            <v>نی موافق نی مخالف</v>
          </cell>
          <cell r="AC330" t="str">
            <v>نسبتاً مخالف</v>
          </cell>
          <cell r="AD330" t="str">
            <v>کاملاً مخالف</v>
          </cell>
          <cell r="AE330" t="e">
            <v>#N/A</v>
          </cell>
          <cell r="AF330" t="e">
            <v>#N/A</v>
          </cell>
          <cell r="AG330" t="e">
            <v>#N/A</v>
          </cell>
          <cell r="AH330" t="e">
            <v>#N/A</v>
          </cell>
          <cell r="AI330" t="e">
            <v>#N/A</v>
          </cell>
          <cell r="AJ330" t="e">
            <v>#N/A</v>
          </cell>
          <cell r="AK330" t="e">
            <v>#N/A</v>
          </cell>
          <cell r="AL330" t="e">
            <v>#N/A</v>
          </cell>
          <cell r="AM330" t="e">
            <v>#N/A</v>
          </cell>
          <cell r="AN330" t="e">
            <v>#N/A</v>
          </cell>
          <cell r="AO330" t="e">
            <v>#N/A</v>
          </cell>
          <cell r="AP330" t="e">
            <v>#N/A</v>
          </cell>
          <cell r="AQ330" t="e">
            <v>#N/A</v>
          </cell>
          <cell r="AR330" t="e">
            <v>#N/A</v>
          </cell>
          <cell r="AS330" t="e">
            <v>#N/A</v>
          </cell>
          <cell r="AT330" t="e">
            <v>#N/A</v>
          </cell>
          <cell r="AU330" t="e">
            <v>#N/A</v>
          </cell>
          <cell r="AV330" t="e">
            <v>#N/A</v>
          </cell>
          <cell r="AW330" t="e">
            <v>#N/A</v>
          </cell>
          <cell r="AX330" t="e">
            <v>#N/A</v>
          </cell>
          <cell r="AY330" t="e">
            <v>#N/A</v>
          </cell>
          <cell r="AZ330" t="e">
            <v>#N/A</v>
          </cell>
          <cell r="BA330" t="e">
            <v>#N/A</v>
          </cell>
          <cell r="BB330" t="e">
            <v>#N/A</v>
          </cell>
          <cell r="BC330" t="e">
            <v>#N/A</v>
          </cell>
          <cell r="BD330" t="e">
            <v>#N/A</v>
          </cell>
          <cell r="BE330" t="e">
            <v>#N/A</v>
          </cell>
          <cell r="BF330" t="e">
            <v>#N/A</v>
          </cell>
          <cell r="BG330" t="e">
            <v>#N/A</v>
          </cell>
          <cell r="BH330" t="e">
            <v>#N/A</v>
          </cell>
          <cell r="BI330" t="e">
            <v>#N/A</v>
          </cell>
          <cell r="BJ330" t="e">
            <v>#N/A</v>
          </cell>
          <cell r="BK330" t="e">
            <v>#N/A</v>
          </cell>
          <cell r="BL330" t="e">
            <v>#N/A</v>
          </cell>
          <cell r="BM330" t="e">
            <v>#N/A</v>
          </cell>
          <cell r="BN330" t="e">
            <v>#N/A</v>
          </cell>
          <cell r="BO330" t="e">
            <v>#N/A</v>
          </cell>
          <cell r="BP330" t="e">
            <v>#N/A</v>
          </cell>
          <cell r="BQ330" t="e">
            <v>#N/A</v>
          </cell>
          <cell r="BR330" t="e">
            <v>#N/A</v>
          </cell>
          <cell r="BS330" t="e">
            <v>#N/A</v>
          </cell>
          <cell r="BT330" t="e">
            <v>#N/A</v>
          </cell>
          <cell r="BU330" t="e">
            <v>#N/A</v>
          </cell>
          <cell r="BV330" t="e">
            <v>#N/A</v>
          </cell>
          <cell r="BW330" t="e">
            <v>#N/A</v>
          </cell>
          <cell r="BX330">
            <v>5</v>
          </cell>
          <cell r="BY330">
            <v>0</v>
          </cell>
          <cell r="BZ330" t="str">
            <v>Strongly Agree</v>
          </cell>
          <cell r="CA330" t="str">
            <v>Agree Somewhat</v>
          </cell>
          <cell r="CB330" t="str">
            <v>Neither Agree nor Disagree</v>
          </cell>
          <cell r="CC330" t="str">
            <v>Disagree Somewhat</v>
          </cell>
          <cell r="CD330" t="str">
            <v>Strongly Disagree</v>
          </cell>
          <cell r="CE330">
            <v>0</v>
          </cell>
          <cell r="CF330">
            <v>0</v>
          </cell>
          <cell r="CG330">
            <v>0</v>
          </cell>
          <cell r="CH330">
            <v>0</v>
          </cell>
          <cell r="CI330">
            <v>0</v>
          </cell>
          <cell r="CJ330">
            <v>0</v>
          </cell>
          <cell r="CK330">
            <v>0</v>
          </cell>
          <cell r="CL330">
            <v>0</v>
          </cell>
          <cell r="CM330">
            <v>0</v>
          </cell>
          <cell r="CN330">
            <v>0</v>
          </cell>
          <cell r="CO330">
            <v>0</v>
          </cell>
          <cell r="CP330">
            <v>0</v>
          </cell>
          <cell r="CQ330">
            <v>0</v>
          </cell>
          <cell r="CR330">
            <v>0</v>
          </cell>
          <cell r="CS330">
            <v>0</v>
          </cell>
          <cell r="CT330">
            <v>0</v>
          </cell>
          <cell r="CU330">
            <v>0</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cell r="DJ330">
            <v>0</v>
          </cell>
          <cell r="DK330">
            <v>0</v>
          </cell>
          <cell r="DL330">
            <v>0</v>
          </cell>
          <cell r="DM330">
            <v>0</v>
          </cell>
          <cell r="DN330">
            <v>0</v>
          </cell>
          <cell r="DO330">
            <v>0</v>
          </cell>
          <cell r="DP330">
            <v>0</v>
          </cell>
          <cell r="DQ330">
            <v>0</v>
          </cell>
          <cell r="DR330">
            <v>0</v>
          </cell>
          <cell r="DS330">
            <v>0</v>
          </cell>
          <cell r="DT330">
            <v>0</v>
          </cell>
          <cell r="DU330">
            <v>0</v>
          </cell>
          <cell r="DV330">
            <v>0</v>
          </cell>
          <cell r="DW330">
            <v>0</v>
          </cell>
          <cell r="DX330">
            <v>5</v>
          </cell>
          <cell r="DY330">
            <v>1</v>
          </cell>
          <cell r="EK330">
            <v>0</v>
          </cell>
          <cell r="ER330">
            <v>14.01</v>
          </cell>
          <cell r="ES330">
            <v>14.01</v>
          </cell>
          <cell r="ET330" t="str">
            <v>Suppose that the central government would like to undertake the following activities to strengthen national authority. Based on your opinion about the appropriate role of the central government in rural Afghanistan, I would like you to tell me whether you strongly agree, somewhat agree, are indifferent, disagree agree, or strongly disagree that the central government should be involved in this activity: Building an army to protect the people of Afghanistan from external threats</v>
          </cell>
          <cell r="EU330" t="str">
            <v>فرض کنید دولت مرکزی میخواهد فعالیت های ذیل را بخاطر  بالا بردن اقتدار ملی، به عهده بگیرد. به اساس نظر شما در باره نقش مناسب دولت در مناطق دهاتی مانند اینجا، برایم بگویید که شما با هر یک از فعالیت های زیر بسیار موافق هستید، کمی موافق، بی تفاوت، مخالف و یا کاملاً مخالف:  ساختن یک اردو برای حفاظت مردم افغانستان از تهدیدات خارجی؟</v>
          </cell>
          <cell r="EV330" t="b">
            <v>1</v>
          </cell>
          <cell r="EW330" t="b">
            <v>0</v>
          </cell>
          <cell r="EX330" t="b">
            <v>0</v>
          </cell>
        </row>
        <row r="331">
          <cell r="Q331">
            <v>14.02</v>
          </cell>
          <cell r="V331" t="str">
            <v>Create a single education curriculum to be taught to all children in Afghanistan</v>
          </cell>
          <cell r="W331" t="str">
            <v>Create a single education curriculum to be taught to all children in Afghanistan</v>
          </cell>
          <cell r="X331" t="str">
            <v>ایجاد یک نصاب درسی واحد برای تدریس تمام اطفال افغانستان؟</v>
          </cell>
          <cell r="Y331" t="str">
            <v/>
          </cell>
          <cell r="Z331" t="str">
            <v>کاملاً موافق</v>
          </cell>
          <cell r="AA331" t="str">
            <v>نسبتاً موافق</v>
          </cell>
          <cell r="AB331" t="str">
            <v>نی موافق نی مخالف</v>
          </cell>
          <cell r="AC331" t="str">
            <v>نسبتاً مخالف</v>
          </cell>
          <cell r="AD331" t="str">
            <v>کاملاً مخالف</v>
          </cell>
          <cell r="AE331" t="e">
            <v>#N/A</v>
          </cell>
          <cell r="AF331" t="e">
            <v>#N/A</v>
          </cell>
          <cell r="AG331" t="e">
            <v>#N/A</v>
          </cell>
          <cell r="AH331" t="e">
            <v>#N/A</v>
          </cell>
          <cell r="AI331" t="e">
            <v>#N/A</v>
          </cell>
          <cell r="AJ331" t="e">
            <v>#N/A</v>
          </cell>
          <cell r="AK331" t="e">
            <v>#N/A</v>
          </cell>
          <cell r="AL331" t="e">
            <v>#N/A</v>
          </cell>
          <cell r="AM331" t="e">
            <v>#N/A</v>
          </cell>
          <cell r="AN331" t="e">
            <v>#N/A</v>
          </cell>
          <cell r="AO331" t="e">
            <v>#N/A</v>
          </cell>
          <cell r="AP331" t="e">
            <v>#N/A</v>
          </cell>
          <cell r="AQ331" t="e">
            <v>#N/A</v>
          </cell>
          <cell r="AR331" t="e">
            <v>#N/A</v>
          </cell>
          <cell r="AS331" t="e">
            <v>#N/A</v>
          </cell>
          <cell r="AT331" t="e">
            <v>#N/A</v>
          </cell>
          <cell r="AU331" t="e">
            <v>#N/A</v>
          </cell>
          <cell r="AV331" t="e">
            <v>#N/A</v>
          </cell>
          <cell r="AW331" t="e">
            <v>#N/A</v>
          </cell>
          <cell r="AX331" t="e">
            <v>#N/A</v>
          </cell>
          <cell r="AY331" t="e">
            <v>#N/A</v>
          </cell>
          <cell r="AZ331" t="e">
            <v>#N/A</v>
          </cell>
          <cell r="BA331" t="e">
            <v>#N/A</v>
          </cell>
          <cell r="BB331" t="e">
            <v>#N/A</v>
          </cell>
          <cell r="BC331" t="e">
            <v>#N/A</v>
          </cell>
          <cell r="BD331" t="e">
            <v>#N/A</v>
          </cell>
          <cell r="BE331" t="e">
            <v>#N/A</v>
          </cell>
          <cell r="BF331" t="e">
            <v>#N/A</v>
          </cell>
          <cell r="BG331" t="e">
            <v>#N/A</v>
          </cell>
          <cell r="BH331" t="e">
            <v>#N/A</v>
          </cell>
          <cell r="BI331" t="e">
            <v>#N/A</v>
          </cell>
          <cell r="BJ331" t="e">
            <v>#N/A</v>
          </cell>
          <cell r="BK331" t="e">
            <v>#N/A</v>
          </cell>
          <cell r="BL331" t="e">
            <v>#N/A</v>
          </cell>
          <cell r="BM331" t="e">
            <v>#N/A</v>
          </cell>
          <cell r="BN331" t="e">
            <v>#N/A</v>
          </cell>
          <cell r="BO331" t="e">
            <v>#N/A</v>
          </cell>
          <cell r="BP331" t="e">
            <v>#N/A</v>
          </cell>
          <cell r="BQ331" t="e">
            <v>#N/A</v>
          </cell>
          <cell r="BR331" t="e">
            <v>#N/A</v>
          </cell>
          <cell r="BS331" t="e">
            <v>#N/A</v>
          </cell>
          <cell r="BT331" t="e">
            <v>#N/A</v>
          </cell>
          <cell r="BU331" t="e">
            <v>#N/A</v>
          </cell>
          <cell r="BV331" t="e">
            <v>#N/A</v>
          </cell>
          <cell r="BW331" t="e">
            <v>#N/A</v>
          </cell>
          <cell r="BX331">
            <v>5</v>
          </cell>
          <cell r="BY331">
            <v>0</v>
          </cell>
          <cell r="BZ331" t="str">
            <v>Strongly Agree</v>
          </cell>
          <cell r="CA331" t="str">
            <v>Agree Somewhat</v>
          </cell>
          <cell r="CB331" t="str">
            <v>Neither Agree nor Disagree</v>
          </cell>
          <cell r="CC331" t="str">
            <v>Disagree Somewhat</v>
          </cell>
          <cell r="CD331" t="str">
            <v>Strongly Disagree</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cell r="DJ331">
            <v>0</v>
          </cell>
          <cell r="DK331">
            <v>0</v>
          </cell>
          <cell r="DL331">
            <v>0</v>
          </cell>
          <cell r="DM331">
            <v>0</v>
          </cell>
          <cell r="DN331">
            <v>0</v>
          </cell>
          <cell r="DO331">
            <v>0</v>
          </cell>
          <cell r="DP331">
            <v>0</v>
          </cell>
          <cell r="DQ331">
            <v>0</v>
          </cell>
          <cell r="DR331">
            <v>0</v>
          </cell>
          <cell r="DS331">
            <v>0</v>
          </cell>
          <cell r="DT331">
            <v>0</v>
          </cell>
          <cell r="DU331">
            <v>0</v>
          </cell>
          <cell r="DV331">
            <v>0</v>
          </cell>
          <cell r="DW331">
            <v>0</v>
          </cell>
          <cell r="DX331">
            <v>5</v>
          </cell>
          <cell r="DY331">
            <v>1</v>
          </cell>
          <cell r="EK331">
            <v>0</v>
          </cell>
          <cell r="ER331">
            <v>14.02</v>
          </cell>
          <cell r="ES331">
            <v>14.02</v>
          </cell>
          <cell r="ET331" t="str">
            <v>Create a single education curriculum to be taught to all children in Afghanistan</v>
          </cell>
          <cell r="EU331" t="str">
            <v>ایجاد یک نصاب درسی واحد برای تدریس تمام اطفال افغانستان</v>
          </cell>
          <cell r="EV331" t="b">
            <v>1</v>
          </cell>
          <cell r="EW331" t="b">
            <v>1</v>
          </cell>
          <cell r="EX331" t="b">
            <v>0</v>
          </cell>
        </row>
        <row r="332">
          <cell r="Q332">
            <v>14.04</v>
          </cell>
          <cell r="V332" t="str">
            <v>Hold elections for [Malik / Arbab / Qariyadar], district administrator, and provincial governor</v>
          </cell>
          <cell r="W332" t="str">
            <v>Hold elections for [Malik / Arbab / Qariyadar], district administrator, and provincial governor</v>
          </cell>
          <cell r="X332" t="str">
            <v>ترتیب انتخابات برای {ملک / ارباب / قریه دار}، ولسوال، و والی ولایت؟</v>
          </cell>
          <cell r="Y332" t="str">
            <v/>
          </cell>
          <cell r="Z332" t="str">
            <v>کاملاً موافق</v>
          </cell>
          <cell r="AA332" t="str">
            <v>نسبتاً موافق</v>
          </cell>
          <cell r="AB332" t="str">
            <v>نی موافق نی مخالف</v>
          </cell>
          <cell r="AC332" t="str">
            <v>نسبتاً مخالف</v>
          </cell>
          <cell r="AD332" t="str">
            <v>کاملاً مخالف</v>
          </cell>
          <cell r="AE332" t="e">
            <v>#N/A</v>
          </cell>
          <cell r="AF332" t="e">
            <v>#N/A</v>
          </cell>
          <cell r="AG332" t="e">
            <v>#N/A</v>
          </cell>
          <cell r="AH332" t="e">
            <v>#N/A</v>
          </cell>
          <cell r="AI332" t="e">
            <v>#N/A</v>
          </cell>
          <cell r="AJ332" t="e">
            <v>#N/A</v>
          </cell>
          <cell r="AK332" t="e">
            <v>#N/A</v>
          </cell>
          <cell r="AL332" t="e">
            <v>#N/A</v>
          </cell>
          <cell r="AM332" t="e">
            <v>#N/A</v>
          </cell>
          <cell r="AN332" t="e">
            <v>#N/A</v>
          </cell>
          <cell r="AO332" t="e">
            <v>#N/A</v>
          </cell>
          <cell r="AP332" t="e">
            <v>#N/A</v>
          </cell>
          <cell r="AQ332" t="e">
            <v>#N/A</v>
          </cell>
          <cell r="AR332" t="e">
            <v>#N/A</v>
          </cell>
          <cell r="AS332" t="e">
            <v>#N/A</v>
          </cell>
          <cell r="AT332" t="e">
            <v>#N/A</v>
          </cell>
          <cell r="AU332" t="e">
            <v>#N/A</v>
          </cell>
          <cell r="AV332" t="e">
            <v>#N/A</v>
          </cell>
          <cell r="AW332" t="e">
            <v>#N/A</v>
          </cell>
          <cell r="AX332" t="e">
            <v>#N/A</v>
          </cell>
          <cell r="AY332" t="e">
            <v>#N/A</v>
          </cell>
          <cell r="AZ332" t="e">
            <v>#N/A</v>
          </cell>
          <cell r="BA332" t="e">
            <v>#N/A</v>
          </cell>
          <cell r="BB332" t="e">
            <v>#N/A</v>
          </cell>
          <cell r="BC332" t="e">
            <v>#N/A</v>
          </cell>
          <cell r="BD332" t="e">
            <v>#N/A</v>
          </cell>
          <cell r="BE332" t="e">
            <v>#N/A</v>
          </cell>
          <cell r="BF332" t="e">
            <v>#N/A</v>
          </cell>
          <cell r="BG332" t="e">
            <v>#N/A</v>
          </cell>
          <cell r="BH332" t="e">
            <v>#N/A</v>
          </cell>
          <cell r="BI332" t="e">
            <v>#N/A</v>
          </cell>
          <cell r="BJ332" t="e">
            <v>#N/A</v>
          </cell>
          <cell r="BK332" t="e">
            <v>#N/A</v>
          </cell>
          <cell r="BL332" t="e">
            <v>#N/A</v>
          </cell>
          <cell r="BM332" t="e">
            <v>#N/A</v>
          </cell>
          <cell r="BN332" t="e">
            <v>#N/A</v>
          </cell>
          <cell r="BO332" t="e">
            <v>#N/A</v>
          </cell>
          <cell r="BP332" t="e">
            <v>#N/A</v>
          </cell>
          <cell r="BQ332" t="e">
            <v>#N/A</v>
          </cell>
          <cell r="BR332" t="e">
            <v>#N/A</v>
          </cell>
          <cell r="BS332" t="e">
            <v>#N/A</v>
          </cell>
          <cell r="BT332" t="e">
            <v>#N/A</v>
          </cell>
          <cell r="BU332" t="e">
            <v>#N/A</v>
          </cell>
          <cell r="BV332" t="e">
            <v>#N/A</v>
          </cell>
          <cell r="BW332" t="e">
            <v>#N/A</v>
          </cell>
          <cell r="BX332">
            <v>5</v>
          </cell>
          <cell r="BY332">
            <v>0</v>
          </cell>
          <cell r="BZ332" t="str">
            <v>Strongly Agree</v>
          </cell>
          <cell r="CA332" t="str">
            <v>Agree Somewhat</v>
          </cell>
          <cell r="CB332" t="str">
            <v>Neither Agree nor Disagree</v>
          </cell>
          <cell r="CC332" t="str">
            <v>Disagree Somewhat</v>
          </cell>
          <cell r="CD332" t="str">
            <v>Strongly Disagree</v>
          </cell>
          <cell r="CE332">
            <v>0</v>
          </cell>
          <cell r="CF332">
            <v>0</v>
          </cell>
          <cell r="CG332">
            <v>0</v>
          </cell>
          <cell r="CH332">
            <v>0</v>
          </cell>
          <cell r="CI332">
            <v>0</v>
          </cell>
          <cell r="CJ332">
            <v>0</v>
          </cell>
          <cell r="CK332">
            <v>0</v>
          </cell>
          <cell r="CL332">
            <v>0</v>
          </cell>
          <cell r="CM332">
            <v>0</v>
          </cell>
          <cell r="CN332">
            <v>0</v>
          </cell>
          <cell r="CO332">
            <v>0</v>
          </cell>
          <cell r="CP332">
            <v>0</v>
          </cell>
          <cell r="CQ332">
            <v>0</v>
          </cell>
          <cell r="CR332">
            <v>0</v>
          </cell>
          <cell r="CS332">
            <v>0</v>
          </cell>
          <cell r="CT332">
            <v>0</v>
          </cell>
          <cell r="CU332">
            <v>0</v>
          </cell>
          <cell r="CV332">
            <v>0</v>
          </cell>
          <cell r="CW332">
            <v>0</v>
          </cell>
          <cell r="CX332">
            <v>0</v>
          </cell>
          <cell r="CY332">
            <v>0</v>
          </cell>
          <cell r="CZ332">
            <v>0</v>
          </cell>
          <cell r="DA332">
            <v>0</v>
          </cell>
          <cell r="DB332">
            <v>0</v>
          </cell>
          <cell r="DC332">
            <v>0</v>
          </cell>
          <cell r="DD332">
            <v>0</v>
          </cell>
          <cell r="DE332">
            <v>0</v>
          </cell>
          <cell r="DF332">
            <v>0</v>
          </cell>
          <cell r="DG332">
            <v>0</v>
          </cell>
          <cell r="DH332">
            <v>0</v>
          </cell>
          <cell r="DI332">
            <v>0</v>
          </cell>
          <cell r="DJ332">
            <v>0</v>
          </cell>
          <cell r="DK332">
            <v>0</v>
          </cell>
          <cell r="DL332">
            <v>0</v>
          </cell>
          <cell r="DM332">
            <v>0</v>
          </cell>
          <cell r="DN332">
            <v>0</v>
          </cell>
          <cell r="DO332">
            <v>0</v>
          </cell>
          <cell r="DP332">
            <v>0</v>
          </cell>
          <cell r="DQ332">
            <v>0</v>
          </cell>
          <cell r="DR332">
            <v>0</v>
          </cell>
          <cell r="DS332">
            <v>0</v>
          </cell>
          <cell r="DT332">
            <v>0</v>
          </cell>
          <cell r="DU332">
            <v>0</v>
          </cell>
          <cell r="DV332">
            <v>0</v>
          </cell>
          <cell r="DW332">
            <v>0</v>
          </cell>
          <cell r="DX332">
            <v>5</v>
          </cell>
          <cell r="DY332">
            <v>1</v>
          </cell>
          <cell r="EK332">
            <v>0</v>
          </cell>
          <cell r="ER332">
            <v>14.04</v>
          </cell>
          <cell r="ES332">
            <v>14.04</v>
          </cell>
          <cell r="ET332" t="str">
            <v>Hold elections for [Malik / Arbab / Qariyadar], district administrator, and provincial governor</v>
          </cell>
          <cell r="EU332" t="str">
            <v>ترتیب انتخابات برای [ ارباب / مل / قریه دار ]، ولسوال، و والی ولایت</v>
          </cell>
          <cell r="EV332" t="b">
            <v>1</v>
          </cell>
          <cell r="EW332" t="b">
            <v>1</v>
          </cell>
          <cell r="EX332" t="b">
            <v>0</v>
          </cell>
        </row>
        <row r="333">
          <cell r="Q333">
            <v>14.05</v>
          </cell>
          <cell r="V333" t="str">
            <v>If there is a crime (such as theft) inside the village, do you trust the current government system to solve these issues or do you believe the local influential people can better solve this issue?</v>
          </cell>
          <cell r="W333" t="str">
            <v>If there is a crime (such as theft) inside the village, do you trust the current government system to solve these issues or do you believe the local influential people can better solve this issue?</v>
          </cell>
          <cell r="X333" t="str">
            <v>اگر کدام جرم (مثل دزدی) درقریه صورت گیرد، شما به سیستم دولتی باور زیاد دارید که این مسئله را به خوبی حل میکند، و یا اینکه مردم بانفوذ منطقه میتوانند به خوبی اینرا حل کنند؟</v>
          </cell>
          <cell r="Y333" t="str">
            <v/>
          </cell>
          <cell r="Z333" t="str">
            <v>سیستم دولتی</v>
          </cell>
          <cell r="AA333" t="str">
            <v>سیستم مردمی و محلی</v>
          </cell>
          <cell r="AB333" t="e">
            <v>#N/A</v>
          </cell>
          <cell r="AC333" t="e">
            <v>#N/A</v>
          </cell>
          <cell r="AD333" t="e">
            <v>#N/A</v>
          </cell>
          <cell r="AE333" t="e">
            <v>#N/A</v>
          </cell>
          <cell r="AF333" t="e">
            <v>#N/A</v>
          </cell>
          <cell r="AG333" t="e">
            <v>#N/A</v>
          </cell>
          <cell r="AH333" t="e">
            <v>#N/A</v>
          </cell>
          <cell r="AI333" t="e">
            <v>#N/A</v>
          </cell>
          <cell r="AJ333" t="e">
            <v>#N/A</v>
          </cell>
          <cell r="AK333" t="e">
            <v>#N/A</v>
          </cell>
          <cell r="AL333" t="e">
            <v>#N/A</v>
          </cell>
          <cell r="AM333" t="e">
            <v>#N/A</v>
          </cell>
          <cell r="AN333" t="e">
            <v>#N/A</v>
          </cell>
          <cell r="AO333" t="e">
            <v>#N/A</v>
          </cell>
          <cell r="AP333" t="e">
            <v>#N/A</v>
          </cell>
          <cell r="AQ333" t="e">
            <v>#N/A</v>
          </cell>
          <cell r="AR333" t="e">
            <v>#N/A</v>
          </cell>
          <cell r="AS333" t="e">
            <v>#N/A</v>
          </cell>
          <cell r="AT333" t="e">
            <v>#N/A</v>
          </cell>
          <cell r="AU333" t="e">
            <v>#N/A</v>
          </cell>
          <cell r="AV333" t="e">
            <v>#N/A</v>
          </cell>
          <cell r="AW333" t="e">
            <v>#N/A</v>
          </cell>
          <cell r="AX333" t="e">
            <v>#N/A</v>
          </cell>
          <cell r="AY333" t="e">
            <v>#N/A</v>
          </cell>
          <cell r="AZ333" t="e">
            <v>#N/A</v>
          </cell>
          <cell r="BA333" t="e">
            <v>#N/A</v>
          </cell>
          <cell r="BB333" t="e">
            <v>#N/A</v>
          </cell>
          <cell r="BC333" t="e">
            <v>#N/A</v>
          </cell>
          <cell r="BD333" t="e">
            <v>#N/A</v>
          </cell>
          <cell r="BE333" t="e">
            <v>#N/A</v>
          </cell>
          <cell r="BF333" t="e">
            <v>#N/A</v>
          </cell>
          <cell r="BG333" t="e">
            <v>#N/A</v>
          </cell>
          <cell r="BH333" t="e">
            <v>#N/A</v>
          </cell>
          <cell r="BI333" t="e">
            <v>#N/A</v>
          </cell>
          <cell r="BJ333" t="e">
            <v>#N/A</v>
          </cell>
          <cell r="BK333" t="e">
            <v>#N/A</v>
          </cell>
          <cell r="BL333" t="e">
            <v>#N/A</v>
          </cell>
          <cell r="BM333" t="e">
            <v>#N/A</v>
          </cell>
          <cell r="BN333" t="e">
            <v>#N/A</v>
          </cell>
          <cell r="BO333" t="e">
            <v>#N/A</v>
          </cell>
          <cell r="BP333" t="e">
            <v>#N/A</v>
          </cell>
          <cell r="BQ333" t="e">
            <v>#N/A</v>
          </cell>
          <cell r="BR333" t="e">
            <v>#N/A</v>
          </cell>
          <cell r="BS333" t="e">
            <v>#N/A</v>
          </cell>
          <cell r="BT333" t="e">
            <v>#N/A</v>
          </cell>
          <cell r="BU333" t="e">
            <v>#N/A</v>
          </cell>
          <cell r="BV333" t="e">
            <v>#N/A</v>
          </cell>
          <cell r="BW333" t="e">
            <v>#N/A</v>
          </cell>
          <cell r="BX333">
            <v>2</v>
          </cell>
          <cell r="BY333">
            <v>0</v>
          </cell>
          <cell r="BZ333" t="str">
            <v>Government System</v>
          </cell>
          <cell r="CA333" t="str">
            <v>Local System</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0</v>
          </cell>
          <cell r="DJ333">
            <v>0</v>
          </cell>
          <cell r="DK333">
            <v>0</v>
          </cell>
          <cell r="DL333">
            <v>0</v>
          </cell>
          <cell r="DM333">
            <v>0</v>
          </cell>
          <cell r="DN333">
            <v>0</v>
          </cell>
          <cell r="DO333">
            <v>0</v>
          </cell>
          <cell r="DP333">
            <v>0</v>
          </cell>
          <cell r="DQ333">
            <v>0</v>
          </cell>
          <cell r="DR333">
            <v>0</v>
          </cell>
          <cell r="DS333">
            <v>0</v>
          </cell>
          <cell r="DT333">
            <v>0</v>
          </cell>
          <cell r="DU333">
            <v>0</v>
          </cell>
          <cell r="DV333">
            <v>0</v>
          </cell>
          <cell r="DW333">
            <v>0</v>
          </cell>
          <cell r="DX333">
            <v>2</v>
          </cell>
          <cell r="DY333">
            <v>1</v>
          </cell>
          <cell r="EK333">
            <v>0</v>
          </cell>
          <cell r="ER333">
            <v>14.049999999999999</v>
          </cell>
          <cell r="ES333">
            <v>14.049999999999999</v>
          </cell>
          <cell r="ET333" t="str">
            <v>Increase the role of the Afghan National Police in villages such as here to investigate crimes and arrest people based upon the national law of Afghanistan</v>
          </cell>
          <cell r="EU333" t="str">
            <v xml:space="preserve">افزایش دادن نقش پولیس ملی افغانستان در قرجات مانند اینجا تا بتونند به اساس قوانین ملی افغانستان در باره جرایم تحقیق نموده و اعضای قریه را که مرتکب جرایم جدی شده اند دستگیر نمایند.  </v>
          </cell>
          <cell r="EV333" t="b">
            <v>1</v>
          </cell>
          <cell r="EW333" t="b">
            <v>0</v>
          </cell>
          <cell r="EX333" t="b">
            <v>0</v>
          </cell>
        </row>
        <row r="334">
          <cell r="Q334">
            <v>14.07</v>
          </cell>
          <cell r="V334" t="str">
            <v>Create a local court system so that people in this area who have broken the national laws of Afghanistan can be punished and so that disputes can be resolved based on the national law of Afghanistan</v>
          </cell>
          <cell r="W334" t="str">
            <v>Create a local court system so that people in this area who have broken the national laws of Afghanistan can be punished and so that disputes can be resolved based on the national law of Afghanistan</v>
          </cell>
          <cell r="X334" t="str">
            <v>ایجاد یک سیستم محکمه منطقوی تا اشخاصيکه در اين منطقه قوانین ملی افغانستان را نقض کرده، مجازات شوند و منازعات بر اساس قوانين ملی افغانستان حل شوند؟</v>
          </cell>
          <cell r="Y334" t="str">
            <v/>
          </cell>
          <cell r="Z334" t="str">
            <v>کاملاً موافق</v>
          </cell>
          <cell r="AA334" t="str">
            <v>نسبتاً موافق</v>
          </cell>
          <cell r="AB334" t="str">
            <v>نی موافق نی مخالف</v>
          </cell>
          <cell r="AC334" t="str">
            <v>نسبتاً مخالف</v>
          </cell>
          <cell r="AD334" t="str">
            <v>کاملاً مخالف</v>
          </cell>
          <cell r="AE334" t="e">
            <v>#N/A</v>
          </cell>
          <cell r="AF334" t="e">
            <v>#N/A</v>
          </cell>
          <cell r="AG334" t="e">
            <v>#N/A</v>
          </cell>
          <cell r="AH334" t="e">
            <v>#N/A</v>
          </cell>
          <cell r="AI334" t="e">
            <v>#N/A</v>
          </cell>
          <cell r="AJ334" t="e">
            <v>#N/A</v>
          </cell>
          <cell r="AK334" t="e">
            <v>#N/A</v>
          </cell>
          <cell r="AL334" t="e">
            <v>#N/A</v>
          </cell>
          <cell r="AM334" t="e">
            <v>#N/A</v>
          </cell>
          <cell r="AN334" t="e">
            <v>#N/A</v>
          </cell>
          <cell r="AO334" t="e">
            <v>#N/A</v>
          </cell>
          <cell r="AP334" t="e">
            <v>#N/A</v>
          </cell>
          <cell r="AQ334" t="e">
            <v>#N/A</v>
          </cell>
          <cell r="AR334" t="e">
            <v>#N/A</v>
          </cell>
          <cell r="AS334" t="e">
            <v>#N/A</v>
          </cell>
          <cell r="AT334" t="e">
            <v>#N/A</v>
          </cell>
          <cell r="AU334" t="e">
            <v>#N/A</v>
          </cell>
          <cell r="AV334" t="e">
            <v>#N/A</v>
          </cell>
          <cell r="AW334" t="e">
            <v>#N/A</v>
          </cell>
          <cell r="AX334" t="e">
            <v>#N/A</v>
          </cell>
          <cell r="AY334" t="e">
            <v>#N/A</v>
          </cell>
          <cell r="AZ334" t="e">
            <v>#N/A</v>
          </cell>
          <cell r="BA334" t="e">
            <v>#N/A</v>
          </cell>
          <cell r="BB334" t="e">
            <v>#N/A</v>
          </cell>
          <cell r="BC334" t="e">
            <v>#N/A</v>
          </cell>
          <cell r="BD334" t="e">
            <v>#N/A</v>
          </cell>
          <cell r="BE334" t="e">
            <v>#N/A</v>
          </cell>
          <cell r="BF334" t="e">
            <v>#N/A</v>
          </cell>
          <cell r="BG334" t="e">
            <v>#N/A</v>
          </cell>
          <cell r="BH334" t="e">
            <v>#N/A</v>
          </cell>
          <cell r="BI334" t="e">
            <v>#N/A</v>
          </cell>
          <cell r="BJ334" t="e">
            <v>#N/A</v>
          </cell>
          <cell r="BK334" t="e">
            <v>#N/A</v>
          </cell>
          <cell r="BL334" t="e">
            <v>#N/A</v>
          </cell>
          <cell r="BM334" t="e">
            <v>#N/A</v>
          </cell>
          <cell r="BN334" t="e">
            <v>#N/A</v>
          </cell>
          <cell r="BO334" t="e">
            <v>#N/A</v>
          </cell>
          <cell r="BP334" t="e">
            <v>#N/A</v>
          </cell>
          <cell r="BQ334" t="e">
            <v>#N/A</v>
          </cell>
          <cell r="BR334" t="e">
            <v>#N/A</v>
          </cell>
          <cell r="BS334" t="e">
            <v>#N/A</v>
          </cell>
          <cell r="BT334" t="e">
            <v>#N/A</v>
          </cell>
          <cell r="BU334" t="e">
            <v>#N/A</v>
          </cell>
          <cell r="BV334" t="e">
            <v>#N/A</v>
          </cell>
          <cell r="BW334" t="e">
            <v>#N/A</v>
          </cell>
          <cell r="BX334">
            <v>5</v>
          </cell>
          <cell r="BY334">
            <v>0</v>
          </cell>
          <cell r="BZ334" t="str">
            <v>Strongly Agree</v>
          </cell>
          <cell r="CA334" t="str">
            <v>Agree Somewhat</v>
          </cell>
          <cell r="CB334" t="str">
            <v>Neither Agree nor Disagree</v>
          </cell>
          <cell r="CC334" t="str">
            <v>Disagree Somewhat</v>
          </cell>
          <cell r="CD334" t="str">
            <v>Strongly Disagree</v>
          </cell>
          <cell r="CE334">
            <v>0</v>
          </cell>
          <cell r="CF334">
            <v>0</v>
          </cell>
          <cell r="CG334">
            <v>0</v>
          </cell>
          <cell r="CH334">
            <v>0</v>
          </cell>
          <cell r="CI334">
            <v>0</v>
          </cell>
          <cell r="CJ334">
            <v>0</v>
          </cell>
          <cell r="CK334">
            <v>0</v>
          </cell>
          <cell r="CL334">
            <v>0</v>
          </cell>
          <cell r="CM334">
            <v>0</v>
          </cell>
          <cell r="CN334">
            <v>0</v>
          </cell>
          <cell r="CO334">
            <v>0</v>
          </cell>
          <cell r="CP334">
            <v>0</v>
          </cell>
          <cell r="CQ334">
            <v>0</v>
          </cell>
          <cell r="CR334">
            <v>0</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v>
          </cell>
          <cell r="DI334">
            <v>0</v>
          </cell>
          <cell r="DJ334">
            <v>0</v>
          </cell>
          <cell r="DK334">
            <v>0</v>
          </cell>
          <cell r="DL334">
            <v>0</v>
          </cell>
          <cell r="DM334">
            <v>0</v>
          </cell>
          <cell r="DN334">
            <v>0</v>
          </cell>
          <cell r="DO334">
            <v>0</v>
          </cell>
          <cell r="DP334">
            <v>0</v>
          </cell>
          <cell r="DQ334">
            <v>0</v>
          </cell>
          <cell r="DR334">
            <v>0</v>
          </cell>
          <cell r="DS334">
            <v>0</v>
          </cell>
          <cell r="DT334">
            <v>0</v>
          </cell>
          <cell r="DU334">
            <v>0</v>
          </cell>
          <cell r="DV334">
            <v>0</v>
          </cell>
          <cell r="DW334">
            <v>0</v>
          </cell>
          <cell r="DX334">
            <v>5</v>
          </cell>
          <cell r="DY334">
            <v>1</v>
          </cell>
          <cell r="EK334">
            <v>0</v>
          </cell>
          <cell r="ER334">
            <v>14.069999999999999</v>
          </cell>
          <cell r="ES334">
            <v>14.069999999999999</v>
          </cell>
          <cell r="ET334" t="str">
            <v>Create a local court system so that people in this area who have broken the national laws of Afghanistan can be punished and so that disputes can be resolved based on the national law of Afghanistan</v>
          </cell>
          <cell r="EU334" t="str">
            <v>ایجاد یک سیستم محکمه منطقوی تا اشخاصيکه در اين منطقه قوانین ملی افغانستان را نقض کرده، مجازات شوند و منازعات بر اساس قوانين ملی افغانستان حل شوند.</v>
          </cell>
          <cell r="EV334" t="b">
            <v>1</v>
          </cell>
          <cell r="EW334" t="b">
            <v>1</v>
          </cell>
          <cell r="EX334" t="b">
            <v>0</v>
          </cell>
        </row>
        <row r="335">
          <cell r="Q335">
            <v>14.13</v>
          </cell>
          <cell r="V335" t="str">
            <v>Build an army to protect the central government against threats from inside Afghanistan</v>
          </cell>
          <cell r="W335" t="str">
            <v>Build an army to protect the central government against threats from inside Afghanistan</v>
          </cell>
          <cell r="X335" t="str">
            <v>ايجاد يک اردو برای حفاظت دولت مرکزی از تهديد های داخلی؟</v>
          </cell>
          <cell r="Y335" t="str">
            <v/>
          </cell>
          <cell r="Z335" t="str">
            <v>کاملاً موافق</v>
          </cell>
          <cell r="AA335" t="str">
            <v>نسبتاً موافق</v>
          </cell>
          <cell r="AB335" t="str">
            <v>نی موافق نی مخالف</v>
          </cell>
          <cell r="AC335" t="str">
            <v>نسبتاً مخالف</v>
          </cell>
          <cell r="AD335" t="str">
            <v>کاملاً مخالف</v>
          </cell>
          <cell r="AE335" t="e">
            <v>#N/A</v>
          </cell>
          <cell r="AF335" t="e">
            <v>#N/A</v>
          </cell>
          <cell r="AG335" t="e">
            <v>#N/A</v>
          </cell>
          <cell r="AH335" t="e">
            <v>#N/A</v>
          </cell>
          <cell r="AI335" t="e">
            <v>#N/A</v>
          </cell>
          <cell r="AJ335" t="e">
            <v>#N/A</v>
          </cell>
          <cell r="AK335" t="e">
            <v>#N/A</v>
          </cell>
          <cell r="AL335" t="e">
            <v>#N/A</v>
          </cell>
          <cell r="AM335" t="e">
            <v>#N/A</v>
          </cell>
          <cell r="AN335" t="e">
            <v>#N/A</v>
          </cell>
          <cell r="AO335" t="e">
            <v>#N/A</v>
          </cell>
          <cell r="AP335" t="e">
            <v>#N/A</v>
          </cell>
          <cell r="AQ335" t="e">
            <v>#N/A</v>
          </cell>
          <cell r="AR335" t="e">
            <v>#N/A</v>
          </cell>
          <cell r="AS335" t="e">
            <v>#N/A</v>
          </cell>
          <cell r="AT335" t="e">
            <v>#N/A</v>
          </cell>
          <cell r="AU335" t="e">
            <v>#N/A</v>
          </cell>
          <cell r="AV335" t="e">
            <v>#N/A</v>
          </cell>
          <cell r="AW335" t="e">
            <v>#N/A</v>
          </cell>
          <cell r="AX335" t="e">
            <v>#N/A</v>
          </cell>
          <cell r="AY335" t="e">
            <v>#N/A</v>
          </cell>
          <cell r="AZ335" t="e">
            <v>#N/A</v>
          </cell>
          <cell r="BA335" t="e">
            <v>#N/A</v>
          </cell>
          <cell r="BB335" t="e">
            <v>#N/A</v>
          </cell>
          <cell r="BC335" t="e">
            <v>#N/A</v>
          </cell>
          <cell r="BD335" t="e">
            <v>#N/A</v>
          </cell>
          <cell r="BE335" t="e">
            <v>#N/A</v>
          </cell>
          <cell r="BF335" t="e">
            <v>#N/A</v>
          </cell>
          <cell r="BG335" t="e">
            <v>#N/A</v>
          </cell>
          <cell r="BH335" t="e">
            <v>#N/A</v>
          </cell>
          <cell r="BI335" t="e">
            <v>#N/A</v>
          </cell>
          <cell r="BJ335" t="e">
            <v>#N/A</v>
          </cell>
          <cell r="BK335" t="e">
            <v>#N/A</v>
          </cell>
          <cell r="BL335" t="e">
            <v>#N/A</v>
          </cell>
          <cell r="BM335" t="e">
            <v>#N/A</v>
          </cell>
          <cell r="BN335" t="e">
            <v>#N/A</v>
          </cell>
          <cell r="BO335" t="e">
            <v>#N/A</v>
          </cell>
          <cell r="BP335" t="e">
            <v>#N/A</v>
          </cell>
          <cell r="BQ335" t="e">
            <v>#N/A</v>
          </cell>
          <cell r="BR335" t="e">
            <v>#N/A</v>
          </cell>
          <cell r="BS335" t="e">
            <v>#N/A</v>
          </cell>
          <cell r="BT335" t="e">
            <v>#N/A</v>
          </cell>
          <cell r="BU335" t="e">
            <v>#N/A</v>
          </cell>
          <cell r="BV335" t="e">
            <v>#N/A</v>
          </cell>
          <cell r="BW335" t="e">
            <v>#N/A</v>
          </cell>
          <cell r="BX335">
            <v>5</v>
          </cell>
          <cell r="BY335">
            <v>0</v>
          </cell>
          <cell r="BZ335" t="str">
            <v>Strongly Agree</v>
          </cell>
          <cell r="CA335" t="str">
            <v>Agree Somewhat</v>
          </cell>
          <cell r="CB335" t="str">
            <v>Neither Agree nor Disagree</v>
          </cell>
          <cell r="CC335" t="str">
            <v>Disagree Somewhat</v>
          </cell>
          <cell r="CD335" t="str">
            <v>Strongly Disagree</v>
          </cell>
          <cell r="CE335">
            <v>0</v>
          </cell>
          <cell r="CF335">
            <v>0</v>
          </cell>
          <cell r="CG335">
            <v>0</v>
          </cell>
          <cell r="CH335">
            <v>0</v>
          </cell>
          <cell r="CI335">
            <v>0</v>
          </cell>
          <cell r="CJ335">
            <v>0</v>
          </cell>
          <cell r="CK335">
            <v>0</v>
          </cell>
          <cell r="CL335">
            <v>0</v>
          </cell>
          <cell r="CM335">
            <v>0</v>
          </cell>
          <cell r="CN335">
            <v>0</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cell r="DJ335">
            <v>0</v>
          </cell>
          <cell r="DK335">
            <v>0</v>
          </cell>
          <cell r="DL335">
            <v>0</v>
          </cell>
          <cell r="DM335">
            <v>0</v>
          </cell>
          <cell r="DN335">
            <v>0</v>
          </cell>
          <cell r="DO335">
            <v>0</v>
          </cell>
          <cell r="DP335">
            <v>0</v>
          </cell>
          <cell r="DQ335">
            <v>0</v>
          </cell>
          <cell r="DR335">
            <v>0</v>
          </cell>
          <cell r="DS335">
            <v>0</v>
          </cell>
          <cell r="DT335">
            <v>0</v>
          </cell>
          <cell r="DU335">
            <v>0</v>
          </cell>
          <cell r="DV335">
            <v>0</v>
          </cell>
          <cell r="DW335">
            <v>0</v>
          </cell>
          <cell r="DX335">
            <v>5</v>
          </cell>
          <cell r="DY335">
            <v>1</v>
          </cell>
          <cell r="EK335">
            <v>0</v>
          </cell>
          <cell r="ER335">
            <v>14.129999999999997</v>
          </cell>
          <cell r="ES335">
            <v>14.129999999999997</v>
          </cell>
          <cell r="ET335" t="str">
            <v>Build an army to protect the central government against threats from inside Afghanistan</v>
          </cell>
          <cell r="EU335" t="str">
            <v>ايجاد يک اردو برای حفاظت دولت مرکزی از تهديد های داخلی</v>
          </cell>
          <cell r="EV335" t="b">
            <v>1</v>
          </cell>
          <cell r="EW335" t="b">
            <v>1</v>
          </cell>
          <cell r="EX335" t="b">
            <v>0</v>
          </cell>
        </row>
        <row r="336">
          <cell r="Q336">
            <v>14.15</v>
          </cell>
          <cell r="V336" t="str">
            <v>Pay fees and living expenses for qualified young people from rural Afghanistan to attend university in Kabul</v>
          </cell>
          <cell r="W336" t="str">
            <v>Pay fees and living expenses for qualified young people from rural Afghanistan to attend university in Kabul</v>
          </cell>
          <cell r="X336" t="str">
            <v>پرداخت فيس و مصارف ليليه برای جوانان شايسته از اطراف افغانستان در دانشگاه کابل؟</v>
          </cell>
          <cell r="Y336" t="str">
            <v/>
          </cell>
          <cell r="Z336" t="str">
            <v>کاملاً موافق</v>
          </cell>
          <cell r="AA336" t="str">
            <v>نسبتاً موافق</v>
          </cell>
          <cell r="AB336" t="str">
            <v>نی موافق نی مخالف</v>
          </cell>
          <cell r="AC336" t="str">
            <v>نسبتاً مخالف</v>
          </cell>
          <cell r="AD336" t="str">
            <v>کاملاً مخالف</v>
          </cell>
          <cell r="AE336" t="e">
            <v>#N/A</v>
          </cell>
          <cell r="AF336" t="e">
            <v>#N/A</v>
          </cell>
          <cell r="AG336" t="e">
            <v>#N/A</v>
          </cell>
          <cell r="AH336" t="e">
            <v>#N/A</v>
          </cell>
          <cell r="AI336" t="e">
            <v>#N/A</v>
          </cell>
          <cell r="AJ336" t="e">
            <v>#N/A</v>
          </cell>
          <cell r="AK336" t="e">
            <v>#N/A</v>
          </cell>
          <cell r="AL336" t="e">
            <v>#N/A</v>
          </cell>
          <cell r="AM336" t="e">
            <v>#N/A</v>
          </cell>
          <cell r="AN336" t="e">
            <v>#N/A</v>
          </cell>
          <cell r="AO336" t="e">
            <v>#N/A</v>
          </cell>
          <cell r="AP336" t="e">
            <v>#N/A</v>
          </cell>
          <cell r="AQ336" t="e">
            <v>#N/A</v>
          </cell>
          <cell r="AR336" t="e">
            <v>#N/A</v>
          </cell>
          <cell r="AS336" t="e">
            <v>#N/A</v>
          </cell>
          <cell r="AT336" t="e">
            <v>#N/A</v>
          </cell>
          <cell r="AU336" t="e">
            <v>#N/A</v>
          </cell>
          <cell r="AV336" t="e">
            <v>#N/A</v>
          </cell>
          <cell r="AW336" t="e">
            <v>#N/A</v>
          </cell>
          <cell r="AX336" t="e">
            <v>#N/A</v>
          </cell>
          <cell r="AY336" t="e">
            <v>#N/A</v>
          </cell>
          <cell r="AZ336" t="e">
            <v>#N/A</v>
          </cell>
          <cell r="BA336" t="e">
            <v>#N/A</v>
          </cell>
          <cell r="BB336" t="e">
            <v>#N/A</v>
          </cell>
          <cell r="BC336" t="e">
            <v>#N/A</v>
          </cell>
          <cell r="BD336" t="e">
            <v>#N/A</v>
          </cell>
          <cell r="BE336" t="e">
            <v>#N/A</v>
          </cell>
          <cell r="BF336" t="e">
            <v>#N/A</v>
          </cell>
          <cell r="BG336" t="e">
            <v>#N/A</v>
          </cell>
          <cell r="BH336" t="e">
            <v>#N/A</v>
          </cell>
          <cell r="BI336" t="e">
            <v>#N/A</v>
          </cell>
          <cell r="BJ336" t="e">
            <v>#N/A</v>
          </cell>
          <cell r="BK336" t="e">
            <v>#N/A</v>
          </cell>
          <cell r="BL336" t="e">
            <v>#N/A</v>
          </cell>
          <cell r="BM336" t="e">
            <v>#N/A</v>
          </cell>
          <cell r="BN336" t="e">
            <v>#N/A</v>
          </cell>
          <cell r="BO336" t="e">
            <v>#N/A</v>
          </cell>
          <cell r="BP336" t="e">
            <v>#N/A</v>
          </cell>
          <cell r="BQ336" t="e">
            <v>#N/A</v>
          </cell>
          <cell r="BR336" t="e">
            <v>#N/A</v>
          </cell>
          <cell r="BS336" t="e">
            <v>#N/A</v>
          </cell>
          <cell r="BT336" t="e">
            <v>#N/A</v>
          </cell>
          <cell r="BU336" t="e">
            <v>#N/A</v>
          </cell>
          <cell r="BV336" t="e">
            <v>#N/A</v>
          </cell>
          <cell r="BW336" t="e">
            <v>#N/A</v>
          </cell>
          <cell r="BX336">
            <v>5</v>
          </cell>
          <cell r="BY336">
            <v>0</v>
          </cell>
          <cell r="BZ336" t="str">
            <v>Strongly Agree</v>
          </cell>
          <cell r="CA336" t="str">
            <v>Agree Somewhat</v>
          </cell>
          <cell r="CB336" t="str">
            <v>Neither Agree nor Disagree</v>
          </cell>
          <cell r="CC336" t="str">
            <v>Disagree Somewhat</v>
          </cell>
          <cell r="CD336" t="str">
            <v>Strongly Disagree</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v>0</v>
          </cell>
          <cell r="DN336">
            <v>0</v>
          </cell>
          <cell r="DO336">
            <v>0</v>
          </cell>
          <cell r="DP336">
            <v>0</v>
          </cell>
          <cell r="DQ336">
            <v>0</v>
          </cell>
          <cell r="DR336">
            <v>0</v>
          </cell>
          <cell r="DS336">
            <v>0</v>
          </cell>
          <cell r="DT336">
            <v>0</v>
          </cell>
          <cell r="DU336">
            <v>0</v>
          </cell>
          <cell r="DV336">
            <v>0</v>
          </cell>
          <cell r="DW336">
            <v>0</v>
          </cell>
          <cell r="DX336">
            <v>5</v>
          </cell>
          <cell r="DY336">
            <v>1</v>
          </cell>
          <cell r="EK336">
            <v>0</v>
          </cell>
          <cell r="ER336">
            <v>14.149999999999997</v>
          </cell>
          <cell r="ES336">
            <v>14.149999999999997</v>
          </cell>
          <cell r="ET336" t="str">
            <v>Pay fees and living expenses for qualified young people from rural Afghanistan to attend university in Kabul</v>
          </cell>
          <cell r="EU336" t="str">
            <v>پرداخت فيس و مصارف ليليه برای جوانان شايسته از اطراف افغانستان در دانشگاه کابل</v>
          </cell>
          <cell r="EV336" t="b">
            <v>1</v>
          </cell>
          <cell r="EW336" t="b">
            <v>1</v>
          </cell>
          <cell r="EX336" t="b">
            <v>0</v>
          </cell>
        </row>
        <row r="337">
          <cell r="Q337">
            <v>14.2</v>
          </cell>
          <cell r="V337" t="str">
            <v>Determining what children should learn in school</v>
          </cell>
          <cell r="W337" t="str">
            <v>Determining what children should learn in school</v>
          </cell>
          <cell r="X337" t="str">
            <v>تعیین نصاب درسی شاگردها؟</v>
          </cell>
          <cell r="Y337" t="str">
            <v/>
          </cell>
          <cell r="Z337" t="str">
            <v>ملک / ارباب / قریه دار</v>
          </cell>
          <cell r="AA337" t="str">
            <v>خان / زمیندار / بیگ / بای</v>
          </cell>
          <cell r="AB337" t="str">
            <v>ملا / امام / ملای مسجد</v>
          </cell>
          <cell r="AC337" t="str">
            <v>قوماندان</v>
          </cell>
          <cell r="AD337" t="str">
            <v>ریش سفیدان قریه یا بزرگان قوم</v>
          </cell>
          <cell r="AE337" t="str">
            <v>{نام شورای 1}</v>
          </cell>
          <cell r="AF337" t="str">
            <v>پولیس ملی افغانستان</v>
          </cell>
          <cell r="AG337" t="str">
            <v>حکومت ولسوالی</v>
          </cell>
          <cell r="AH337" t="str">
            <v>حکومت ولایتی</v>
          </cell>
          <cell r="AI337" t="str">
            <v>دولت مرکزی</v>
          </cell>
          <cell r="AJ337" t="str">
            <v>سایر:</v>
          </cell>
          <cell r="AK337" t="str">
            <v>مردم قریه</v>
          </cell>
          <cell r="AL337" t="e">
            <v>#N/A</v>
          </cell>
          <cell r="AM337" t="e">
            <v>#N/A</v>
          </cell>
          <cell r="AN337" t="e">
            <v>#N/A</v>
          </cell>
          <cell r="AO337" t="e">
            <v>#N/A</v>
          </cell>
          <cell r="AP337" t="e">
            <v>#N/A</v>
          </cell>
          <cell r="AQ337" t="e">
            <v>#N/A</v>
          </cell>
          <cell r="AR337" t="e">
            <v>#N/A</v>
          </cell>
          <cell r="AS337" t="e">
            <v>#N/A</v>
          </cell>
          <cell r="AT337" t="e">
            <v>#N/A</v>
          </cell>
          <cell r="AU337" t="e">
            <v>#N/A</v>
          </cell>
          <cell r="AV337" t="e">
            <v>#N/A</v>
          </cell>
          <cell r="AW337" t="e">
            <v>#N/A</v>
          </cell>
          <cell r="AX337" t="e">
            <v>#N/A</v>
          </cell>
          <cell r="AY337" t="e">
            <v>#N/A</v>
          </cell>
          <cell r="AZ337" t="e">
            <v>#N/A</v>
          </cell>
          <cell r="BA337" t="e">
            <v>#N/A</v>
          </cell>
          <cell r="BB337" t="e">
            <v>#N/A</v>
          </cell>
          <cell r="BC337" t="e">
            <v>#N/A</v>
          </cell>
          <cell r="BD337" t="e">
            <v>#N/A</v>
          </cell>
          <cell r="BE337" t="e">
            <v>#N/A</v>
          </cell>
          <cell r="BF337" t="e">
            <v>#N/A</v>
          </cell>
          <cell r="BG337" t="e">
            <v>#N/A</v>
          </cell>
          <cell r="BH337" t="e">
            <v>#N/A</v>
          </cell>
          <cell r="BI337" t="e">
            <v>#N/A</v>
          </cell>
          <cell r="BJ337" t="e">
            <v>#N/A</v>
          </cell>
          <cell r="BK337" t="e">
            <v>#N/A</v>
          </cell>
          <cell r="BL337" t="e">
            <v>#N/A</v>
          </cell>
          <cell r="BM337" t="e">
            <v>#N/A</v>
          </cell>
          <cell r="BN337" t="e">
            <v>#N/A</v>
          </cell>
          <cell r="BO337" t="e">
            <v>#N/A</v>
          </cell>
          <cell r="BP337" t="e">
            <v>#N/A</v>
          </cell>
          <cell r="BQ337" t="e">
            <v>#N/A</v>
          </cell>
          <cell r="BR337" t="e">
            <v>#N/A</v>
          </cell>
          <cell r="BS337" t="e">
            <v>#N/A</v>
          </cell>
          <cell r="BT337" t="e">
            <v>#N/A</v>
          </cell>
          <cell r="BU337" t="e">
            <v>#N/A</v>
          </cell>
          <cell r="BV337" t="e">
            <v>#N/A</v>
          </cell>
          <cell r="BW337" t="e">
            <v>#N/A</v>
          </cell>
          <cell r="BX337">
            <v>12</v>
          </cell>
          <cell r="BY337">
            <v>0</v>
          </cell>
          <cell r="BZ337" t="str">
            <v>Malik / Arbab / Qariyadar</v>
          </cell>
          <cell r="CA337" t="str">
            <v>Khan / Zamindar / Beg / Baay</v>
          </cell>
          <cell r="CB337" t="str">
            <v>Mullah / Imam / Mosque Mullah</v>
          </cell>
          <cell r="CC337" t="str">
            <v>Commander</v>
          </cell>
          <cell r="CD337" t="str">
            <v>Tribal Elders / Whitebeards</v>
          </cell>
          <cell r="CE337" t="str">
            <v>{NAME OF COUNCIL 1}</v>
          </cell>
          <cell r="CF337" t="str">
            <v>Police</v>
          </cell>
          <cell r="CG337" t="str">
            <v>District Government</v>
          </cell>
          <cell r="CH337" t="str">
            <v>Provincial Government</v>
          </cell>
          <cell r="CI337" t="str">
            <v>Central Government</v>
          </cell>
          <cell r="CJ337" t="str">
            <v>Other:</v>
          </cell>
          <cell r="CK337" t="str">
            <v>Villagers</v>
          </cell>
          <cell r="CL337">
            <v>0</v>
          </cell>
          <cell r="CM337">
            <v>0</v>
          </cell>
          <cell r="CN337">
            <v>0</v>
          </cell>
          <cell r="CO337">
            <v>0</v>
          </cell>
          <cell r="CP337">
            <v>0</v>
          </cell>
          <cell r="CQ337">
            <v>0</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cell r="DJ337">
            <v>0</v>
          </cell>
          <cell r="DK337">
            <v>0</v>
          </cell>
          <cell r="DL337">
            <v>0</v>
          </cell>
          <cell r="DM337">
            <v>0</v>
          </cell>
          <cell r="DN337">
            <v>0</v>
          </cell>
          <cell r="DO337">
            <v>0</v>
          </cell>
          <cell r="DP337">
            <v>0</v>
          </cell>
          <cell r="DQ337">
            <v>0</v>
          </cell>
          <cell r="DR337">
            <v>0</v>
          </cell>
          <cell r="DS337">
            <v>0</v>
          </cell>
          <cell r="DT337">
            <v>0</v>
          </cell>
          <cell r="DU337">
            <v>0</v>
          </cell>
          <cell r="DV337">
            <v>0</v>
          </cell>
          <cell r="DW337">
            <v>0</v>
          </cell>
          <cell r="DX337">
            <v>12</v>
          </cell>
          <cell r="DY337">
            <v>1</v>
          </cell>
          <cell r="EK337">
            <v>0</v>
          </cell>
          <cell r="ER337">
            <v>14.199999999999996</v>
          </cell>
          <cell r="ES337">
            <v>14.199999999999996</v>
          </cell>
          <cell r="ET337" t="str">
            <v>Determining what children should be taught in school</v>
          </cell>
          <cell r="EU337" t="str">
            <v xml:space="preserve">تعیین نصاب درسی شاگردها </v>
          </cell>
          <cell r="EV337" t="b">
            <v>1</v>
          </cell>
          <cell r="EW337" t="b">
            <v>0</v>
          </cell>
          <cell r="EX337" t="b">
            <v>0</v>
          </cell>
        </row>
        <row r="338">
          <cell r="Q338">
            <v>18.100000000000001</v>
          </cell>
          <cell r="V338" t="str">
            <v>How long ago did the last attack occur that damaged the buildings of the village?</v>
          </cell>
          <cell r="W338" t="str">
            <v>How long ago did the last attack occur that damaged the buildings of the village?</v>
          </cell>
          <cell r="X338" t="str">
            <v>آخرين حمله که باعث زخمی شدن مردم در اين قريه و يا تخريب تعميرات قريه شد، چه مدت قبل از امروز صورت گرفت؟</v>
          </cell>
          <cell r="Y338" t="str">
            <v/>
          </cell>
          <cell r="Z338" t="str">
            <v xml:space="preserve">سال </v>
          </cell>
          <cell r="AA338" t="str">
            <v>ماه</v>
          </cell>
          <cell r="AB338" t="str">
            <v>هفته</v>
          </cell>
          <cell r="AC338" t="str">
            <v>روز</v>
          </cell>
          <cell r="AD338" t="e">
            <v>#N/A</v>
          </cell>
          <cell r="AE338" t="e">
            <v>#N/A</v>
          </cell>
          <cell r="AF338" t="e">
            <v>#N/A</v>
          </cell>
          <cell r="AG338" t="e">
            <v>#N/A</v>
          </cell>
          <cell r="AH338" t="e">
            <v>#N/A</v>
          </cell>
          <cell r="AI338" t="e">
            <v>#N/A</v>
          </cell>
          <cell r="AJ338" t="e">
            <v>#N/A</v>
          </cell>
          <cell r="AK338" t="e">
            <v>#N/A</v>
          </cell>
          <cell r="AL338" t="e">
            <v>#N/A</v>
          </cell>
          <cell r="AM338" t="e">
            <v>#N/A</v>
          </cell>
          <cell r="AN338" t="e">
            <v>#N/A</v>
          </cell>
          <cell r="AO338" t="e">
            <v>#N/A</v>
          </cell>
          <cell r="AP338" t="e">
            <v>#N/A</v>
          </cell>
          <cell r="AQ338" t="e">
            <v>#N/A</v>
          </cell>
          <cell r="AR338" t="e">
            <v>#N/A</v>
          </cell>
          <cell r="AS338" t="e">
            <v>#N/A</v>
          </cell>
          <cell r="AT338" t="e">
            <v>#N/A</v>
          </cell>
          <cell r="AU338" t="e">
            <v>#N/A</v>
          </cell>
          <cell r="AV338" t="e">
            <v>#N/A</v>
          </cell>
          <cell r="AW338" t="e">
            <v>#N/A</v>
          </cell>
          <cell r="AX338" t="e">
            <v>#N/A</v>
          </cell>
          <cell r="AY338" t="e">
            <v>#N/A</v>
          </cell>
          <cell r="AZ338" t="e">
            <v>#N/A</v>
          </cell>
          <cell r="BA338" t="e">
            <v>#N/A</v>
          </cell>
          <cell r="BB338" t="e">
            <v>#N/A</v>
          </cell>
          <cell r="BC338" t="e">
            <v>#N/A</v>
          </cell>
          <cell r="BD338" t="e">
            <v>#N/A</v>
          </cell>
          <cell r="BE338" t="e">
            <v>#N/A</v>
          </cell>
          <cell r="BF338" t="e">
            <v>#N/A</v>
          </cell>
          <cell r="BG338" t="e">
            <v>#N/A</v>
          </cell>
          <cell r="BH338" t="e">
            <v>#N/A</v>
          </cell>
          <cell r="BI338" t="e">
            <v>#N/A</v>
          </cell>
          <cell r="BJ338" t="e">
            <v>#N/A</v>
          </cell>
          <cell r="BK338" t="e">
            <v>#N/A</v>
          </cell>
          <cell r="BL338" t="e">
            <v>#N/A</v>
          </cell>
          <cell r="BM338" t="e">
            <v>#N/A</v>
          </cell>
          <cell r="BN338" t="e">
            <v>#N/A</v>
          </cell>
          <cell r="BO338" t="e">
            <v>#N/A</v>
          </cell>
          <cell r="BP338" t="e">
            <v>#N/A</v>
          </cell>
          <cell r="BQ338" t="e">
            <v>#N/A</v>
          </cell>
          <cell r="BR338" t="e">
            <v>#N/A</v>
          </cell>
          <cell r="BS338" t="e">
            <v>#N/A</v>
          </cell>
          <cell r="BT338" t="e">
            <v>#N/A</v>
          </cell>
          <cell r="BU338" t="e">
            <v>#N/A</v>
          </cell>
          <cell r="BV338" t="e">
            <v>#N/A</v>
          </cell>
          <cell r="BW338" t="e">
            <v>#N/A</v>
          </cell>
          <cell r="BX338">
            <v>4</v>
          </cell>
          <cell r="BY338">
            <v>0</v>
          </cell>
          <cell r="BZ338" t="str">
            <v>Years</v>
          </cell>
          <cell r="CA338" t="str">
            <v>Months</v>
          </cell>
          <cell r="CB338" t="str">
            <v>Weeks</v>
          </cell>
          <cell r="CC338" t="str">
            <v>Days</v>
          </cell>
          <cell r="CD338">
            <v>0</v>
          </cell>
          <cell r="CE338">
            <v>0</v>
          </cell>
          <cell r="CF338">
            <v>0</v>
          </cell>
          <cell r="CG338">
            <v>0</v>
          </cell>
          <cell r="CH338">
            <v>0</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v>
          </cell>
          <cell r="DQ338">
            <v>0</v>
          </cell>
          <cell r="DR338">
            <v>0</v>
          </cell>
          <cell r="DS338">
            <v>0</v>
          </cell>
          <cell r="DT338">
            <v>0</v>
          </cell>
          <cell r="DU338">
            <v>0</v>
          </cell>
          <cell r="DV338">
            <v>0</v>
          </cell>
          <cell r="DW338">
            <v>0</v>
          </cell>
          <cell r="DX338">
            <v>4</v>
          </cell>
          <cell r="DY338">
            <v>1</v>
          </cell>
          <cell r="EK338">
            <v>0</v>
          </cell>
          <cell r="ER338">
            <v>18.100000000000016</v>
          </cell>
          <cell r="ES338">
            <v>18.100000000000016</v>
          </cell>
          <cell r="ET338" t="str">
            <v>How long ago did the last attack occur that caused injury of the people in the village or damaged the buildings of the village?</v>
          </cell>
          <cell r="EU338" t="str">
            <v>آخرين حمله که باعث زخمی شدن مردم در اين قريه و يا تخريب تعميرات قريه شد، چه مدت قبل از امروز صورت گرفت؟</v>
          </cell>
          <cell r="EV338" t="b">
            <v>1</v>
          </cell>
          <cell r="EW338" t="b">
            <v>0</v>
          </cell>
          <cell r="EX338" t="b">
            <v>1</v>
          </cell>
        </row>
        <row r="339">
          <cell r="Q339">
            <v>1.08</v>
          </cell>
          <cell r="U339" t="str">
            <v>Which other languages are you familiar with?</v>
          </cell>
          <cell r="V339" t="str">
            <v/>
          </cell>
          <cell r="W339" t="str">
            <v>Which other languages are you familiar with?</v>
          </cell>
          <cell r="X339" t="str">
            <v>شما با کدام زبان های ديگر آشنا هستيد؟</v>
          </cell>
          <cell r="Y339" t="str">
            <v/>
          </cell>
          <cell r="Z339" t="str">
            <v>کدام زبان دیگر</v>
          </cell>
          <cell r="AA339" t="str">
            <v>پشتو</v>
          </cell>
          <cell r="AB339" t="str">
            <v>دری</v>
          </cell>
          <cell r="AC339" t="str">
            <v>ازبکی</v>
          </cell>
          <cell r="AD339" t="str">
            <v>پشه یی</v>
          </cell>
          <cell r="AE339" t="str">
            <v>بلوچی</v>
          </cell>
          <cell r="AF339" t="str">
            <v>ترکمنی</v>
          </cell>
          <cell r="AG339" t="str">
            <v xml:space="preserve">نورستانی </v>
          </cell>
          <cell r="AH339" t="str">
            <v>عربی</v>
          </cell>
          <cell r="AI339" t="str">
            <v>اردو</v>
          </cell>
          <cell r="AJ339" t="str">
            <v>سایر:</v>
          </cell>
          <cell r="AK339" t="e">
            <v>#N/A</v>
          </cell>
          <cell r="AL339" t="e">
            <v>#N/A</v>
          </cell>
          <cell r="AM339" t="e">
            <v>#N/A</v>
          </cell>
          <cell r="AN339" t="e">
            <v>#N/A</v>
          </cell>
          <cell r="AO339" t="e">
            <v>#N/A</v>
          </cell>
          <cell r="AP339" t="e">
            <v>#N/A</v>
          </cell>
          <cell r="AQ339" t="e">
            <v>#N/A</v>
          </cell>
          <cell r="AR339" t="e">
            <v>#N/A</v>
          </cell>
          <cell r="AS339" t="e">
            <v>#N/A</v>
          </cell>
          <cell r="AT339" t="e">
            <v>#N/A</v>
          </cell>
          <cell r="AU339" t="e">
            <v>#N/A</v>
          </cell>
          <cell r="AV339" t="e">
            <v>#N/A</v>
          </cell>
          <cell r="AW339" t="e">
            <v>#N/A</v>
          </cell>
          <cell r="AX339" t="e">
            <v>#N/A</v>
          </cell>
          <cell r="AY339" t="e">
            <v>#N/A</v>
          </cell>
          <cell r="AZ339" t="e">
            <v>#N/A</v>
          </cell>
          <cell r="BA339" t="e">
            <v>#N/A</v>
          </cell>
          <cell r="BB339" t="e">
            <v>#N/A</v>
          </cell>
          <cell r="BC339" t="e">
            <v>#N/A</v>
          </cell>
          <cell r="BD339" t="e">
            <v>#N/A</v>
          </cell>
          <cell r="BE339" t="e">
            <v>#N/A</v>
          </cell>
          <cell r="BF339" t="e">
            <v>#N/A</v>
          </cell>
          <cell r="BG339" t="e">
            <v>#N/A</v>
          </cell>
          <cell r="BH339" t="e">
            <v>#N/A</v>
          </cell>
          <cell r="BI339" t="e">
            <v>#N/A</v>
          </cell>
          <cell r="BJ339" t="e">
            <v>#N/A</v>
          </cell>
          <cell r="BK339" t="e">
            <v>#N/A</v>
          </cell>
          <cell r="BL339" t="e">
            <v>#N/A</v>
          </cell>
          <cell r="BM339" t="e">
            <v>#N/A</v>
          </cell>
          <cell r="BN339" t="e">
            <v>#N/A</v>
          </cell>
          <cell r="BO339" t="e">
            <v>#N/A</v>
          </cell>
          <cell r="BP339" t="e">
            <v>#N/A</v>
          </cell>
          <cell r="BQ339" t="e">
            <v>#N/A</v>
          </cell>
          <cell r="BR339" t="e">
            <v>#N/A</v>
          </cell>
          <cell r="BS339" t="e">
            <v>#N/A</v>
          </cell>
          <cell r="BT339" t="e">
            <v>#N/A</v>
          </cell>
          <cell r="BU339" t="e">
            <v>#N/A</v>
          </cell>
          <cell r="BV339" t="e">
            <v>#N/A</v>
          </cell>
          <cell r="BW339" t="e">
            <v>#N/A</v>
          </cell>
          <cell r="BX339">
            <v>11</v>
          </cell>
          <cell r="BY339">
            <v>0</v>
          </cell>
          <cell r="BZ339" t="str">
            <v>No Other Language</v>
          </cell>
          <cell r="CA339" t="str">
            <v>Pashto</v>
          </cell>
          <cell r="CB339" t="str">
            <v>Dari</v>
          </cell>
          <cell r="CC339" t="str">
            <v>Uzbek</v>
          </cell>
          <cell r="CD339" t="str">
            <v>Pashaie</v>
          </cell>
          <cell r="CE339" t="str">
            <v>Baloch</v>
          </cell>
          <cell r="CF339" t="str">
            <v>Turkmen</v>
          </cell>
          <cell r="CG339" t="str">
            <v>Nuristani</v>
          </cell>
          <cell r="CH339" t="str">
            <v>Arabic</v>
          </cell>
          <cell r="CI339" t="str">
            <v>Urdu</v>
          </cell>
          <cell r="CJ339" t="str">
            <v>Other:</v>
          </cell>
          <cell r="CK339">
            <v>0</v>
          </cell>
          <cell r="CL339">
            <v>0</v>
          </cell>
          <cell r="CM339">
            <v>0</v>
          </cell>
          <cell r="CN339">
            <v>0</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cell r="DJ339">
            <v>0</v>
          </cell>
          <cell r="DK339">
            <v>0</v>
          </cell>
          <cell r="DL339">
            <v>0</v>
          </cell>
          <cell r="DM339">
            <v>0</v>
          </cell>
          <cell r="DN339">
            <v>0</v>
          </cell>
          <cell r="DO339">
            <v>0</v>
          </cell>
          <cell r="DP339">
            <v>0</v>
          </cell>
          <cell r="DQ339">
            <v>0</v>
          </cell>
          <cell r="DR339">
            <v>0</v>
          </cell>
          <cell r="DS339">
            <v>0</v>
          </cell>
          <cell r="DT339">
            <v>0</v>
          </cell>
          <cell r="DU339">
            <v>0</v>
          </cell>
          <cell r="DV339">
            <v>0</v>
          </cell>
          <cell r="DW339">
            <v>0</v>
          </cell>
          <cell r="DX339">
            <v>11</v>
          </cell>
          <cell r="DY339">
            <v>1</v>
          </cell>
          <cell r="DZ339" t="str">
            <v>Categorical</v>
          </cell>
          <cell r="EA339">
            <v>9</v>
          </cell>
          <cell r="EB339" t="str">
            <v>Code</v>
          </cell>
          <cell r="EC339" t="str">
            <v>Pashto; Dari; Uzbek; Pashae; Arabic; Urdu; Hindi; Turkmen; Tajiki; Farsi (Persian); Russian; English; French; German; Turkish; Spanish; Portuguese; Other; Other; Other</v>
          </cell>
          <cell r="ED339">
            <v>17</v>
          </cell>
          <cell r="EE339">
            <v>1.1299999999999999</v>
          </cell>
          <cell r="EF339" t="str">
            <v>X</v>
          </cell>
          <cell r="EG339" t="str">
            <v>-</v>
          </cell>
          <cell r="EI339" t="str">
            <v>-</v>
          </cell>
          <cell r="EK339">
            <v>0</v>
          </cell>
          <cell r="EN339">
            <v>4.03</v>
          </cell>
          <cell r="EO339" t="str">
            <v>Control</v>
          </cell>
          <cell r="EP339" t="str">
            <v>-</v>
          </cell>
          <cell r="EQ339" t="str">
            <v>-</v>
          </cell>
          <cell r="ER339">
            <v>1.08</v>
          </cell>
          <cell r="ES339">
            <v>1.08</v>
          </cell>
          <cell r="ET339" t="str">
            <v>Which other languages are you familiar with?</v>
          </cell>
          <cell r="EU339" t="str">
            <v>شما با کدام زبان های ديگر آشنا هستيد؟</v>
          </cell>
          <cell r="EV339" t="b">
            <v>1</v>
          </cell>
          <cell r="EW339" t="b">
            <v>1</v>
          </cell>
          <cell r="EX339" t="b">
            <v>1</v>
          </cell>
        </row>
        <row r="340">
          <cell r="Q340">
            <v>2.0999999999999979</v>
          </cell>
          <cell r="U340" t="str">
            <v>Which language most people in this village speak with?</v>
          </cell>
          <cell r="V340" t="str">
            <v/>
          </cell>
          <cell r="W340" t="str">
            <v>What is the language that is spoken by most of the people in the village?</v>
          </cell>
          <cell r="X340" t="str">
            <v xml:space="preserve">زیادتر مردم این قریه به کدام زبان صحبت ميکنند؟ </v>
          </cell>
          <cell r="Y340" t="str">
            <v/>
          </cell>
          <cell r="Z340" t="str">
            <v>پشتو</v>
          </cell>
          <cell r="AA340" t="str">
            <v>دری</v>
          </cell>
          <cell r="AB340" t="str">
            <v>ازبکی</v>
          </cell>
          <cell r="AC340" t="str">
            <v>پشه یی</v>
          </cell>
          <cell r="AD340" t="str">
            <v>بلوچی</v>
          </cell>
          <cell r="AE340" t="str">
            <v>ترکمنی</v>
          </cell>
          <cell r="AF340" t="str">
            <v xml:space="preserve">نورستانی </v>
          </cell>
          <cell r="AG340" t="str">
            <v>عربی</v>
          </cell>
          <cell r="AH340" t="str">
            <v>اردو</v>
          </cell>
          <cell r="AI340" t="str">
            <v>سایر:</v>
          </cell>
          <cell r="AJ340" t="e">
            <v>#N/A</v>
          </cell>
          <cell r="AK340" t="e">
            <v>#N/A</v>
          </cell>
          <cell r="AL340" t="e">
            <v>#N/A</v>
          </cell>
          <cell r="AM340" t="e">
            <v>#N/A</v>
          </cell>
          <cell r="AN340" t="e">
            <v>#N/A</v>
          </cell>
          <cell r="AO340" t="e">
            <v>#N/A</v>
          </cell>
          <cell r="AP340" t="e">
            <v>#N/A</v>
          </cell>
          <cell r="AQ340" t="e">
            <v>#N/A</v>
          </cell>
          <cell r="AR340" t="e">
            <v>#N/A</v>
          </cell>
          <cell r="AS340" t="e">
            <v>#N/A</v>
          </cell>
          <cell r="AT340" t="e">
            <v>#N/A</v>
          </cell>
          <cell r="AU340" t="e">
            <v>#N/A</v>
          </cell>
          <cell r="AV340" t="e">
            <v>#N/A</v>
          </cell>
          <cell r="AW340" t="e">
            <v>#N/A</v>
          </cell>
          <cell r="AX340" t="e">
            <v>#N/A</v>
          </cell>
          <cell r="AY340" t="e">
            <v>#N/A</v>
          </cell>
          <cell r="AZ340" t="e">
            <v>#N/A</v>
          </cell>
          <cell r="BA340" t="e">
            <v>#N/A</v>
          </cell>
          <cell r="BB340" t="e">
            <v>#N/A</v>
          </cell>
          <cell r="BC340" t="e">
            <v>#N/A</v>
          </cell>
          <cell r="BD340" t="e">
            <v>#N/A</v>
          </cell>
          <cell r="BE340" t="e">
            <v>#N/A</v>
          </cell>
          <cell r="BF340" t="e">
            <v>#N/A</v>
          </cell>
          <cell r="BG340" t="e">
            <v>#N/A</v>
          </cell>
          <cell r="BH340" t="e">
            <v>#N/A</v>
          </cell>
          <cell r="BI340" t="e">
            <v>#N/A</v>
          </cell>
          <cell r="BJ340" t="e">
            <v>#N/A</v>
          </cell>
          <cell r="BK340" t="e">
            <v>#N/A</v>
          </cell>
          <cell r="BL340" t="e">
            <v>#N/A</v>
          </cell>
          <cell r="BM340" t="e">
            <v>#N/A</v>
          </cell>
          <cell r="BN340" t="e">
            <v>#N/A</v>
          </cell>
          <cell r="BO340" t="e">
            <v>#N/A</v>
          </cell>
          <cell r="BP340" t="e">
            <v>#N/A</v>
          </cell>
          <cell r="BQ340" t="e">
            <v>#N/A</v>
          </cell>
          <cell r="BR340" t="e">
            <v>#N/A</v>
          </cell>
          <cell r="BS340" t="e">
            <v>#N/A</v>
          </cell>
          <cell r="BT340" t="e">
            <v>#N/A</v>
          </cell>
          <cell r="BU340" t="e">
            <v>#N/A</v>
          </cell>
          <cell r="BV340" t="e">
            <v>#N/A</v>
          </cell>
          <cell r="BW340" t="e">
            <v>#N/A</v>
          </cell>
          <cell r="BX340">
            <v>10</v>
          </cell>
          <cell r="BY340" t="e">
            <v>#N/A</v>
          </cell>
          <cell r="BZ340" t="str">
            <v>Pashto</v>
          </cell>
          <cell r="CA340" t="str">
            <v>Dari</v>
          </cell>
          <cell r="CB340" t="str">
            <v>Uzbek</v>
          </cell>
          <cell r="CC340" t="str">
            <v>Pashaie</v>
          </cell>
          <cell r="CD340" t="str">
            <v>Baloch</v>
          </cell>
          <cell r="CE340" t="str">
            <v>Turkmen</v>
          </cell>
          <cell r="CF340" t="str">
            <v>Nuristani</v>
          </cell>
          <cell r="CG340" t="str">
            <v>Arabic</v>
          </cell>
          <cell r="CH340" t="str">
            <v>Urdu</v>
          </cell>
          <cell r="CI340" t="str">
            <v>Other:</v>
          </cell>
          <cell r="CJ340">
            <v>0</v>
          </cell>
          <cell r="CK340">
            <v>0</v>
          </cell>
          <cell r="CL340">
            <v>0</v>
          </cell>
          <cell r="CM340">
            <v>0</v>
          </cell>
          <cell r="CN340">
            <v>0</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cell r="DJ340">
            <v>0</v>
          </cell>
          <cell r="DK340">
            <v>0</v>
          </cell>
          <cell r="DL340">
            <v>0</v>
          </cell>
          <cell r="DM340">
            <v>0</v>
          </cell>
          <cell r="DN340">
            <v>0</v>
          </cell>
          <cell r="DO340">
            <v>0</v>
          </cell>
          <cell r="DP340">
            <v>0</v>
          </cell>
          <cell r="DQ340">
            <v>0</v>
          </cell>
          <cell r="DR340">
            <v>0</v>
          </cell>
          <cell r="DS340">
            <v>0</v>
          </cell>
          <cell r="DT340">
            <v>0</v>
          </cell>
          <cell r="DU340">
            <v>0</v>
          </cell>
          <cell r="DV340">
            <v>0</v>
          </cell>
          <cell r="DW340">
            <v>0</v>
          </cell>
          <cell r="DX340">
            <v>10</v>
          </cell>
          <cell r="DY340">
            <v>1</v>
          </cell>
          <cell r="DZ340" t="str">
            <v>Categorical</v>
          </cell>
          <cell r="EA340">
            <v>1</v>
          </cell>
          <cell r="EB340" t="str">
            <v>Fill-In</v>
          </cell>
          <cell r="EC340" t="str">
            <v>Pashto; Dari; Uzbek; Turkmen; Pashaye; Baluchi; Other</v>
          </cell>
          <cell r="ED340">
            <v>7</v>
          </cell>
          <cell r="EE340" t="str">
            <v>-</v>
          </cell>
          <cell r="EG340" t="str">
            <v>-</v>
          </cell>
          <cell r="EI340" t="str">
            <v>-</v>
          </cell>
          <cell r="EK340">
            <v>0</v>
          </cell>
          <cell r="EN340">
            <v>2.15</v>
          </cell>
          <cell r="EO340" t="str">
            <v>Control</v>
          </cell>
          <cell r="EP340" t="str">
            <v/>
          </cell>
          <cell r="EQ340" t="str">
            <v/>
          </cell>
          <cell r="ER340">
            <v>2.0999999999999979</v>
          </cell>
          <cell r="ES340">
            <v>2.0999999999999979</v>
          </cell>
          <cell r="ET340" t="str">
            <v>What is the language that is spoken by most of the people in the village?</v>
          </cell>
          <cell r="EU340" t="str">
            <v xml:space="preserve">زیادتر مردم این قریه به کدام زبان صحبت ميکنند؟ </v>
          </cell>
          <cell r="EV340" t="b">
            <v>1</v>
          </cell>
          <cell r="EW340" t="b">
            <v>1</v>
          </cell>
          <cell r="EX340" t="b">
            <v>1</v>
          </cell>
          <cell r="FG340" t="str">
            <v>  Gulches and construction of barriers against flood</v>
          </cell>
        </row>
        <row r="341">
          <cell r="Q341">
            <v>2.1099999999999977</v>
          </cell>
          <cell r="U341" t="str">
            <v>Apart from these languages, do people in your village speak with other language(s) too? (If the answer is yes, what are these languages)?</v>
          </cell>
          <cell r="V341" t="str">
            <v/>
          </cell>
          <cell r="W341" t="str">
            <v>What languages are spoken by other people in the village?</v>
          </cell>
          <cell r="X341" t="str">
            <v>ساير مردم قريه به کدام زبان صحبت ميکنند؟</v>
          </cell>
          <cell r="Y341" t="str">
            <v/>
          </cell>
          <cell r="Z341" t="str">
            <v>کدام زبان دیگر</v>
          </cell>
          <cell r="AA341" t="str">
            <v>پشتو</v>
          </cell>
          <cell r="AB341" t="str">
            <v>دری</v>
          </cell>
          <cell r="AC341" t="str">
            <v>ازبکی</v>
          </cell>
          <cell r="AD341" t="str">
            <v>پشه یی</v>
          </cell>
          <cell r="AE341" t="str">
            <v>بلوچی</v>
          </cell>
          <cell r="AF341" t="str">
            <v>ترکمنی</v>
          </cell>
          <cell r="AG341" t="str">
            <v xml:space="preserve">نورستانی </v>
          </cell>
          <cell r="AH341" t="str">
            <v>عربی</v>
          </cell>
          <cell r="AI341" t="str">
            <v>اردو</v>
          </cell>
          <cell r="AJ341" t="str">
            <v>سایر:</v>
          </cell>
          <cell r="AK341" t="e">
            <v>#N/A</v>
          </cell>
          <cell r="AL341" t="e">
            <v>#N/A</v>
          </cell>
          <cell r="AM341" t="e">
            <v>#N/A</v>
          </cell>
          <cell r="AN341" t="e">
            <v>#N/A</v>
          </cell>
          <cell r="AO341" t="e">
            <v>#N/A</v>
          </cell>
          <cell r="AP341" t="e">
            <v>#N/A</v>
          </cell>
          <cell r="AQ341" t="e">
            <v>#N/A</v>
          </cell>
          <cell r="AR341" t="e">
            <v>#N/A</v>
          </cell>
          <cell r="AS341" t="e">
            <v>#N/A</v>
          </cell>
          <cell r="AT341" t="e">
            <v>#N/A</v>
          </cell>
          <cell r="AU341" t="e">
            <v>#N/A</v>
          </cell>
          <cell r="AV341" t="e">
            <v>#N/A</v>
          </cell>
          <cell r="AW341" t="e">
            <v>#N/A</v>
          </cell>
          <cell r="AX341" t="e">
            <v>#N/A</v>
          </cell>
          <cell r="AY341" t="e">
            <v>#N/A</v>
          </cell>
          <cell r="AZ341" t="e">
            <v>#N/A</v>
          </cell>
          <cell r="BA341" t="e">
            <v>#N/A</v>
          </cell>
          <cell r="BB341" t="e">
            <v>#N/A</v>
          </cell>
          <cell r="BC341" t="e">
            <v>#N/A</v>
          </cell>
          <cell r="BD341" t="e">
            <v>#N/A</v>
          </cell>
          <cell r="BE341" t="e">
            <v>#N/A</v>
          </cell>
          <cell r="BF341" t="e">
            <v>#N/A</v>
          </cell>
          <cell r="BG341" t="e">
            <v>#N/A</v>
          </cell>
          <cell r="BH341" t="e">
            <v>#N/A</v>
          </cell>
          <cell r="BI341" t="e">
            <v>#N/A</v>
          </cell>
          <cell r="BJ341" t="e">
            <v>#N/A</v>
          </cell>
          <cell r="BK341" t="e">
            <v>#N/A</v>
          </cell>
          <cell r="BL341" t="e">
            <v>#N/A</v>
          </cell>
          <cell r="BM341" t="e">
            <v>#N/A</v>
          </cell>
          <cell r="BN341" t="e">
            <v>#N/A</v>
          </cell>
          <cell r="BO341" t="e">
            <v>#N/A</v>
          </cell>
          <cell r="BP341" t="e">
            <v>#N/A</v>
          </cell>
          <cell r="BQ341" t="e">
            <v>#N/A</v>
          </cell>
          <cell r="BR341" t="e">
            <v>#N/A</v>
          </cell>
          <cell r="BS341" t="e">
            <v>#N/A</v>
          </cell>
          <cell r="BT341" t="e">
            <v>#N/A</v>
          </cell>
          <cell r="BU341" t="e">
            <v>#N/A</v>
          </cell>
          <cell r="BV341" t="e">
            <v>#N/A</v>
          </cell>
          <cell r="BW341" t="e">
            <v>#N/A</v>
          </cell>
          <cell r="BX341">
            <v>11</v>
          </cell>
          <cell r="BY341" t="e">
            <v>#N/A</v>
          </cell>
          <cell r="BZ341" t="str">
            <v>No Other Language</v>
          </cell>
          <cell r="CA341" t="str">
            <v>Pashto</v>
          </cell>
          <cell r="CB341" t="str">
            <v>Dari</v>
          </cell>
          <cell r="CC341" t="str">
            <v>Uzbek</v>
          </cell>
          <cell r="CD341" t="str">
            <v>Pashaie</v>
          </cell>
          <cell r="CE341" t="str">
            <v>Baloch</v>
          </cell>
          <cell r="CF341" t="str">
            <v>Turkmen</v>
          </cell>
          <cell r="CG341" t="str">
            <v>Nuristani</v>
          </cell>
          <cell r="CH341" t="str">
            <v>Arabic</v>
          </cell>
          <cell r="CI341" t="str">
            <v>Urdu</v>
          </cell>
          <cell r="CJ341" t="str">
            <v>Other:</v>
          </cell>
          <cell r="CK341">
            <v>0</v>
          </cell>
          <cell r="CL341">
            <v>0</v>
          </cell>
          <cell r="CM341">
            <v>0</v>
          </cell>
          <cell r="CN341">
            <v>0</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cell r="DJ341">
            <v>0</v>
          </cell>
          <cell r="DK341">
            <v>0</v>
          </cell>
          <cell r="DL341">
            <v>0</v>
          </cell>
          <cell r="DM341">
            <v>0</v>
          </cell>
          <cell r="DN341">
            <v>0</v>
          </cell>
          <cell r="DO341">
            <v>0</v>
          </cell>
          <cell r="DP341">
            <v>0</v>
          </cell>
          <cell r="DQ341">
            <v>0</v>
          </cell>
          <cell r="DR341">
            <v>0</v>
          </cell>
          <cell r="DS341">
            <v>0</v>
          </cell>
          <cell r="DT341">
            <v>0</v>
          </cell>
          <cell r="DU341">
            <v>0</v>
          </cell>
          <cell r="DV341">
            <v>0</v>
          </cell>
          <cell r="DW341">
            <v>0</v>
          </cell>
          <cell r="DX341">
            <v>11</v>
          </cell>
          <cell r="DY341">
            <v>1</v>
          </cell>
          <cell r="DZ341" t="str">
            <v>Categorical</v>
          </cell>
          <cell r="EA341">
            <v>1</v>
          </cell>
          <cell r="EB341" t="str">
            <v>Fill-In</v>
          </cell>
          <cell r="EC341" t="str">
            <v>Does not speak with other language; Pashto; Dari; Uzbek; Turkmen; Pashaye; Urdu; Arabic; Other</v>
          </cell>
          <cell r="ED341">
            <v>9</v>
          </cell>
          <cell r="EE341" t="str">
            <v>-</v>
          </cell>
          <cell r="EG341" t="str">
            <v>-</v>
          </cell>
          <cell r="EI341" t="str">
            <v>-</v>
          </cell>
          <cell r="EK341">
            <v>0</v>
          </cell>
          <cell r="EN341">
            <v>2.16</v>
          </cell>
          <cell r="EO341" t="str">
            <v>Control</v>
          </cell>
          <cell r="EP341" t="str">
            <v/>
          </cell>
          <cell r="EQ341" t="str">
            <v/>
          </cell>
          <cell r="ER341">
            <v>2.1099999999999977</v>
          </cell>
          <cell r="ES341">
            <v>2.1099999999999977</v>
          </cell>
          <cell r="ET341" t="str">
            <v>What languages are spoken by other people in the village?</v>
          </cell>
          <cell r="EU341" t="str">
            <v>ساير مردم قريه به کدام زبان صحبت ميکنند؟</v>
          </cell>
          <cell r="EV341" t="b">
            <v>1</v>
          </cell>
          <cell r="EW341" t="b">
            <v>1</v>
          </cell>
          <cell r="EX341" t="b">
            <v>1</v>
          </cell>
          <cell r="FG341" t="str">
            <v>   Electricity</v>
          </cell>
        </row>
        <row r="342">
          <cell r="Q342">
            <v>4.0999999999999979</v>
          </cell>
          <cell r="T342" t="str">
            <v>[ASK QUESTION TO EACH PARTICIPANT. COUNT THE NUMBER OF RESPONDENTS THAT PREFER EACH TYPE OF PROJECT AND RECORD THE NUMBERS IN THE TABLE BELOW]</v>
          </cell>
          <cell r="V342" t="str">
            <v>If a woman in your household is sick and needs treatment, would you allow her to be treated by a male doctor?</v>
          </cell>
          <cell r="W342" t="str">
            <v>If a woman in your household is sick and needs treatment, would you allow her to be treated by a male doctor?</v>
          </cell>
          <cell r="X342" t="str">
            <v>اگر کدام زنی درخانواده شما مریضی باشد که به تداوی ضرورت داشته باشد، آیا شما اجازه میدهید که او برای تداوی نزد داکتر مرد برده شود؟</v>
          </cell>
          <cell r="Y342" t="str">
            <v>[ سوالات را از هر اشتراک کننده بصورت جداگانه بپرسید. تعداد کسانی که هر پروژه را ترجیح میدهند، شمارش کرده و ارقام آنرا در جدول ذیل بنویسید ]</v>
          </cell>
          <cell r="Z342" t="str">
            <v>نخیر</v>
          </cell>
          <cell r="AA342" t="str">
            <v>بلی</v>
          </cell>
          <cell r="AB342" t="e">
            <v>#N/A</v>
          </cell>
          <cell r="AC342" t="e">
            <v>#N/A</v>
          </cell>
          <cell r="AD342" t="e">
            <v>#N/A</v>
          </cell>
          <cell r="AE342" t="e">
            <v>#N/A</v>
          </cell>
          <cell r="AF342" t="e">
            <v>#N/A</v>
          </cell>
          <cell r="AG342" t="e">
            <v>#N/A</v>
          </cell>
          <cell r="AH342" t="e">
            <v>#N/A</v>
          </cell>
          <cell r="AI342" t="e">
            <v>#N/A</v>
          </cell>
          <cell r="AJ342" t="e">
            <v>#N/A</v>
          </cell>
          <cell r="AK342" t="e">
            <v>#N/A</v>
          </cell>
          <cell r="AL342" t="e">
            <v>#N/A</v>
          </cell>
          <cell r="AM342" t="e">
            <v>#N/A</v>
          </cell>
          <cell r="AN342" t="e">
            <v>#N/A</v>
          </cell>
          <cell r="AO342" t="e">
            <v>#N/A</v>
          </cell>
          <cell r="AP342" t="e">
            <v>#N/A</v>
          </cell>
          <cell r="AQ342" t="e">
            <v>#N/A</v>
          </cell>
          <cell r="AR342" t="e">
            <v>#N/A</v>
          </cell>
          <cell r="AS342" t="e">
            <v>#N/A</v>
          </cell>
          <cell r="AT342" t="e">
            <v>#N/A</v>
          </cell>
          <cell r="AU342" t="e">
            <v>#N/A</v>
          </cell>
          <cell r="AV342" t="e">
            <v>#N/A</v>
          </cell>
          <cell r="AW342" t="e">
            <v>#N/A</v>
          </cell>
          <cell r="AX342" t="e">
            <v>#N/A</v>
          </cell>
          <cell r="AY342" t="e">
            <v>#N/A</v>
          </cell>
          <cell r="AZ342" t="e">
            <v>#N/A</v>
          </cell>
          <cell r="BA342" t="e">
            <v>#N/A</v>
          </cell>
          <cell r="BB342" t="e">
            <v>#N/A</v>
          </cell>
          <cell r="BC342" t="e">
            <v>#N/A</v>
          </cell>
          <cell r="BD342" t="e">
            <v>#N/A</v>
          </cell>
          <cell r="BE342" t="e">
            <v>#N/A</v>
          </cell>
          <cell r="BF342" t="e">
            <v>#N/A</v>
          </cell>
          <cell r="BG342" t="e">
            <v>#N/A</v>
          </cell>
          <cell r="BH342" t="e">
            <v>#N/A</v>
          </cell>
          <cell r="BI342" t="e">
            <v>#N/A</v>
          </cell>
          <cell r="BJ342" t="e">
            <v>#N/A</v>
          </cell>
          <cell r="BK342" t="e">
            <v>#N/A</v>
          </cell>
          <cell r="BL342" t="e">
            <v>#N/A</v>
          </cell>
          <cell r="BM342" t="e">
            <v>#N/A</v>
          </cell>
          <cell r="BN342" t="e">
            <v>#N/A</v>
          </cell>
          <cell r="BO342" t="e">
            <v>#N/A</v>
          </cell>
          <cell r="BP342" t="e">
            <v>#N/A</v>
          </cell>
          <cell r="BQ342" t="e">
            <v>#N/A</v>
          </cell>
          <cell r="BR342" t="e">
            <v>#N/A</v>
          </cell>
          <cell r="BS342" t="e">
            <v>#N/A</v>
          </cell>
          <cell r="BT342" t="e">
            <v>#N/A</v>
          </cell>
          <cell r="BU342" t="e">
            <v>#N/A</v>
          </cell>
          <cell r="BV342" t="e">
            <v>#N/A</v>
          </cell>
          <cell r="BW342" t="e">
            <v>#N/A</v>
          </cell>
          <cell r="BX342">
            <v>2</v>
          </cell>
          <cell r="BY342" t="e">
            <v>#N/A</v>
          </cell>
          <cell r="BZ342" t="str">
            <v>No</v>
          </cell>
          <cell r="CA342" t="str">
            <v>Yes</v>
          </cell>
          <cell r="CB342">
            <v>0</v>
          </cell>
          <cell r="CC342">
            <v>0</v>
          </cell>
          <cell r="CD342">
            <v>0</v>
          </cell>
          <cell r="CE342">
            <v>0</v>
          </cell>
          <cell r="CF342">
            <v>0</v>
          </cell>
          <cell r="CG342">
            <v>0</v>
          </cell>
          <cell r="CH342">
            <v>0</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0</v>
          </cell>
          <cell r="DS342">
            <v>0</v>
          </cell>
          <cell r="DT342">
            <v>0</v>
          </cell>
          <cell r="DU342">
            <v>0</v>
          </cell>
          <cell r="DV342">
            <v>0</v>
          </cell>
          <cell r="DW342">
            <v>0</v>
          </cell>
          <cell r="DX342">
            <v>2</v>
          </cell>
          <cell r="DY342">
            <v>1</v>
          </cell>
          <cell r="EK342">
            <v>0</v>
          </cell>
          <cell r="ER342">
            <v>4.0999999999999979</v>
          </cell>
          <cell r="ES342">
            <v>4.0999999999999979</v>
          </cell>
          <cell r="ET342" t="str">
            <v>If your daughter gets ill and there is no female nurse or doctor to treat her, would you be willing to take your daughter to a male doctor for treatment?</v>
          </cell>
          <cell r="EU342" t="str">
            <v>اگر دختر تان مریض شود و کدام نرس یا داکتر زن نباشد که او را تداوی کند آیا دختر تان را پیش داکتر مرد میبرید؟</v>
          </cell>
          <cell r="EV342" t="b">
            <v>1</v>
          </cell>
          <cell r="EW342" t="b">
            <v>0</v>
          </cell>
          <cell r="EX342" t="b">
            <v>0</v>
          </cell>
        </row>
        <row r="343">
          <cell r="Q343">
            <v>5.04</v>
          </cell>
          <cell r="V343" t="str">
            <v>In the most recent case when water was not available from the main source or was not safe to drink, how many consecutive days did this last?</v>
          </cell>
          <cell r="W343" t="str">
            <v>In the most recent case when water was not available from the main source or was not safe to drink, how many consecutive days did this last?</v>
          </cell>
          <cell r="X343" t="str">
            <v xml:space="preserve">درآخرين بار که چینین اتفاق رخ داده بود، یعنی آب درعمده ترین منبع موجود نبوده و يا برای آشاميدن صحی نبود،  برای چند روز مسلسل این حالت دوام داشت؟ </v>
          </cell>
          <cell r="Y343" t="str">
            <v/>
          </cell>
          <cell r="Z343" t="str">
            <v>روز</v>
          </cell>
          <cell r="AA343" t="e">
            <v>#N/A</v>
          </cell>
          <cell r="AB343" t="e">
            <v>#N/A</v>
          </cell>
          <cell r="AC343" t="e">
            <v>#N/A</v>
          </cell>
          <cell r="AD343" t="e">
            <v>#N/A</v>
          </cell>
          <cell r="AE343" t="e">
            <v>#N/A</v>
          </cell>
          <cell r="AF343" t="e">
            <v>#N/A</v>
          </cell>
          <cell r="AG343" t="e">
            <v>#N/A</v>
          </cell>
          <cell r="AH343" t="e">
            <v>#N/A</v>
          </cell>
          <cell r="AI343" t="e">
            <v>#N/A</v>
          </cell>
          <cell r="AJ343" t="e">
            <v>#N/A</v>
          </cell>
          <cell r="AK343" t="e">
            <v>#N/A</v>
          </cell>
          <cell r="AL343" t="e">
            <v>#N/A</v>
          </cell>
          <cell r="AM343" t="e">
            <v>#N/A</v>
          </cell>
          <cell r="AN343" t="e">
            <v>#N/A</v>
          </cell>
          <cell r="AO343" t="e">
            <v>#N/A</v>
          </cell>
          <cell r="AP343" t="e">
            <v>#N/A</v>
          </cell>
          <cell r="AQ343" t="e">
            <v>#N/A</v>
          </cell>
          <cell r="AR343" t="e">
            <v>#N/A</v>
          </cell>
          <cell r="AS343" t="e">
            <v>#N/A</v>
          </cell>
          <cell r="AT343" t="e">
            <v>#N/A</v>
          </cell>
          <cell r="AU343" t="e">
            <v>#N/A</v>
          </cell>
          <cell r="AV343" t="e">
            <v>#N/A</v>
          </cell>
          <cell r="AW343" t="e">
            <v>#N/A</v>
          </cell>
          <cell r="AX343" t="e">
            <v>#N/A</v>
          </cell>
          <cell r="AY343" t="e">
            <v>#N/A</v>
          </cell>
          <cell r="AZ343" t="e">
            <v>#N/A</v>
          </cell>
          <cell r="BA343" t="e">
            <v>#N/A</v>
          </cell>
          <cell r="BB343" t="e">
            <v>#N/A</v>
          </cell>
          <cell r="BC343" t="e">
            <v>#N/A</v>
          </cell>
          <cell r="BD343" t="e">
            <v>#N/A</v>
          </cell>
          <cell r="BE343" t="e">
            <v>#N/A</v>
          </cell>
          <cell r="BF343" t="e">
            <v>#N/A</v>
          </cell>
          <cell r="BG343" t="e">
            <v>#N/A</v>
          </cell>
          <cell r="BH343" t="e">
            <v>#N/A</v>
          </cell>
          <cell r="BI343" t="e">
            <v>#N/A</v>
          </cell>
          <cell r="BJ343" t="e">
            <v>#N/A</v>
          </cell>
          <cell r="BK343" t="e">
            <v>#N/A</v>
          </cell>
          <cell r="BL343" t="e">
            <v>#N/A</v>
          </cell>
          <cell r="BM343" t="e">
            <v>#N/A</v>
          </cell>
          <cell r="BN343" t="e">
            <v>#N/A</v>
          </cell>
          <cell r="BO343" t="e">
            <v>#N/A</v>
          </cell>
          <cell r="BP343" t="e">
            <v>#N/A</v>
          </cell>
          <cell r="BQ343" t="e">
            <v>#N/A</v>
          </cell>
          <cell r="BR343" t="e">
            <v>#N/A</v>
          </cell>
          <cell r="BS343" t="e">
            <v>#N/A</v>
          </cell>
          <cell r="BT343" t="e">
            <v>#N/A</v>
          </cell>
          <cell r="BU343" t="e">
            <v>#N/A</v>
          </cell>
          <cell r="BV343" t="e">
            <v>#N/A</v>
          </cell>
          <cell r="BW343" t="e">
            <v>#N/A</v>
          </cell>
          <cell r="BX343">
            <v>1</v>
          </cell>
          <cell r="BY343">
            <v>0</v>
          </cell>
          <cell r="BZ343" t="str">
            <v>Days</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cell r="DJ343">
            <v>0</v>
          </cell>
          <cell r="DK343">
            <v>0</v>
          </cell>
          <cell r="DL343">
            <v>0</v>
          </cell>
          <cell r="DM343">
            <v>0</v>
          </cell>
          <cell r="DN343">
            <v>0</v>
          </cell>
          <cell r="DO343">
            <v>0</v>
          </cell>
          <cell r="DP343">
            <v>0</v>
          </cell>
          <cell r="DQ343">
            <v>0</v>
          </cell>
          <cell r="DR343">
            <v>0</v>
          </cell>
          <cell r="DS343">
            <v>0</v>
          </cell>
          <cell r="DT343">
            <v>0</v>
          </cell>
          <cell r="DU343">
            <v>0</v>
          </cell>
          <cell r="DV343">
            <v>0</v>
          </cell>
          <cell r="DW343">
            <v>0</v>
          </cell>
          <cell r="DX343">
            <v>1</v>
          </cell>
          <cell r="DY343">
            <v>1</v>
          </cell>
          <cell r="EK343">
            <v>0</v>
          </cell>
          <cell r="ER343">
            <v>5.0399999999999991</v>
          </cell>
          <cell r="ES343">
            <v>5.0399999999999991</v>
          </cell>
          <cell r="ET343" t="str">
            <v>In the most recent case when water was not available from the main source or was not safe to drink, how many consecutive days did this last?</v>
          </cell>
          <cell r="EU343" t="str">
            <v xml:space="preserve">درآخرين بار که چینین اتفاق رخ داده بود، یعنی آب درعمده ترین منبع موجود نبوده و يا برای آشاميدن صحی نبود،  برای چند روز مسلسل این حالت دوام داشت؟ </v>
          </cell>
          <cell r="EV343" t="b">
            <v>1</v>
          </cell>
          <cell r="EW343" t="b">
            <v>1</v>
          </cell>
          <cell r="EX343" t="b">
            <v>1</v>
          </cell>
        </row>
        <row r="344">
          <cell r="Q344">
            <v>5.0499999999999989</v>
          </cell>
          <cell r="S344">
            <v>5.09</v>
          </cell>
          <cell r="U344" t="str">
            <v>Does every house in your village has electricity, some of them have electricity, or none of them has electricity?</v>
          </cell>
          <cell r="V344" t="str">
            <v>In the past 12 months, did this household use electricity?</v>
          </cell>
          <cell r="W344" t="str">
            <v>During the past 12 months, did dwellings in this village receive electricity at any time?</v>
          </cell>
          <cell r="X344" t="str">
            <v>در جريان 12 ما ه گذتشه، ايا خانه های این قریه کدام وقت دسترسی به برق داشته است؟</v>
          </cell>
          <cell r="Y344" t="str">
            <v/>
          </cell>
          <cell r="Z344" t="str">
            <v>نخیر</v>
          </cell>
          <cell r="AA344" t="str">
            <v>بلی</v>
          </cell>
          <cell r="AB344" t="e">
            <v>#N/A</v>
          </cell>
          <cell r="AC344" t="e">
            <v>#N/A</v>
          </cell>
          <cell r="AD344" t="e">
            <v>#N/A</v>
          </cell>
          <cell r="AE344" t="e">
            <v>#N/A</v>
          </cell>
          <cell r="AF344" t="e">
            <v>#N/A</v>
          </cell>
          <cell r="AG344" t="e">
            <v>#N/A</v>
          </cell>
          <cell r="AH344" t="e">
            <v>#N/A</v>
          </cell>
          <cell r="AI344" t="e">
            <v>#N/A</v>
          </cell>
          <cell r="AJ344" t="e">
            <v>#N/A</v>
          </cell>
          <cell r="AK344" t="e">
            <v>#N/A</v>
          </cell>
          <cell r="AL344" t="e">
            <v>#N/A</v>
          </cell>
          <cell r="AM344" t="e">
            <v>#N/A</v>
          </cell>
          <cell r="AN344" t="e">
            <v>#N/A</v>
          </cell>
          <cell r="AO344" t="e">
            <v>#N/A</v>
          </cell>
          <cell r="AP344" t="e">
            <v>#N/A</v>
          </cell>
          <cell r="AQ344" t="e">
            <v>#N/A</v>
          </cell>
          <cell r="AR344" t="e">
            <v>#N/A</v>
          </cell>
          <cell r="AS344" t="e">
            <v>#N/A</v>
          </cell>
          <cell r="AT344" t="e">
            <v>#N/A</v>
          </cell>
          <cell r="AU344" t="e">
            <v>#N/A</v>
          </cell>
          <cell r="AV344" t="e">
            <v>#N/A</v>
          </cell>
          <cell r="AW344" t="e">
            <v>#N/A</v>
          </cell>
          <cell r="AX344" t="e">
            <v>#N/A</v>
          </cell>
          <cell r="AY344" t="e">
            <v>#N/A</v>
          </cell>
          <cell r="AZ344" t="e">
            <v>#N/A</v>
          </cell>
          <cell r="BA344" t="e">
            <v>#N/A</v>
          </cell>
          <cell r="BB344" t="e">
            <v>#N/A</v>
          </cell>
          <cell r="BC344" t="e">
            <v>#N/A</v>
          </cell>
          <cell r="BD344" t="e">
            <v>#N/A</v>
          </cell>
          <cell r="BE344" t="e">
            <v>#N/A</v>
          </cell>
          <cell r="BF344" t="e">
            <v>#N/A</v>
          </cell>
          <cell r="BG344" t="e">
            <v>#N/A</v>
          </cell>
          <cell r="BH344" t="e">
            <v>#N/A</v>
          </cell>
          <cell r="BI344" t="e">
            <v>#N/A</v>
          </cell>
          <cell r="BJ344" t="e">
            <v>#N/A</v>
          </cell>
          <cell r="BK344" t="e">
            <v>#N/A</v>
          </cell>
          <cell r="BL344" t="e">
            <v>#N/A</v>
          </cell>
          <cell r="BM344" t="e">
            <v>#N/A</v>
          </cell>
          <cell r="BN344" t="e">
            <v>#N/A</v>
          </cell>
          <cell r="BO344" t="e">
            <v>#N/A</v>
          </cell>
          <cell r="BP344" t="e">
            <v>#N/A</v>
          </cell>
          <cell r="BQ344" t="e">
            <v>#N/A</v>
          </cell>
          <cell r="BR344" t="e">
            <v>#N/A</v>
          </cell>
          <cell r="BS344" t="e">
            <v>#N/A</v>
          </cell>
          <cell r="BT344" t="e">
            <v>#N/A</v>
          </cell>
          <cell r="BU344" t="e">
            <v>#N/A</v>
          </cell>
          <cell r="BV344" t="e">
            <v>#N/A</v>
          </cell>
          <cell r="BW344" t="e">
            <v>#N/A</v>
          </cell>
          <cell r="BX344">
            <v>2</v>
          </cell>
          <cell r="BY344" t="e">
            <v>#N/A</v>
          </cell>
          <cell r="BZ344" t="str">
            <v>No</v>
          </cell>
          <cell r="CA344" t="str">
            <v>Yes</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v>
          </cell>
          <cell r="DW344">
            <v>0</v>
          </cell>
          <cell r="DX344">
            <v>2</v>
          </cell>
          <cell r="DY344">
            <v>1</v>
          </cell>
          <cell r="DZ344" t="str">
            <v>Categorical</v>
          </cell>
          <cell r="EA344">
            <v>1</v>
          </cell>
          <cell r="EB344" t="str">
            <v>Fill-In</v>
          </cell>
          <cell r="EC344" t="str">
            <v>None; Some of them; Everyone</v>
          </cell>
          <cell r="ED344">
            <v>3</v>
          </cell>
          <cell r="EE344">
            <v>2.0699999999999998</v>
          </cell>
          <cell r="EF344" t="str">
            <v>I</v>
          </cell>
          <cell r="EG344" t="str">
            <v>-</v>
          </cell>
          <cell r="EI344" t="str">
            <v>-</v>
          </cell>
          <cell r="EK344">
            <v>0</v>
          </cell>
          <cell r="EN344">
            <v>3.19</v>
          </cell>
          <cell r="EO344" t="str">
            <v>Hypothesis Test</v>
          </cell>
          <cell r="EP344" t="str">
            <v>Access to Services</v>
          </cell>
          <cell r="EQ344" t="str">
            <v>Electricity</v>
          </cell>
          <cell r="ER344">
            <v>5.0499999999999989</v>
          </cell>
          <cell r="ES344">
            <v>5.0499999999999989</v>
          </cell>
          <cell r="ET344" t="str">
            <v>During the past 12 months, did dwellings in this village receive electricity at any time?</v>
          </cell>
          <cell r="EU344" t="str">
            <v>در جريان 12 ما ه گذتشه، ايا خانه های این قریه کدام وقت دسترسی به برق داشته است؟</v>
          </cell>
          <cell r="EV344" t="b">
            <v>1</v>
          </cell>
          <cell r="EW344" t="b">
            <v>1</v>
          </cell>
          <cell r="EX344" t="b">
            <v>1</v>
          </cell>
        </row>
        <row r="345">
          <cell r="Q345">
            <v>5.0799999999999983</v>
          </cell>
          <cell r="U345" t="str">
            <v>How much money did each house pay for using electricity on average last month?</v>
          </cell>
          <cell r="V345" t="str">
            <v>In the past 30 days, how much have you paid for electricity?</v>
          </cell>
          <cell r="W345" t="str">
            <v>During the past 30 days, how much money, on average, was paid by dwellings in this village to receive electricity?</v>
          </cell>
          <cell r="X345" t="str">
            <v xml:space="preserve">در جریان 30 روز گذشته، خانه های  این قریه چقدرپول  بطور اوسط پرداخت نمودند تا به برق دسترسی داشته باشند؟  </v>
          </cell>
          <cell r="Y345" t="str">
            <v/>
          </cell>
          <cell r="Z345" t="str">
            <v>افغانی</v>
          </cell>
          <cell r="AA345" t="e">
            <v>#N/A</v>
          </cell>
          <cell r="AB345" t="e">
            <v>#N/A</v>
          </cell>
          <cell r="AC345" t="e">
            <v>#N/A</v>
          </cell>
          <cell r="AD345" t="e">
            <v>#N/A</v>
          </cell>
          <cell r="AE345" t="e">
            <v>#N/A</v>
          </cell>
          <cell r="AF345" t="e">
            <v>#N/A</v>
          </cell>
          <cell r="AG345" t="e">
            <v>#N/A</v>
          </cell>
          <cell r="AH345" t="e">
            <v>#N/A</v>
          </cell>
          <cell r="AI345" t="e">
            <v>#N/A</v>
          </cell>
          <cell r="AJ345" t="e">
            <v>#N/A</v>
          </cell>
          <cell r="AK345" t="e">
            <v>#N/A</v>
          </cell>
          <cell r="AL345" t="e">
            <v>#N/A</v>
          </cell>
          <cell r="AM345" t="e">
            <v>#N/A</v>
          </cell>
          <cell r="AN345" t="e">
            <v>#N/A</v>
          </cell>
          <cell r="AO345" t="e">
            <v>#N/A</v>
          </cell>
          <cell r="AP345" t="e">
            <v>#N/A</v>
          </cell>
          <cell r="AQ345" t="e">
            <v>#N/A</v>
          </cell>
          <cell r="AR345" t="e">
            <v>#N/A</v>
          </cell>
          <cell r="AS345" t="e">
            <v>#N/A</v>
          </cell>
          <cell r="AT345" t="e">
            <v>#N/A</v>
          </cell>
          <cell r="AU345" t="e">
            <v>#N/A</v>
          </cell>
          <cell r="AV345" t="e">
            <v>#N/A</v>
          </cell>
          <cell r="AW345" t="e">
            <v>#N/A</v>
          </cell>
          <cell r="AX345" t="e">
            <v>#N/A</v>
          </cell>
          <cell r="AY345" t="e">
            <v>#N/A</v>
          </cell>
          <cell r="AZ345" t="e">
            <v>#N/A</v>
          </cell>
          <cell r="BA345" t="e">
            <v>#N/A</v>
          </cell>
          <cell r="BB345" t="e">
            <v>#N/A</v>
          </cell>
          <cell r="BC345" t="e">
            <v>#N/A</v>
          </cell>
          <cell r="BD345" t="e">
            <v>#N/A</v>
          </cell>
          <cell r="BE345" t="e">
            <v>#N/A</v>
          </cell>
          <cell r="BF345" t="e">
            <v>#N/A</v>
          </cell>
          <cell r="BG345" t="e">
            <v>#N/A</v>
          </cell>
          <cell r="BH345" t="e">
            <v>#N/A</v>
          </cell>
          <cell r="BI345" t="e">
            <v>#N/A</v>
          </cell>
          <cell r="BJ345" t="e">
            <v>#N/A</v>
          </cell>
          <cell r="BK345" t="e">
            <v>#N/A</v>
          </cell>
          <cell r="BL345" t="e">
            <v>#N/A</v>
          </cell>
          <cell r="BM345" t="e">
            <v>#N/A</v>
          </cell>
          <cell r="BN345" t="e">
            <v>#N/A</v>
          </cell>
          <cell r="BO345" t="e">
            <v>#N/A</v>
          </cell>
          <cell r="BP345" t="e">
            <v>#N/A</v>
          </cell>
          <cell r="BQ345" t="e">
            <v>#N/A</v>
          </cell>
          <cell r="BR345" t="e">
            <v>#N/A</v>
          </cell>
          <cell r="BS345" t="e">
            <v>#N/A</v>
          </cell>
          <cell r="BT345" t="e">
            <v>#N/A</v>
          </cell>
          <cell r="BU345" t="e">
            <v>#N/A</v>
          </cell>
          <cell r="BV345" t="e">
            <v>#N/A</v>
          </cell>
          <cell r="BW345" t="e">
            <v>#N/A</v>
          </cell>
          <cell r="BX345">
            <v>1</v>
          </cell>
          <cell r="BY345" t="e">
            <v>#N/A</v>
          </cell>
          <cell r="BZ345" t="str">
            <v>Afghani</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cell r="DJ345">
            <v>0</v>
          </cell>
          <cell r="DK345">
            <v>0</v>
          </cell>
          <cell r="DL345">
            <v>0</v>
          </cell>
          <cell r="DM345">
            <v>0</v>
          </cell>
          <cell r="DN345">
            <v>0</v>
          </cell>
          <cell r="DO345">
            <v>0</v>
          </cell>
          <cell r="DP345">
            <v>0</v>
          </cell>
          <cell r="DQ345">
            <v>0</v>
          </cell>
          <cell r="DR345">
            <v>0</v>
          </cell>
          <cell r="DS345">
            <v>0</v>
          </cell>
          <cell r="DT345">
            <v>0</v>
          </cell>
          <cell r="DU345">
            <v>0</v>
          </cell>
          <cell r="DV345">
            <v>0</v>
          </cell>
          <cell r="DW345">
            <v>0</v>
          </cell>
          <cell r="DX345">
            <v>1</v>
          </cell>
          <cell r="DY345">
            <v>1</v>
          </cell>
          <cell r="DZ345" t="str">
            <v>Numerical</v>
          </cell>
          <cell r="EA345">
            <v>3</v>
          </cell>
          <cell r="EB345" t="str">
            <v>Write-In</v>
          </cell>
          <cell r="EC345" t="str">
            <v>Afghanis</v>
          </cell>
          <cell r="ED345" t="str">
            <v>-</v>
          </cell>
          <cell r="EE345">
            <v>2.13</v>
          </cell>
          <cell r="EF345" t="str">
            <v>I/X</v>
          </cell>
          <cell r="EG345" t="str">
            <v>-</v>
          </cell>
          <cell r="EI345" t="str">
            <v>-</v>
          </cell>
          <cell r="EK345">
            <v>0</v>
          </cell>
          <cell r="EN345">
            <v>3.24</v>
          </cell>
          <cell r="EO345" t="str">
            <v>Background</v>
          </cell>
          <cell r="EP345" t="str">
            <v>Access to Services</v>
          </cell>
          <cell r="EQ345" t="str">
            <v>Electricity</v>
          </cell>
          <cell r="ER345">
            <v>5.0799999999999983</v>
          </cell>
          <cell r="ES345">
            <v>5.0799999999999983</v>
          </cell>
          <cell r="ET345" t="str">
            <v>During the past 30 days, how much money, on average, was paid by dwellings in this village to receive electricity?</v>
          </cell>
          <cell r="EU345" t="str">
            <v xml:space="preserve">در جریان 30 روز گذشته، خانه های  این قریه چقدرپول  بطور اوسط پرداخت نمودند تا به برق دسترسی داشته باشند؟  </v>
          </cell>
          <cell r="EV345" t="b">
            <v>1</v>
          </cell>
          <cell r="EW345" t="b">
            <v>1</v>
          </cell>
          <cell r="EX345" t="b">
            <v>1</v>
          </cell>
        </row>
        <row r="346">
          <cell r="Q346">
            <v>6.0799999999999983</v>
          </cell>
          <cell r="W346" t="str">
            <v>How far away was the most recent project from the village?</v>
          </cell>
          <cell r="X346" t="str">
            <v>آخرین پروژه از این قریه چه قدرمسافه داشت؟</v>
          </cell>
          <cell r="Y346" t="str">
            <v/>
          </cell>
          <cell r="Z346" t="str">
            <v xml:space="preserve">در قریه </v>
          </cell>
          <cell r="AA346" t="str">
            <v>|___|___|___|•|___| کیلومتر</v>
          </cell>
          <cell r="AB346" t="e">
            <v>#N/A</v>
          </cell>
          <cell r="AC346" t="e">
            <v>#N/A</v>
          </cell>
          <cell r="AD346" t="e">
            <v>#N/A</v>
          </cell>
          <cell r="AE346" t="e">
            <v>#N/A</v>
          </cell>
          <cell r="AF346" t="e">
            <v>#N/A</v>
          </cell>
          <cell r="AG346" t="e">
            <v>#N/A</v>
          </cell>
          <cell r="AH346" t="e">
            <v>#N/A</v>
          </cell>
          <cell r="AI346" t="e">
            <v>#N/A</v>
          </cell>
          <cell r="AJ346" t="e">
            <v>#N/A</v>
          </cell>
          <cell r="AK346" t="e">
            <v>#N/A</v>
          </cell>
          <cell r="AL346" t="e">
            <v>#N/A</v>
          </cell>
          <cell r="AM346" t="e">
            <v>#N/A</v>
          </cell>
          <cell r="AN346" t="e">
            <v>#N/A</v>
          </cell>
          <cell r="AO346" t="e">
            <v>#N/A</v>
          </cell>
          <cell r="AP346" t="e">
            <v>#N/A</v>
          </cell>
          <cell r="AQ346" t="e">
            <v>#N/A</v>
          </cell>
          <cell r="AR346" t="e">
            <v>#N/A</v>
          </cell>
          <cell r="AS346" t="e">
            <v>#N/A</v>
          </cell>
          <cell r="AT346" t="e">
            <v>#N/A</v>
          </cell>
          <cell r="AU346" t="e">
            <v>#N/A</v>
          </cell>
          <cell r="AV346" t="e">
            <v>#N/A</v>
          </cell>
          <cell r="AW346" t="e">
            <v>#N/A</v>
          </cell>
          <cell r="AX346" t="e">
            <v>#N/A</v>
          </cell>
          <cell r="AY346" t="e">
            <v>#N/A</v>
          </cell>
          <cell r="AZ346" t="e">
            <v>#N/A</v>
          </cell>
          <cell r="BA346" t="e">
            <v>#N/A</v>
          </cell>
          <cell r="BB346" t="e">
            <v>#N/A</v>
          </cell>
          <cell r="BC346" t="e">
            <v>#N/A</v>
          </cell>
          <cell r="BD346" t="e">
            <v>#N/A</v>
          </cell>
          <cell r="BE346" t="e">
            <v>#N/A</v>
          </cell>
          <cell r="BF346" t="e">
            <v>#N/A</v>
          </cell>
          <cell r="BG346" t="e">
            <v>#N/A</v>
          </cell>
          <cell r="BH346" t="e">
            <v>#N/A</v>
          </cell>
          <cell r="BI346" t="e">
            <v>#N/A</v>
          </cell>
          <cell r="BJ346" t="e">
            <v>#N/A</v>
          </cell>
          <cell r="BK346" t="e">
            <v>#N/A</v>
          </cell>
          <cell r="BL346" t="e">
            <v>#N/A</v>
          </cell>
          <cell r="BM346" t="e">
            <v>#N/A</v>
          </cell>
          <cell r="BN346" t="e">
            <v>#N/A</v>
          </cell>
          <cell r="BO346" t="e">
            <v>#N/A</v>
          </cell>
          <cell r="BP346" t="e">
            <v>#N/A</v>
          </cell>
          <cell r="BQ346" t="e">
            <v>#N/A</v>
          </cell>
          <cell r="BR346" t="e">
            <v>#N/A</v>
          </cell>
          <cell r="BS346" t="e">
            <v>#N/A</v>
          </cell>
          <cell r="BT346" t="e">
            <v>#N/A</v>
          </cell>
          <cell r="BU346" t="e">
            <v>#N/A</v>
          </cell>
          <cell r="BV346" t="e">
            <v>#N/A</v>
          </cell>
          <cell r="BW346" t="e">
            <v>#N/A</v>
          </cell>
          <cell r="BX346">
            <v>2</v>
          </cell>
          <cell r="BY346" t="e">
            <v>#N/A</v>
          </cell>
          <cell r="BZ346" t="str">
            <v>In Village</v>
          </cell>
          <cell r="CA346" t="str">
            <v>|___|___|___|•|___| Kilometers</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v>
          </cell>
          <cell r="DO346">
            <v>0</v>
          </cell>
          <cell r="DP346">
            <v>0</v>
          </cell>
          <cell r="DQ346">
            <v>0</v>
          </cell>
          <cell r="DR346">
            <v>0</v>
          </cell>
          <cell r="DS346">
            <v>0</v>
          </cell>
          <cell r="DT346">
            <v>0</v>
          </cell>
          <cell r="DU346">
            <v>0</v>
          </cell>
          <cell r="DV346">
            <v>0</v>
          </cell>
          <cell r="DW346">
            <v>0</v>
          </cell>
          <cell r="DX346">
            <v>2</v>
          </cell>
          <cell r="DY346">
            <v>1</v>
          </cell>
          <cell r="EK346">
            <v>0</v>
          </cell>
          <cell r="ER346">
            <v>6.0799999999999983</v>
          </cell>
          <cell r="ES346">
            <v>6.0799999999999983</v>
          </cell>
          <cell r="ET346" t="str">
            <v>How far away was the most recent project from the village?</v>
          </cell>
          <cell r="EU346" t="str">
            <v>آخرین پروژه از این قریه چه قدرمسافه داشت؟</v>
          </cell>
          <cell r="EV346" t="b">
            <v>1</v>
          </cell>
          <cell r="EW346" t="b">
            <v>1</v>
          </cell>
          <cell r="EX346" t="b">
            <v>1</v>
          </cell>
        </row>
        <row r="347">
          <cell r="Q347">
            <v>6.1899999999999959</v>
          </cell>
          <cell r="W347" t="str">
            <v>How do people from this village usually travel to the province center?</v>
          </cell>
          <cell r="X347" t="str">
            <v>معمولا، مردم این قریه به مرکز ولایت  توسط چی میروند؟</v>
          </cell>
          <cell r="Y347" t="str">
            <v/>
          </cell>
          <cell r="Z347" t="str">
            <v>پیاده روی</v>
          </cell>
          <cell r="AA347" t="str">
            <v>توسط حیوان</v>
          </cell>
          <cell r="AB347" t="str">
            <v>بایسکل</v>
          </cell>
          <cell r="AC347" t="str">
            <v>موترسایکل</v>
          </cell>
          <cell r="AD347" t="str">
            <v xml:space="preserve">موتر </v>
          </cell>
          <cell r="AE347" t="str">
            <v>موترهای سراچه / تونس</v>
          </cell>
          <cell r="AF347" t="str">
            <v>سرویس یا لاری</v>
          </cell>
          <cell r="AG347" t="str">
            <v>سایر:</v>
          </cell>
          <cell r="AH347" t="str">
            <v>راه وجود ندارد</v>
          </cell>
          <cell r="AI347" t="str">
            <v xml:space="preserve">کس نمیرود </v>
          </cell>
          <cell r="AJ347" t="e">
            <v>#N/A</v>
          </cell>
          <cell r="AK347" t="e">
            <v>#N/A</v>
          </cell>
          <cell r="AL347" t="e">
            <v>#N/A</v>
          </cell>
          <cell r="AM347" t="e">
            <v>#N/A</v>
          </cell>
          <cell r="AN347" t="e">
            <v>#N/A</v>
          </cell>
          <cell r="AO347" t="e">
            <v>#N/A</v>
          </cell>
          <cell r="AP347" t="e">
            <v>#N/A</v>
          </cell>
          <cell r="AQ347" t="e">
            <v>#N/A</v>
          </cell>
          <cell r="AR347" t="e">
            <v>#N/A</v>
          </cell>
          <cell r="AS347" t="e">
            <v>#N/A</v>
          </cell>
          <cell r="AT347" t="e">
            <v>#N/A</v>
          </cell>
          <cell r="AU347" t="e">
            <v>#N/A</v>
          </cell>
          <cell r="AV347" t="e">
            <v>#N/A</v>
          </cell>
          <cell r="AW347" t="e">
            <v>#N/A</v>
          </cell>
          <cell r="AX347" t="e">
            <v>#N/A</v>
          </cell>
          <cell r="AY347" t="e">
            <v>#N/A</v>
          </cell>
          <cell r="AZ347" t="e">
            <v>#N/A</v>
          </cell>
          <cell r="BA347" t="e">
            <v>#N/A</v>
          </cell>
          <cell r="BB347" t="e">
            <v>#N/A</v>
          </cell>
          <cell r="BC347" t="e">
            <v>#N/A</v>
          </cell>
          <cell r="BD347" t="e">
            <v>#N/A</v>
          </cell>
          <cell r="BE347" t="e">
            <v>#N/A</v>
          </cell>
          <cell r="BF347" t="e">
            <v>#N/A</v>
          </cell>
          <cell r="BG347" t="e">
            <v>#N/A</v>
          </cell>
          <cell r="BH347" t="e">
            <v>#N/A</v>
          </cell>
          <cell r="BI347" t="e">
            <v>#N/A</v>
          </cell>
          <cell r="BJ347" t="e">
            <v>#N/A</v>
          </cell>
          <cell r="BK347" t="e">
            <v>#N/A</v>
          </cell>
          <cell r="BL347" t="e">
            <v>#N/A</v>
          </cell>
          <cell r="BM347" t="e">
            <v>#N/A</v>
          </cell>
          <cell r="BN347" t="e">
            <v>#N/A</v>
          </cell>
          <cell r="BO347" t="e">
            <v>#N/A</v>
          </cell>
          <cell r="BP347" t="e">
            <v>#N/A</v>
          </cell>
          <cell r="BQ347" t="e">
            <v>#N/A</v>
          </cell>
          <cell r="BR347" t="e">
            <v>#N/A</v>
          </cell>
          <cell r="BS347" t="e">
            <v>#N/A</v>
          </cell>
          <cell r="BT347" t="e">
            <v>#N/A</v>
          </cell>
          <cell r="BU347" t="e">
            <v>#N/A</v>
          </cell>
          <cell r="BV347" t="e">
            <v>#N/A</v>
          </cell>
          <cell r="BW347" t="e">
            <v>#N/A</v>
          </cell>
          <cell r="BX347">
            <v>10</v>
          </cell>
          <cell r="BY347" t="e">
            <v>#N/A</v>
          </cell>
          <cell r="BZ347" t="str">
            <v>Walk</v>
          </cell>
          <cell r="CA347" t="str">
            <v>Animal</v>
          </cell>
          <cell r="CB347" t="str">
            <v>Bicycle</v>
          </cell>
          <cell r="CC347" t="str">
            <v>Motorcycle</v>
          </cell>
          <cell r="CD347" t="str">
            <v>Car</v>
          </cell>
          <cell r="CE347" t="str">
            <v>Saracha, Townace</v>
          </cell>
          <cell r="CF347" t="str">
            <v>Truck or bus</v>
          </cell>
          <cell r="CG347" t="str">
            <v>Other:</v>
          </cell>
          <cell r="CH347" t="str">
            <v>No Way</v>
          </cell>
          <cell r="CI347" t="str">
            <v>No One Goes</v>
          </cell>
          <cell r="CJ347">
            <v>0</v>
          </cell>
          <cell r="CK347">
            <v>0</v>
          </cell>
          <cell r="CL347">
            <v>0</v>
          </cell>
          <cell r="CM347">
            <v>0</v>
          </cell>
          <cell r="CN347">
            <v>0</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0</v>
          </cell>
          <cell r="DG347">
            <v>0</v>
          </cell>
          <cell r="DH347">
            <v>0</v>
          </cell>
          <cell r="DI347">
            <v>0</v>
          </cell>
          <cell r="DJ347">
            <v>0</v>
          </cell>
          <cell r="DK347">
            <v>0</v>
          </cell>
          <cell r="DL347">
            <v>0</v>
          </cell>
          <cell r="DM347">
            <v>0</v>
          </cell>
          <cell r="DN347">
            <v>0</v>
          </cell>
          <cell r="DO347">
            <v>0</v>
          </cell>
          <cell r="DP347">
            <v>0</v>
          </cell>
          <cell r="DQ347">
            <v>0</v>
          </cell>
          <cell r="DR347">
            <v>0</v>
          </cell>
          <cell r="DS347">
            <v>0</v>
          </cell>
          <cell r="DT347">
            <v>0</v>
          </cell>
          <cell r="DU347">
            <v>0</v>
          </cell>
          <cell r="DV347">
            <v>0</v>
          </cell>
          <cell r="DW347">
            <v>0</v>
          </cell>
          <cell r="DX347">
            <v>10</v>
          </cell>
          <cell r="DY347">
            <v>1</v>
          </cell>
          <cell r="EK347">
            <v>0</v>
          </cell>
          <cell r="ER347">
            <v>6.1899999999999959</v>
          </cell>
          <cell r="ES347">
            <v>6.1899999999999959</v>
          </cell>
          <cell r="ET347" t="str">
            <v>How do people from this village usually travel to the province center?</v>
          </cell>
          <cell r="EU347" t="str">
            <v>معمولا، مردم این قریه به مرکز ولایت  توسط چی میروند؟</v>
          </cell>
          <cell r="EV347" t="b">
            <v>1</v>
          </cell>
          <cell r="EW347" t="b">
            <v>1</v>
          </cell>
          <cell r="EX347" t="b">
            <v>1</v>
          </cell>
        </row>
        <row r="348">
          <cell r="Q348">
            <v>6.1999999999999957</v>
          </cell>
          <cell r="W348" t="str">
            <v>How do people from this village usually travel to [HERAT, MAZAR-E SHARIF, KABUL, OR JALALABAD {SELECT NEAREST BIG CITY}]?</v>
          </cell>
          <cell r="X348" t="str">
            <v xml:space="preserve">معمولاً، مردم این قریه به [ هرات، مزار شریف، کابل، یا جلال آباد { نزدیکترین شهر بزرگ را انتخاب کنید } ] توسط چی میروند؟ </v>
          </cell>
          <cell r="Y348" t="str">
            <v/>
          </cell>
          <cell r="Z348" t="str">
            <v>پیاده روی</v>
          </cell>
          <cell r="AA348" t="str">
            <v>توسط حیوان</v>
          </cell>
          <cell r="AB348" t="str">
            <v>بایسکل</v>
          </cell>
          <cell r="AC348" t="str">
            <v>موترسایکل</v>
          </cell>
          <cell r="AD348" t="str">
            <v xml:space="preserve">موتر </v>
          </cell>
          <cell r="AE348" t="str">
            <v>موترهای سراچه / تونس</v>
          </cell>
          <cell r="AF348" t="str">
            <v>سرویس یا لاری</v>
          </cell>
          <cell r="AG348" t="str">
            <v>سایر:</v>
          </cell>
          <cell r="AH348" t="str">
            <v>راه وجود ندارد</v>
          </cell>
          <cell r="AI348" t="str">
            <v xml:space="preserve">کس نمیرود </v>
          </cell>
          <cell r="AJ348" t="e">
            <v>#N/A</v>
          </cell>
          <cell r="AK348" t="e">
            <v>#N/A</v>
          </cell>
          <cell r="AL348" t="e">
            <v>#N/A</v>
          </cell>
          <cell r="AM348" t="e">
            <v>#N/A</v>
          </cell>
          <cell r="AN348" t="e">
            <v>#N/A</v>
          </cell>
          <cell r="AO348" t="e">
            <v>#N/A</v>
          </cell>
          <cell r="AP348" t="e">
            <v>#N/A</v>
          </cell>
          <cell r="AQ348" t="e">
            <v>#N/A</v>
          </cell>
          <cell r="AR348" t="e">
            <v>#N/A</v>
          </cell>
          <cell r="AS348" t="e">
            <v>#N/A</v>
          </cell>
          <cell r="AT348" t="e">
            <v>#N/A</v>
          </cell>
          <cell r="AU348" t="e">
            <v>#N/A</v>
          </cell>
          <cell r="AV348" t="e">
            <v>#N/A</v>
          </cell>
          <cell r="AW348" t="e">
            <v>#N/A</v>
          </cell>
          <cell r="AX348" t="e">
            <v>#N/A</v>
          </cell>
          <cell r="AY348" t="e">
            <v>#N/A</v>
          </cell>
          <cell r="AZ348" t="e">
            <v>#N/A</v>
          </cell>
          <cell r="BA348" t="e">
            <v>#N/A</v>
          </cell>
          <cell r="BB348" t="e">
            <v>#N/A</v>
          </cell>
          <cell r="BC348" t="e">
            <v>#N/A</v>
          </cell>
          <cell r="BD348" t="e">
            <v>#N/A</v>
          </cell>
          <cell r="BE348" t="e">
            <v>#N/A</v>
          </cell>
          <cell r="BF348" t="e">
            <v>#N/A</v>
          </cell>
          <cell r="BG348" t="e">
            <v>#N/A</v>
          </cell>
          <cell r="BH348" t="e">
            <v>#N/A</v>
          </cell>
          <cell r="BI348" t="e">
            <v>#N/A</v>
          </cell>
          <cell r="BJ348" t="e">
            <v>#N/A</v>
          </cell>
          <cell r="BK348" t="e">
            <v>#N/A</v>
          </cell>
          <cell r="BL348" t="e">
            <v>#N/A</v>
          </cell>
          <cell r="BM348" t="e">
            <v>#N/A</v>
          </cell>
          <cell r="BN348" t="e">
            <v>#N/A</v>
          </cell>
          <cell r="BO348" t="e">
            <v>#N/A</v>
          </cell>
          <cell r="BP348" t="e">
            <v>#N/A</v>
          </cell>
          <cell r="BQ348" t="e">
            <v>#N/A</v>
          </cell>
          <cell r="BR348" t="e">
            <v>#N/A</v>
          </cell>
          <cell r="BS348" t="e">
            <v>#N/A</v>
          </cell>
          <cell r="BT348" t="e">
            <v>#N/A</v>
          </cell>
          <cell r="BU348" t="e">
            <v>#N/A</v>
          </cell>
          <cell r="BV348" t="e">
            <v>#N/A</v>
          </cell>
          <cell r="BW348" t="e">
            <v>#N/A</v>
          </cell>
          <cell r="BX348">
            <v>10</v>
          </cell>
          <cell r="BY348" t="e">
            <v>#N/A</v>
          </cell>
          <cell r="BZ348" t="str">
            <v>Walk</v>
          </cell>
          <cell r="CA348" t="str">
            <v>Animal</v>
          </cell>
          <cell r="CB348" t="str">
            <v>Bicycle</v>
          </cell>
          <cell r="CC348" t="str">
            <v>Motorcycle</v>
          </cell>
          <cell r="CD348" t="str">
            <v>Car</v>
          </cell>
          <cell r="CE348" t="str">
            <v>Saracha, Townace</v>
          </cell>
          <cell r="CF348" t="str">
            <v>Truck or bus</v>
          </cell>
          <cell r="CG348" t="str">
            <v>Other:</v>
          </cell>
          <cell r="CH348" t="str">
            <v>No Way</v>
          </cell>
          <cell r="CI348" t="str">
            <v>No One Goes</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0</v>
          </cell>
          <cell r="DG348">
            <v>0</v>
          </cell>
          <cell r="DH348">
            <v>0</v>
          </cell>
          <cell r="DI348">
            <v>0</v>
          </cell>
          <cell r="DJ348">
            <v>0</v>
          </cell>
          <cell r="DK348">
            <v>0</v>
          </cell>
          <cell r="DL348">
            <v>0</v>
          </cell>
          <cell r="DM348">
            <v>0</v>
          </cell>
          <cell r="DN348">
            <v>0</v>
          </cell>
          <cell r="DO348">
            <v>0</v>
          </cell>
          <cell r="DP348">
            <v>0</v>
          </cell>
          <cell r="DQ348">
            <v>0</v>
          </cell>
          <cell r="DR348">
            <v>0</v>
          </cell>
          <cell r="DS348">
            <v>0</v>
          </cell>
          <cell r="DT348">
            <v>0</v>
          </cell>
          <cell r="DU348">
            <v>0</v>
          </cell>
          <cell r="DV348">
            <v>0</v>
          </cell>
          <cell r="DW348">
            <v>0</v>
          </cell>
          <cell r="DX348">
            <v>10</v>
          </cell>
          <cell r="DY348">
            <v>1</v>
          </cell>
          <cell r="EK348">
            <v>0</v>
          </cell>
          <cell r="ER348">
            <v>6.1999999999999957</v>
          </cell>
          <cell r="ES348">
            <v>6.1999999999999957</v>
          </cell>
          <cell r="ET348" t="str">
            <v>How do people from this village usually travel to [HERAT, MAZAR-E SHARIF, KABUL, OR JALALABAD {SELECT NEAREST BIG CITY}]?</v>
          </cell>
          <cell r="EU348" t="str">
            <v xml:space="preserve">معمولاً، مردم این قریه به [ هرات، مزار شریف، کابل، یا جلال آباد { نزدیکترین شهر بزرگ را انتخاب کنید } ] توسط چی میروند؟ </v>
          </cell>
          <cell r="EV348" t="b">
            <v>1</v>
          </cell>
          <cell r="EW348" t="b">
            <v>1</v>
          </cell>
          <cell r="EX348" t="b">
            <v>1</v>
          </cell>
        </row>
        <row r="349">
          <cell r="Q349">
            <v>6.2199999999999953</v>
          </cell>
          <cell r="W349" t="str">
            <v>Usually, how long does it take people in the village to arrange to hire a vehicle to transport 50 kg. of produce from this village to the permanent food market?</v>
          </cell>
          <cell r="X349" t="str">
            <v>معمولاً، چقدر وقت را در بر ميگرد که مردم قریه برای انتقال 50 کیلوگرام از محصولات شان از قريه به بازار دايمی مواد غذائی، يک موتر را تنظيم کنند؟</v>
          </cell>
          <cell r="Y349" t="str">
            <v/>
          </cell>
          <cell r="Z349" t="str">
            <v>روز</v>
          </cell>
          <cell r="AA349" t="str">
            <v>ساعت</v>
          </cell>
          <cell r="AB349" t="str">
            <v>دقیقه</v>
          </cell>
          <cell r="AC349" t="e">
            <v>#N/A</v>
          </cell>
          <cell r="AD349" t="e">
            <v>#N/A</v>
          </cell>
          <cell r="AE349" t="e">
            <v>#N/A</v>
          </cell>
          <cell r="AF349" t="e">
            <v>#N/A</v>
          </cell>
          <cell r="AG349" t="e">
            <v>#N/A</v>
          </cell>
          <cell r="AH349" t="e">
            <v>#N/A</v>
          </cell>
          <cell r="AI349" t="e">
            <v>#N/A</v>
          </cell>
          <cell r="AJ349" t="e">
            <v>#N/A</v>
          </cell>
          <cell r="AK349" t="e">
            <v>#N/A</v>
          </cell>
          <cell r="AL349" t="e">
            <v>#N/A</v>
          </cell>
          <cell r="AM349" t="e">
            <v>#N/A</v>
          </cell>
          <cell r="AN349" t="e">
            <v>#N/A</v>
          </cell>
          <cell r="AO349" t="e">
            <v>#N/A</v>
          </cell>
          <cell r="AP349" t="e">
            <v>#N/A</v>
          </cell>
          <cell r="AQ349" t="e">
            <v>#N/A</v>
          </cell>
          <cell r="AR349" t="e">
            <v>#N/A</v>
          </cell>
          <cell r="AS349" t="e">
            <v>#N/A</v>
          </cell>
          <cell r="AT349" t="e">
            <v>#N/A</v>
          </cell>
          <cell r="AU349" t="e">
            <v>#N/A</v>
          </cell>
          <cell r="AV349" t="e">
            <v>#N/A</v>
          </cell>
          <cell r="AW349" t="e">
            <v>#N/A</v>
          </cell>
          <cell r="AX349" t="e">
            <v>#N/A</v>
          </cell>
          <cell r="AY349" t="e">
            <v>#N/A</v>
          </cell>
          <cell r="AZ349" t="e">
            <v>#N/A</v>
          </cell>
          <cell r="BA349" t="e">
            <v>#N/A</v>
          </cell>
          <cell r="BB349" t="e">
            <v>#N/A</v>
          </cell>
          <cell r="BC349" t="e">
            <v>#N/A</v>
          </cell>
          <cell r="BD349" t="e">
            <v>#N/A</v>
          </cell>
          <cell r="BE349" t="e">
            <v>#N/A</v>
          </cell>
          <cell r="BF349" t="e">
            <v>#N/A</v>
          </cell>
          <cell r="BG349" t="e">
            <v>#N/A</v>
          </cell>
          <cell r="BH349" t="e">
            <v>#N/A</v>
          </cell>
          <cell r="BI349" t="e">
            <v>#N/A</v>
          </cell>
          <cell r="BJ349" t="e">
            <v>#N/A</v>
          </cell>
          <cell r="BK349" t="e">
            <v>#N/A</v>
          </cell>
          <cell r="BL349" t="e">
            <v>#N/A</v>
          </cell>
          <cell r="BM349" t="e">
            <v>#N/A</v>
          </cell>
          <cell r="BN349" t="e">
            <v>#N/A</v>
          </cell>
          <cell r="BO349" t="e">
            <v>#N/A</v>
          </cell>
          <cell r="BP349" t="e">
            <v>#N/A</v>
          </cell>
          <cell r="BQ349" t="e">
            <v>#N/A</v>
          </cell>
          <cell r="BR349" t="e">
            <v>#N/A</v>
          </cell>
          <cell r="BS349" t="e">
            <v>#N/A</v>
          </cell>
          <cell r="BT349" t="e">
            <v>#N/A</v>
          </cell>
          <cell r="BU349" t="e">
            <v>#N/A</v>
          </cell>
          <cell r="BV349" t="e">
            <v>#N/A</v>
          </cell>
          <cell r="BW349" t="e">
            <v>#N/A</v>
          </cell>
          <cell r="BX349">
            <v>3</v>
          </cell>
          <cell r="BY349" t="e">
            <v>#N/A</v>
          </cell>
          <cell r="BZ349" t="str">
            <v>Days</v>
          </cell>
          <cell r="CA349" t="str">
            <v>Hours</v>
          </cell>
          <cell r="CB349" t="str">
            <v>Minutes</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0</v>
          </cell>
          <cell r="DG349">
            <v>0</v>
          </cell>
          <cell r="DH349">
            <v>0</v>
          </cell>
          <cell r="DI349">
            <v>0</v>
          </cell>
          <cell r="DJ349">
            <v>0</v>
          </cell>
          <cell r="DK349">
            <v>0</v>
          </cell>
          <cell r="DL349">
            <v>0</v>
          </cell>
          <cell r="DM349">
            <v>0</v>
          </cell>
          <cell r="DN349">
            <v>0</v>
          </cell>
          <cell r="DO349">
            <v>0</v>
          </cell>
          <cell r="DP349">
            <v>0</v>
          </cell>
          <cell r="DQ349">
            <v>0</v>
          </cell>
          <cell r="DR349">
            <v>0</v>
          </cell>
          <cell r="DS349">
            <v>0</v>
          </cell>
          <cell r="DT349">
            <v>0</v>
          </cell>
          <cell r="DU349">
            <v>0</v>
          </cell>
          <cell r="DV349">
            <v>0</v>
          </cell>
          <cell r="DW349">
            <v>0</v>
          </cell>
          <cell r="DX349">
            <v>3</v>
          </cell>
          <cell r="DY349">
            <v>1</v>
          </cell>
          <cell r="EK349">
            <v>0</v>
          </cell>
          <cell r="ER349">
            <v>6.2199999999999953</v>
          </cell>
          <cell r="ES349">
            <v>6.2199999999999953</v>
          </cell>
          <cell r="ET349" t="str">
            <v>Usually, how long does it take people in the village to arrange to hire a vehicle to transport 50 kg. of produce from this village to the permanent food market?</v>
          </cell>
          <cell r="EU349" t="str">
            <v>معمولاً، چقدر وقت را در بر ميگرد که مردم قریه برای انتقال 50 کیلوگرام از محصولات شان از قريه به بازار دايمی مواد غذائی، يک موتر را تنظيم کنند؟</v>
          </cell>
          <cell r="EV349" t="b">
            <v>1</v>
          </cell>
          <cell r="EW349" t="b">
            <v>1</v>
          </cell>
          <cell r="EX349" t="b">
            <v>1</v>
          </cell>
        </row>
        <row r="350">
          <cell r="Q350">
            <v>6.2899999999999938</v>
          </cell>
          <cell r="W350" t="str">
            <v>During the past 30 days, how frequently have vehicles travelled between this village and the province center or another location outside this district?</v>
          </cell>
          <cell r="X350" t="str">
            <v>در جریان 30 روز گذشته، موترها بین این قریه، مرکز ولايت و يا موقعيت های ديگر خارج از ولسوالی چند بار رفت و آمد ميکردند؟</v>
          </cell>
          <cell r="Y350" t="str">
            <v/>
          </cell>
          <cell r="Z350" t="str">
            <v xml:space="preserve">هيچ گاه </v>
          </cell>
          <cell r="AA350" t="str">
            <v>بیشتر از پنج بار در روز</v>
          </cell>
          <cell r="AB350" t="str">
            <v>روز پنج بار</v>
          </cell>
          <cell r="AC350" t="str">
            <v>روز چهار بار</v>
          </cell>
          <cell r="AD350" t="str">
            <v>روز سه بار</v>
          </cell>
          <cell r="AE350" t="str">
            <v>روز دو بار</v>
          </cell>
          <cell r="AF350" t="str">
            <v>روز یک بار</v>
          </cell>
          <cell r="AG350" t="str">
            <v xml:space="preserve">يک روز در ميان </v>
          </cell>
          <cell r="AH350" t="str">
            <v>یکبار در هر سه الی چهار روز / هفته دو بار</v>
          </cell>
          <cell r="AI350" t="str">
            <v>یکبار در هر چهار يا پنج روز</v>
          </cell>
          <cell r="AJ350" t="str">
            <v>یکباردر هر پنج / شش روز در ميان</v>
          </cell>
          <cell r="AK350" t="str">
            <v>یکبار درهر هفت روز / یکباردر هفته</v>
          </cell>
          <cell r="AL350" t="str">
            <v>یکباردر دو هفته</v>
          </cell>
          <cell r="AM350" t="str">
            <v>ماهانه یکبار</v>
          </cell>
          <cell r="AN350" t="str">
            <v>سایر:</v>
          </cell>
          <cell r="AO350" t="str">
            <v>بار / دفعه</v>
          </cell>
          <cell r="AP350" t="e">
            <v>#N/A</v>
          </cell>
          <cell r="AQ350" t="e">
            <v>#N/A</v>
          </cell>
          <cell r="AR350" t="e">
            <v>#N/A</v>
          </cell>
          <cell r="AS350" t="e">
            <v>#N/A</v>
          </cell>
          <cell r="AT350" t="e">
            <v>#N/A</v>
          </cell>
          <cell r="AU350" t="e">
            <v>#N/A</v>
          </cell>
          <cell r="AV350" t="e">
            <v>#N/A</v>
          </cell>
          <cell r="AW350" t="e">
            <v>#N/A</v>
          </cell>
          <cell r="AX350" t="e">
            <v>#N/A</v>
          </cell>
          <cell r="AY350" t="e">
            <v>#N/A</v>
          </cell>
          <cell r="AZ350" t="e">
            <v>#N/A</v>
          </cell>
          <cell r="BA350" t="e">
            <v>#N/A</v>
          </cell>
          <cell r="BB350" t="e">
            <v>#N/A</v>
          </cell>
          <cell r="BC350" t="e">
            <v>#N/A</v>
          </cell>
          <cell r="BD350" t="e">
            <v>#N/A</v>
          </cell>
          <cell r="BE350" t="e">
            <v>#N/A</v>
          </cell>
          <cell r="BF350" t="e">
            <v>#N/A</v>
          </cell>
          <cell r="BG350" t="e">
            <v>#N/A</v>
          </cell>
          <cell r="BH350" t="e">
            <v>#N/A</v>
          </cell>
          <cell r="BI350" t="e">
            <v>#N/A</v>
          </cell>
          <cell r="BJ350" t="e">
            <v>#N/A</v>
          </cell>
          <cell r="BK350" t="e">
            <v>#N/A</v>
          </cell>
          <cell r="BL350" t="e">
            <v>#N/A</v>
          </cell>
          <cell r="BM350" t="e">
            <v>#N/A</v>
          </cell>
          <cell r="BN350" t="e">
            <v>#N/A</v>
          </cell>
          <cell r="BO350" t="e">
            <v>#N/A</v>
          </cell>
          <cell r="BP350" t="e">
            <v>#N/A</v>
          </cell>
          <cell r="BQ350" t="e">
            <v>#N/A</v>
          </cell>
          <cell r="BR350" t="e">
            <v>#N/A</v>
          </cell>
          <cell r="BS350" t="e">
            <v>#N/A</v>
          </cell>
          <cell r="BT350" t="e">
            <v>#N/A</v>
          </cell>
          <cell r="BU350" t="e">
            <v>#N/A</v>
          </cell>
          <cell r="BV350" t="e">
            <v>#N/A</v>
          </cell>
          <cell r="BW350" t="e">
            <v>#N/A</v>
          </cell>
          <cell r="BX350">
            <v>16</v>
          </cell>
          <cell r="BY350" t="e">
            <v>#N/A</v>
          </cell>
          <cell r="BZ350" t="str">
            <v>Never</v>
          </cell>
          <cell r="CA350" t="str">
            <v>More Than Five Times a Day</v>
          </cell>
          <cell r="CB350" t="str">
            <v>Five Times a Day</v>
          </cell>
          <cell r="CC350" t="str">
            <v>Four Times a Day</v>
          </cell>
          <cell r="CD350" t="str">
            <v>Three Times a Day</v>
          </cell>
          <cell r="CE350" t="str">
            <v>Twice a Day</v>
          </cell>
          <cell r="CF350" t="str">
            <v>Once a Day</v>
          </cell>
          <cell r="CG350" t="str">
            <v>Once Every Two Days</v>
          </cell>
          <cell r="CH350" t="str">
            <v>Every Three or Four Days / Twice a Week</v>
          </cell>
          <cell r="CI350" t="str">
            <v>Once Every Four or Five Days</v>
          </cell>
          <cell r="CJ350" t="str">
            <v>Once Every Five or Six Days</v>
          </cell>
          <cell r="CK350" t="str">
            <v>Once Every Seven Days / Once a Week</v>
          </cell>
          <cell r="CL350" t="str">
            <v>Once Every Two Weeks</v>
          </cell>
          <cell r="CM350" t="str">
            <v>Once a Month</v>
          </cell>
          <cell r="CN350" t="str">
            <v>Other:</v>
          </cell>
          <cell r="CO350" t="str">
            <v>Times</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cell r="DJ350">
            <v>0</v>
          </cell>
          <cell r="DK350">
            <v>0</v>
          </cell>
          <cell r="DL350">
            <v>0</v>
          </cell>
          <cell r="DM350">
            <v>0</v>
          </cell>
          <cell r="DN350">
            <v>0</v>
          </cell>
          <cell r="DO350">
            <v>0</v>
          </cell>
          <cell r="DP350">
            <v>0</v>
          </cell>
          <cell r="DQ350">
            <v>0</v>
          </cell>
          <cell r="DR350">
            <v>0</v>
          </cell>
          <cell r="DS350">
            <v>0</v>
          </cell>
          <cell r="DT350">
            <v>0</v>
          </cell>
          <cell r="DU350">
            <v>0</v>
          </cell>
          <cell r="DV350">
            <v>0</v>
          </cell>
          <cell r="DW350">
            <v>0</v>
          </cell>
          <cell r="DX350">
            <v>16</v>
          </cell>
          <cell r="DY350">
            <v>1</v>
          </cell>
          <cell r="EK350">
            <v>0</v>
          </cell>
          <cell r="ER350">
            <v>6.2899999999999938</v>
          </cell>
          <cell r="ES350">
            <v>6.2899999999999938</v>
          </cell>
          <cell r="ET350" t="str">
            <v>During the past 30 days, how frequently have vehicles travelled between this village and the province center or another location outside this district?</v>
          </cell>
          <cell r="EU350" t="str">
            <v>در جریان 30 روز گذشته، موترها بین این قریه، مرکز ولايت و يا موقعيت های ديگر خارج از ولسوالی چند بار رفت و آمد ميکردند؟</v>
          </cell>
          <cell r="EV350" t="b">
            <v>1</v>
          </cell>
          <cell r="EW350" t="b">
            <v>1</v>
          </cell>
          <cell r="EX350" t="b">
            <v>1</v>
          </cell>
        </row>
        <row r="351">
          <cell r="Q351">
            <v>6.3099999999999934</v>
          </cell>
          <cell r="W351" t="str">
            <v>Do vehicles traveling between this village and other locations in the district and province arrive and leave at an exact time or day?</v>
          </cell>
          <cell r="X351" t="str">
            <v>آیا موتر های که بین این قریه و سایر محلات ولسوالی یا ولایت سفر ميکنند، در ساعات و روزهای مشخص رفت و آمد ميکنند؟</v>
          </cell>
          <cell r="Y351" t="str">
            <v/>
          </cell>
          <cell r="Z351" t="str">
            <v xml:space="preserve">هیج موتراز  قریه به این ساحات نمیروند </v>
          </cell>
          <cell r="AA351" t="str">
            <v>بلی آنها وقت و روز معین دارند</v>
          </cell>
          <cell r="AB351" t="str">
            <v xml:space="preserve">موتر ها رفت و امد معین و منظد ندارد </v>
          </cell>
          <cell r="AC351" t="e">
            <v>#N/A</v>
          </cell>
          <cell r="AD351" t="e">
            <v>#N/A</v>
          </cell>
          <cell r="AE351" t="e">
            <v>#N/A</v>
          </cell>
          <cell r="AF351" t="e">
            <v>#N/A</v>
          </cell>
          <cell r="AG351" t="e">
            <v>#N/A</v>
          </cell>
          <cell r="AH351" t="e">
            <v>#N/A</v>
          </cell>
          <cell r="AI351" t="e">
            <v>#N/A</v>
          </cell>
          <cell r="AJ351" t="e">
            <v>#N/A</v>
          </cell>
          <cell r="AK351" t="e">
            <v>#N/A</v>
          </cell>
          <cell r="AL351" t="e">
            <v>#N/A</v>
          </cell>
          <cell r="AM351" t="e">
            <v>#N/A</v>
          </cell>
          <cell r="AN351" t="e">
            <v>#N/A</v>
          </cell>
          <cell r="AO351" t="e">
            <v>#N/A</v>
          </cell>
          <cell r="AP351" t="e">
            <v>#N/A</v>
          </cell>
          <cell r="AQ351" t="e">
            <v>#N/A</v>
          </cell>
          <cell r="AR351" t="e">
            <v>#N/A</v>
          </cell>
          <cell r="AS351" t="e">
            <v>#N/A</v>
          </cell>
          <cell r="AT351" t="e">
            <v>#N/A</v>
          </cell>
          <cell r="AU351" t="e">
            <v>#N/A</v>
          </cell>
          <cell r="AV351" t="e">
            <v>#N/A</v>
          </cell>
          <cell r="AW351" t="e">
            <v>#N/A</v>
          </cell>
          <cell r="AX351" t="e">
            <v>#N/A</v>
          </cell>
          <cell r="AY351" t="e">
            <v>#N/A</v>
          </cell>
          <cell r="AZ351" t="e">
            <v>#N/A</v>
          </cell>
          <cell r="BA351" t="e">
            <v>#N/A</v>
          </cell>
          <cell r="BB351" t="e">
            <v>#N/A</v>
          </cell>
          <cell r="BC351" t="e">
            <v>#N/A</v>
          </cell>
          <cell r="BD351" t="e">
            <v>#N/A</v>
          </cell>
          <cell r="BE351" t="e">
            <v>#N/A</v>
          </cell>
          <cell r="BF351" t="e">
            <v>#N/A</v>
          </cell>
          <cell r="BG351" t="e">
            <v>#N/A</v>
          </cell>
          <cell r="BH351" t="e">
            <v>#N/A</v>
          </cell>
          <cell r="BI351" t="e">
            <v>#N/A</v>
          </cell>
          <cell r="BJ351" t="e">
            <v>#N/A</v>
          </cell>
          <cell r="BK351" t="e">
            <v>#N/A</v>
          </cell>
          <cell r="BL351" t="e">
            <v>#N/A</v>
          </cell>
          <cell r="BM351" t="e">
            <v>#N/A</v>
          </cell>
          <cell r="BN351" t="e">
            <v>#N/A</v>
          </cell>
          <cell r="BO351" t="e">
            <v>#N/A</v>
          </cell>
          <cell r="BP351" t="e">
            <v>#N/A</v>
          </cell>
          <cell r="BQ351" t="e">
            <v>#N/A</v>
          </cell>
          <cell r="BR351" t="e">
            <v>#N/A</v>
          </cell>
          <cell r="BS351" t="e">
            <v>#N/A</v>
          </cell>
          <cell r="BT351" t="e">
            <v>#N/A</v>
          </cell>
          <cell r="BU351" t="e">
            <v>#N/A</v>
          </cell>
          <cell r="BV351" t="e">
            <v>#N/A</v>
          </cell>
          <cell r="BW351" t="e">
            <v>#N/A</v>
          </cell>
          <cell r="BX351">
            <v>3</v>
          </cell>
          <cell r="BY351" t="e">
            <v>#N/A</v>
          </cell>
          <cell r="BZ351" t="str">
            <v>No vehicles travel from the village to these locations</v>
          </cell>
          <cell r="CA351" t="str">
            <v>Yes, vehicles have an exact schedule</v>
          </cell>
          <cell r="CB351" t="str">
            <v>Vehicles do not have a regular schedule</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0</v>
          </cell>
          <cell r="DG351">
            <v>0</v>
          </cell>
          <cell r="DH351">
            <v>0</v>
          </cell>
          <cell r="DI351">
            <v>0</v>
          </cell>
          <cell r="DJ351">
            <v>0</v>
          </cell>
          <cell r="DK351">
            <v>0</v>
          </cell>
          <cell r="DL351">
            <v>0</v>
          </cell>
          <cell r="DM351">
            <v>0</v>
          </cell>
          <cell r="DN351">
            <v>0</v>
          </cell>
          <cell r="DO351">
            <v>0</v>
          </cell>
          <cell r="DP351">
            <v>0</v>
          </cell>
          <cell r="DQ351">
            <v>0</v>
          </cell>
          <cell r="DR351">
            <v>0</v>
          </cell>
          <cell r="DS351">
            <v>0</v>
          </cell>
          <cell r="DT351">
            <v>0</v>
          </cell>
          <cell r="DU351">
            <v>0</v>
          </cell>
          <cell r="DV351">
            <v>0</v>
          </cell>
          <cell r="DW351">
            <v>0</v>
          </cell>
          <cell r="DX351">
            <v>3</v>
          </cell>
          <cell r="DY351">
            <v>1</v>
          </cell>
          <cell r="EK351">
            <v>0</v>
          </cell>
          <cell r="ER351">
            <v>6.3099999999999934</v>
          </cell>
          <cell r="ES351">
            <v>6.3099999999999934</v>
          </cell>
          <cell r="ET351" t="str">
            <v>Do vehicles traveling between this village and other locations in the district and province arrive and leave at an exact time or day?</v>
          </cell>
          <cell r="EU351" t="str">
            <v>آیا موتر های که بین این قریه و سایر محلات ولسوالی یا ولایت سفر ميکنند، در ساعات و روزهای مشخص رفت و آمد ميکنند؟</v>
          </cell>
          <cell r="EV351" t="b">
            <v>1</v>
          </cell>
          <cell r="EW351" t="b">
            <v>1</v>
          </cell>
          <cell r="EX351" t="b">
            <v>1</v>
          </cell>
        </row>
        <row r="352">
          <cell r="Q352">
            <v>7.0699999999999985</v>
          </cell>
          <cell r="T352" t="str">
            <v>[ENTER NUMBER OF RESPONDENTS]</v>
          </cell>
          <cell r="W352" t="str">
            <v>How many people feel the project was completed to a satisfactory standard?</v>
          </cell>
          <cell r="X352" t="str">
            <v>چند تعداد مردم احساس میکنند که پروژه با معيار های رضایت بخش تکمیل گردیده است؟</v>
          </cell>
          <cell r="Y352" t="str">
            <v>[ تعدادپاسخ دهنده ها را بنویسید ]</v>
          </cell>
          <cell r="Z352" t="str">
            <v>رضایتبخش</v>
          </cell>
          <cell r="AA352" t="str">
            <v>غیر رضایتبخش</v>
          </cell>
          <cell r="AB352" t="e">
            <v>#N/A</v>
          </cell>
          <cell r="AC352" t="e">
            <v>#N/A</v>
          </cell>
          <cell r="AD352" t="e">
            <v>#N/A</v>
          </cell>
          <cell r="AE352" t="e">
            <v>#N/A</v>
          </cell>
          <cell r="AF352" t="e">
            <v>#N/A</v>
          </cell>
          <cell r="AG352" t="e">
            <v>#N/A</v>
          </cell>
          <cell r="AH352" t="e">
            <v>#N/A</v>
          </cell>
          <cell r="AI352" t="e">
            <v>#N/A</v>
          </cell>
          <cell r="AJ352" t="e">
            <v>#N/A</v>
          </cell>
          <cell r="AK352" t="e">
            <v>#N/A</v>
          </cell>
          <cell r="AL352" t="e">
            <v>#N/A</v>
          </cell>
          <cell r="AM352" t="e">
            <v>#N/A</v>
          </cell>
          <cell r="AN352" t="e">
            <v>#N/A</v>
          </cell>
          <cell r="AO352" t="e">
            <v>#N/A</v>
          </cell>
          <cell r="AP352" t="e">
            <v>#N/A</v>
          </cell>
          <cell r="AQ352" t="e">
            <v>#N/A</v>
          </cell>
          <cell r="AR352" t="e">
            <v>#N/A</v>
          </cell>
          <cell r="AS352" t="e">
            <v>#N/A</v>
          </cell>
          <cell r="AT352" t="e">
            <v>#N/A</v>
          </cell>
          <cell r="AU352" t="e">
            <v>#N/A</v>
          </cell>
          <cell r="AV352" t="e">
            <v>#N/A</v>
          </cell>
          <cell r="AW352" t="e">
            <v>#N/A</v>
          </cell>
          <cell r="AX352" t="e">
            <v>#N/A</v>
          </cell>
          <cell r="AY352" t="e">
            <v>#N/A</v>
          </cell>
          <cell r="AZ352" t="e">
            <v>#N/A</v>
          </cell>
          <cell r="BA352" t="e">
            <v>#N/A</v>
          </cell>
          <cell r="BB352" t="e">
            <v>#N/A</v>
          </cell>
          <cell r="BC352" t="e">
            <v>#N/A</v>
          </cell>
          <cell r="BD352" t="e">
            <v>#N/A</v>
          </cell>
          <cell r="BE352" t="e">
            <v>#N/A</v>
          </cell>
          <cell r="BF352" t="e">
            <v>#N/A</v>
          </cell>
          <cell r="BG352" t="e">
            <v>#N/A</v>
          </cell>
          <cell r="BH352" t="e">
            <v>#N/A</v>
          </cell>
          <cell r="BI352" t="e">
            <v>#N/A</v>
          </cell>
          <cell r="BJ352" t="e">
            <v>#N/A</v>
          </cell>
          <cell r="BK352" t="e">
            <v>#N/A</v>
          </cell>
          <cell r="BL352" t="e">
            <v>#N/A</v>
          </cell>
          <cell r="BM352" t="e">
            <v>#N/A</v>
          </cell>
          <cell r="BN352" t="e">
            <v>#N/A</v>
          </cell>
          <cell r="BO352" t="e">
            <v>#N/A</v>
          </cell>
          <cell r="BP352" t="e">
            <v>#N/A</v>
          </cell>
          <cell r="BQ352" t="e">
            <v>#N/A</v>
          </cell>
          <cell r="BR352" t="e">
            <v>#N/A</v>
          </cell>
          <cell r="BS352" t="e">
            <v>#N/A</v>
          </cell>
          <cell r="BT352" t="e">
            <v>#N/A</v>
          </cell>
          <cell r="BU352" t="e">
            <v>#N/A</v>
          </cell>
          <cell r="BV352" t="e">
            <v>#N/A</v>
          </cell>
          <cell r="BW352" t="e">
            <v>#N/A</v>
          </cell>
          <cell r="BX352">
            <v>2</v>
          </cell>
          <cell r="BY352" t="e">
            <v>#N/A</v>
          </cell>
          <cell r="BZ352" t="str">
            <v>Satisfactory</v>
          </cell>
          <cell r="CA352" t="str">
            <v>Unsatisfactory</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cell r="DJ352">
            <v>0</v>
          </cell>
          <cell r="DK352">
            <v>0</v>
          </cell>
          <cell r="DL352">
            <v>0</v>
          </cell>
          <cell r="DM352">
            <v>0</v>
          </cell>
          <cell r="DN352">
            <v>0</v>
          </cell>
          <cell r="DO352">
            <v>0</v>
          </cell>
          <cell r="DP352">
            <v>0</v>
          </cell>
          <cell r="DQ352">
            <v>0</v>
          </cell>
          <cell r="DR352">
            <v>0</v>
          </cell>
          <cell r="DS352">
            <v>0</v>
          </cell>
          <cell r="DT352">
            <v>0</v>
          </cell>
          <cell r="DU352">
            <v>0</v>
          </cell>
          <cell r="DV352">
            <v>0</v>
          </cell>
          <cell r="DW352">
            <v>0</v>
          </cell>
          <cell r="DX352">
            <v>2</v>
          </cell>
          <cell r="DY352">
            <v>1</v>
          </cell>
          <cell r="EK352">
            <v>0</v>
          </cell>
          <cell r="ER352">
            <v>7.0699999999999985</v>
          </cell>
          <cell r="ES352">
            <v>7.0699999999999985</v>
          </cell>
          <cell r="ET352" t="str">
            <v>How many people feel the project was completed to a satisfactory standard?</v>
          </cell>
          <cell r="EU352" t="str">
            <v>چند تعداد مردم احساس میکنند که پروژه با معيار های رضایت بخش تکمیل گردیده است؟</v>
          </cell>
          <cell r="EV352" t="b">
            <v>1</v>
          </cell>
          <cell r="EW352" t="b">
            <v>1</v>
          </cell>
          <cell r="EX352" t="b">
            <v>1</v>
          </cell>
        </row>
        <row r="353">
          <cell r="Q353">
            <v>8.3699999999999921</v>
          </cell>
          <cell r="U353" t="str">
            <v>If someone borrows Afs 10,000, how much should he pay when reimbursing?</v>
          </cell>
          <cell r="V353" t="str">
            <v/>
          </cell>
          <cell r="W353" t="str">
            <v>If someone in the village receives a loan of 10,000 Afghani from [ANSWER TO 8.XX], how much would they usually pay back, including any interest or charges, in order to settle the loan?</v>
          </cell>
          <cell r="X353" t="str">
            <v>اگر کسی در قريه 10,000 افغانی از [ جواب 8.xx] قرض بگیرد، وقتیکه آنرا دوباره ادا کند، همراه با سود آن مجموعاً چند افغانی باید بدهد؟</v>
          </cell>
          <cell r="Y353" t="str">
            <v/>
          </cell>
          <cell r="Z353" t="str">
            <v>افغانی</v>
          </cell>
          <cell r="AA353" t="e">
            <v>#N/A</v>
          </cell>
          <cell r="AB353" t="e">
            <v>#N/A</v>
          </cell>
          <cell r="AC353" t="e">
            <v>#N/A</v>
          </cell>
          <cell r="AD353" t="e">
            <v>#N/A</v>
          </cell>
          <cell r="AE353" t="e">
            <v>#N/A</v>
          </cell>
          <cell r="AF353" t="e">
            <v>#N/A</v>
          </cell>
          <cell r="AG353" t="e">
            <v>#N/A</v>
          </cell>
          <cell r="AH353" t="e">
            <v>#N/A</v>
          </cell>
          <cell r="AI353" t="e">
            <v>#N/A</v>
          </cell>
          <cell r="AJ353" t="e">
            <v>#N/A</v>
          </cell>
          <cell r="AK353" t="e">
            <v>#N/A</v>
          </cell>
          <cell r="AL353" t="e">
            <v>#N/A</v>
          </cell>
          <cell r="AM353" t="e">
            <v>#N/A</v>
          </cell>
          <cell r="AN353" t="e">
            <v>#N/A</v>
          </cell>
          <cell r="AO353" t="e">
            <v>#N/A</v>
          </cell>
          <cell r="AP353" t="e">
            <v>#N/A</v>
          </cell>
          <cell r="AQ353" t="e">
            <v>#N/A</v>
          </cell>
          <cell r="AR353" t="e">
            <v>#N/A</v>
          </cell>
          <cell r="AS353" t="e">
            <v>#N/A</v>
          </cell>
          <cell r="AT353" t="e">
            <v>#N/A</v>
          </cell>
          <cell r="AU353" t="e">
            <v>#N/A</v>
          </cell>
          <cell r="AV353" t="e">
            <v>#N/A</v>
          </cell>
          <cell r="AW353" t="e">
            <v>#N/A</v>
          </cell>
          <cell r="AX353" t="e">
            <v>#N/A</v>
          </cell>
          <cell r="AY353" t="e">
            <v>#N/A</v>
          </cell>
          <cell r="AZ353" t="e">
            <v>#N/A</v>
          </cell>
          <cell r="BA353" t="e">
            <v>#N/A</v>
          </cell>
          <cell r="BB353" t="e">
            <v>#N/A</v>
          </cell>
          <cell r="BC353" t="e">
            <v>#N/A</v>
          </cell>
          <cell r="BD353" t="e">
            <v>#N/A</v>
          </cell>
          <cell r="BE353" t="e">
            <v>#N/A</v>
          </cell>
          <cell r="BF353" t="e">
            <v>#N/A</v>
          </cell>
          <cell r="BG353" t="e">
            <v>#N/A</v>
          </cell>
          <cell r="BH353" t="e">
            <v>#N/A</v>
          </cell>
          <cell r="BI353" t="e">
            <v>#N/A</v>
          </cell>
          <cell r="BJ353" t="e">
            <v>#N/A</v>
          </cell>
          <cell r="BK353" t="e">
            <v>#N/A</v>
          </cell>
          <cell r="BL353" t="e">
            <v>#N/A</v>
          </cell>
          <cell r="BM353" t="e">
            <v>#N/A</v>
          </cell>
          <cell r="BN353" t="e">
            <v>#N/A</v>
          </cell>
          <cell r="BO353" t="e">
            <v>#N/A</v>
          </cell>
          <cell r="BP353" t="e">
            <v>#N/A</v>
          </cell>
          <cell r="BQ353" t="e">
            <v>#N/A</v>
          </cell>
          <cell r="BR353" t="e">
            <v>#N/A</v>
          </cell>
          <cell r="BS353" t="e">
            <v>#N/A</v>
          </cell>
          <cell r="BT353" t="e">
            <v>#N/A</v>
          </cell>
          <cell r="BU353" t="e">
            <v>#N/A</v>
          </cell>
          <cell r="BV353" t="e">
            <v>#N/A</v>
          </cell>
          <cell r="BW353" t="e">
            <v>#N/A</v>
          </cell>
          <cell r="BX353">
            <v>1</v>
          </cell>
          <cell r="BY353" t="e">
            <v>#N/A</v>
          </cell>
          <cell r="BZ353" t="str">
            <v>Afghani</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0</v>
          </cell>
          <cell r="DG353">
            <v>0</v>
          </cell>
          <cell r="DH353">
            <v>0</v>
          </cell>
          <cell r="DI353">
            <v>0</v>
          </cell>
          <cell r="DJ353">
            <v>0</v>
          </cell>
          <cell r="DK353">
            <v>0</v>
          </cell>
          <cell r="DL353">
            <v>0</v>
          </cell>
          <cell r="DM353">
            <v>0</v>
          </cell>
          <cell r="DN353">
            <v>0</v>
          </cell>
          <cell r="DO353">
            <v>0</v>
          </cell>
          <cell r="DP353">
            <v>0</v>
          </cell>
          <cell r="DQ353">
            <v>0</v>
          </cell>
          <cell r="DR353">
            <v>0</v>
          </cell>
          <cell r="DS353">
            <v>0</v>
          </cell>
          <cell r="DT353">
            <v>0</v>
          </cell>
          <cell r="DU353">
            <v>0</v>
          </cell>
          <cell r="DV353">
            <v>0</v>
          </cell>
          <cell r="DW353">
            <v>0</v>
          </cell>
          <cell r="DX353">
            <v>1</v>
          </cell>
          <cell r="DY353">
            <v>1</v>
          </cell>
          <cell r="DZ353" t="str">
            <v>Numerical</v>
          </cell>
          <cell r="EA353">
            <v>3</v>
          </cell>
          <cell r="EB353" t="str">
            <v>Write-In</v>
          </cell>
          <cell r="EC353" t="str">
            <v>Percentage</v>
          </cell>
          <cell r="ED353" t="str">
            <v>-</v>
          </cell>
          <cell r="EE353" t="str">
            <v>-</v>
          </cell>
          <cell r="EG353" t="str">
            <v>-</v>
          </cell>
          <cell r="EI353" t="str">
            <v>-</v>
          </cell>
          <cell r="EK353">
            <v>0</v>
          </cell>
          <cell r="EN353">
            <v>7.15</v>
          </cell>
          <cell r="EO353" t="str">
            <v>Hypothesis Test</v>
          </cell>
          <cell r="EP353" t="str">
            <v>Borrowing</v>
          </cell>
          <cell r="EQ353" t="str">
            <v>Assessment of Interest</v>
          </cell>
          <cell r="ER353">
            <v>8.3699999999999921</v>
          </cell>
          <cell r="ES353">
            <v>8.3699999999999921</v>
          </cell>
          <cell r="ET353" t="str">
            <v>If someone in the village receives a loan of 10,000 Afghani from [ANSWER TO 8.XX], how much would they usually pay back, including any interest or charges, in order to settle the loan?</v>
          </cell>
          <cell r="EU353" t="str">
            <v>اگر کسی در قريه 10,000 افغانی از [ جواب 8.xx] قرض بگیرد، وقتیکه آنرا دوباره ادا کند، همراه با سود آن مجموعاً چند افغانی باید بدهد؟</v>
          </cell>
          <cell r="EV353" t="b">
            <v>1</v>
          </cell>
          <cell r="EW353" t="b">
            <v>1</v>
          </cell>
          <cell r="EX353" t="b">
            <v>1</v>
          </cell>
        </row>
        <row r="354">
          <cell r="Q354">
            <v>9.1199999999999974</v>
          </cell>
          <cell r="V354" t="str">
            <v xml:space="preserve">At the most recent time that you sold produce, did you sell the produce at a market or to a middleman who then sold the produce at a market or to other people? </v>
          </cell>
          <cell r="W354" t="str">
            <v xml:space="preserve">Following the most recent harvest, was it more common for farmers from this village to sell their produce at a market or to a middleman who then sold the produce at a market or to other people? </v>
          </cell>
          <cell r="X354" t="str">
            <v>به ادامه آخرين حاصل گيری، آيا اين بیشتر معمول بود که دهقانان حاصالات شان را به بازار بفروشند و يا اینکه به جلاب؟</v>
          </cell>
          <cell r="Y354" t="str">
            <v/>
          </cell>
          <cell r="Z354" t="str">
            <v>بیشر رایج است که دربازاربفروشد</v>
          </cell>
          <cell r="AA354" t="str">
            <v>بیشر رایج است که به جلاب بفروشد</v>
          </cell>
          <cell r="AB354" t="e">
            <v>#N/A</v>
          </cell>
          <cell r="AC354" t="e">
            <v>#N/A</v>
          </cell>
          <cell r="AD354" t="e">
            <v>#N/A</v>
          </cell>
          <cell r="AE354" t="e">
            <v>#N/A</v>
          </cell>
          <cell r="AF354" t="e">
            <v>#N/A</v>
          </cell>
          <cell r="AG354" t="e">
            <v>#N/A</v>
          </cell>
          <cell r="AH354" t="e">
            <v>#N/A</v>
          </cell>
          <cell r="AI354" t="e">
            <v>#N/A</v>
          </cell>
          <cell r="AJ354" t="e">
            <v>#N/A</v>
          </cell>
          <cell r="AK354" t="e">
            <v>#N/A</v>
          </cell>
          <cell r="AL354" t="e">
            <v>#N/A</v>
          </cell>
          <cell r="AM354" t="e">
            <v>#N/A</v>
          </cell>
          <cell r="AN354" t="e">
            <v>#N/A</v>
          </cell>
          <cell r="AO354" t="e">
            <v>#N/A</v>
          </cell>
          <cell r="AP354" t="e">
            <v>#N/A</v>
          </cell>
          <cell r="AQ354" t="e">
            <v>#N/A</v>
          </cell>
          <cell r="AR354" t="e">
            <v>#N/A</v>
          </cell>
          <cell r="AS354" t="e">
            <v>#N/A</v>
          </cell>
          <cell r="AT354" t="e">
            <v>#N/A</v>
          </cell>
          <cell r="AU354" t="e">
            <v>#N/A</v>
          </cell>
          <cell r="AV354" t="e">
            <v>#N/A</v>
          </cell>
          <cell r="AW354" t="e">
            <v>#N/A</v>
          </cell>
          <cell r="AX354" t="e">
            <v>#N/A</v>
          </cell>
          <cell r="AY354" t="e">
            <v>#N/A</v>
          </cell>
          <cell r="AZ354" t="e">
            <v>#N/A</v>
          </cell>
          <cell r="BA354" t="e">
            <v>#N/A</v>
          </cell>
          <cell r="BB354" t="e">
            <v>#N/A</v>
          </cell>
          <cell r="BC354" t="e">
            <v>#N/A</v>
          </cell>
          <cell r="BD354" t="e">
            <v>#N/A</v>
          </cell>
          <cell r="BE354" t="e">
            <v>#N/A</v>
          </cell>
          <cell r="BF354" t="e">
            <v>#N/A</v>
          </cell>
          <cell r="BG354" t="e">
            <v>#N/A</v>
          </cell>
          <cell r="BH354" t="e">
            <v>#N/A</v>
          </cell>
          <cell r="BI354" t="e">
            <v>#N/A</v>
          </cell>
          <cell r="BJ354" t="e">
            <v>#N/A</v>
          </cell>
          <cell r="BK354" t="e">
            <v>#N/A</v>
          </cell>
          <cell r="BL354" t="e">
            <v>#N/A</v>
          </cell>
          <cell r="BM354" t="e">
            <v>#N/A</v>
          </cell>
          <cell r="BN354" t="e">
            <v>#N/A</v>
          </cell>
          <cell r="BO354" t="e">
            <v>#N/A</v>
          </cell>
          <cell r="BP354" t="e">
            <v>#N/A</v>
          </cell>
          <cell r="BQ354" t="e">
            <v>#N/A</v>
          </cell>
          <cell r="BR354" t="e">
            <v>#N/A</v>
          </cell>
          <cell r="BS354" t="e">
            <v>#N/A</v>
          </cell>
          <cell r="BT354" t="e">
            <v>#N/A</v>
          </cell>
          <cell r="BU354" t="e">
            <v>#N/A</v>
          </cell>
          <cell r="BV354" t="e">
            <v>#N/A</v>
          </cell>
          <cell r="BW354" t="e">
            <v>#N/A</v>
          </cell>
          <cell r="BX354">
            <v>2</v>
          </cell>
          <cell r="BY354" t="e">
            <v>#N/A</v>
          </cell>
          <cell r="BZ354" t="str">
            <v>More Common to Sell at Market</v>
          </cell>
          <cell r="CA354" t="str">
            <v>More Common to Sell to Middlemen</v>
          </cell>
          <cell r="CB354">
            <v>0</v>
          </cell>
          <cell r="CC354">
            <v>0</v>
          </cell>
          <cell r="CD354">
            <v>0</v>
          </cell>
          <cell r="CE354">
            <v>0</v>
          </cell>
          <cell r="CF354">
            <v>0</v>
          </cell>
          <cell r="CG354">
            <v>0</v>
          </cell>
          <cell r="CH354">
            <v>0</v>
          </cell>
          <cell r="CI354">
            <v>0</v>
          </cell>
          <cell r="CJ354">
            <v>0</v>
          </cell>
          <cell r="CK354">
            <v>0</v>
          </cell>
          <cell r="CL354">
            <v>0</v>
          </cell>
          <cell r="CM354">
            <v>0</v>
          </cell>
          <cell r="CN354">
            <v>0</v>
          </cell>
          <cell r="CO354">
            <v>0</v>
          </cell>
          <cell r="CP354">
            <v>0</v>
          </cell>
          <cell r="CQ354">
            <v>0</v>
          </cell>
          <cell r="CR354">
            <v>0</v>
          </cell>
          <cell r="CS354">
            <v>0</v>
          </cell>
          <cell r="CT354">
            <v>0</v>
          </cell>
          <cell r="CU354">
            <v>0</v>
          </cell>
          <cell r="CV354">
            <v>0</v>
          </cell>
          <cell r="CW354">
            <v>0</v>
          </cell>
          <cell r="CX354">
            <v>0</v>
          </cell>
          <cell r="CY354">
            <v>0</v>
          </cell>
          <cell r="CZ354">
            <v>0</v>
          </cell>
          <cell r="DA354">
            <v>0</v>
          </cell>
          <cell r="DB354">
            <v>0</v>
          </cell>
          <cell r="DC354">
            <v>0</v>
          </cell>
          <cell r="DD354">
            <v>0</v>
          </cell>
          <cell r="DE354">
            <v>0</v>
          </cell>
          <cell r="DF354">
            <v>0</v>
          </cell>
          <cell r="DG354">
            <v>0</v>
          </cell>
          <cell r="DH354">
            <v>0</v>
          </cell>
          <cell r="DI354">
            <v>0</v>
          </cell>
          <cell r="DJ354">
            <v>0</v>
          </cell>
          <cell r="DK354">
            <v>0</v>
          </cell>
          <cell r="DL354">
            <v>0</v>
          </cell>
          <cell r="DM354">
            <v>0</v>
          </cell>
          <cell r="DN354">
            <v>0</v>
          </cell>
          <cell r="DO354">
            <v>0</v>
          </cell>
          <cell r="DP354">
            <v>0</v>
          </cell>
          <cell r="DQ354">
            <v>0</v>
          </cell>
          <cell r="DR354">
            <v>0</v>
          </cell>
          <cell r="DS354">
            <v>0</v>
          </cell>
          <cell r="DT354">
            <v>0</v>
          </cell>
          <cell r="DU354">
            <v>0</v>
          </cell>
          <cell r="DV354">
            <v>0</v>
          </cell>
          <cell r="DW354">
            <v>0</v>
          </cell>
          <cell r="DX354">
            <v>2</v>
          </cell>
          <cell r="DY354">
            <v>1</v>
          </cell>
          <cell r="EK354">
            <v>0</v>
          </cell>
          <cell r="ER354">
            <v>9.1199999999999974</v>
          </cell>
          <cell r="ES354">
            <v>9.1199999999999974</v>
          </cell>
          <cell r="ET354" t="str">
            <v xml:space="preserve">Following the most recent harvest, was it more common for farmers from this village to sell their produce at a market or to a middleman who then sold the produce at a market or to other people? </v>
          </cell>
          <cell r="EU354" t="str">
            <v>به ادامه آخرين حاصل گيری، آيا اين بیشتر معمول بود که دهقانان حاصالات شان را به بازار بفروشند و يا اینکه به جلاب؟</v>
          </cell>
          <cell r="EV354" t="b">
            <v>1</v>
          </cell>
          <cell r="EW354" t="b">
            <v>1</v>
          </cell>
          <cell r="EX354" t="b">
            <v>1</v>
          </cell>
        </row>
        <row r="355">
          <cell r="Q355">
            <v>9.1499999999999968</v>
          </cell>
          <cell r="V355" t="str">
            <v>In the most recent cultivation season, how many jireebs of land was left fallow?</v>
          </cell>
          <cell r="W355" t="str">
            <v>During the most recent cultivation season, how many jireebs of land were left fallow by farmers in this village?</v>
          </cell>
          <cell r="X355" t="str">
            <v xml:space="preserve">در آخرین فصل کشت، چند جریب زمین توسط دهقانان این قریه، ناکشت باقی مانده بود؟ </v>
          </cell>
          <cell r="Y355" t="str">
            <v/>
          </cell>
          <cell r="Z355" t="str">
            <v>جریب</v>
          </cell>
          <cell r="AA355" t="e">
            <v>#N/A</v>
          </cell>
          <cell r="AB355" t="e">
            <v>#N/A</v>
          </cell>
          <cell r="AC355" t="e">
            <v>#N/A</v>
          </cell>
          <cell r="AD355" t="e">
            <v>#N/A</v>
          </cell>
          <cell r="AE355" t="e">
            <v>#N/A</v>
          </cell>
          <cell r="AF355" t="e">
            <v>#N/A</v>
          </cell>
          <cell r="AG355" t="e">
            <v>#N/A</v>
          </cell>
          <cell r="AH355" t="e">
            <v>#N/A</v>
          </cell>
          <cell r="AI355" t="e">
            <v>#N/A</v>
          </cell>
          <cell r="AJ355" t="e">
            <v>#N/A</v>
          </cell>
          <cell r="AK355" t="e">
            <v>#N/A</v>
          </cell>
          <cell r="AL355" t="e">
            <v>#N/A</v>
          </cell>
          <cell r="AM355" t="e">
            <v>#N/A</v>
          </cell>
          <cell r="AN355" t="e">
            <v>#N/A</v>
          </cell>
          <cell r="AO355" t="e">
            <v>#N/A</v>
          </cell>
          <cell r="AP355" t="e">
            <v>#N/A</v>
          </cell>
          <cell r="AQ355" t="e">
            <v>#N/A</v>
          </cell>
          <cell r="AR355" t="e">
            <v>#N/A</v>
          </cell>
          <cell r="AS355" t="e">
            <v>#N/A</v>
          </cell>
          <cell r="AT355" t="e">
            <v>#N/A</v>
          </cell>
          <cell r="AU355" t="e">
            <v>#N/A</v>
          </cell>
          <cell r="AV355" t="e">
            <v>#N/A</v>
          </cell>
          <cell r="AW355" t="e">
            <v>#N/A</v>
          </cell>
          <cell r="AX355" t="e">
            <v>#N/A</v>
          </cell>
          <cell r="AY355" t="e">
            <v>#N/A</v>
          </cell>
          <cell r="AZ355" t="e">
            <v>#N/A</v>
          </cell>
          <cell r="BA355" t="e">
            <v>#N/A</v>
          </cell>
          <cell r="BB355" t="e">
            <v>#N/A</v>
          </cell>
          <cell r="BC355" t="e">
            <v>#N/A</v>
          </cell>
          <cell r="BD355" t="e">
            <v>#N/A</v>
          </cell>
          <cell r="BE355" t="e">
            <v>#N/A</v>
          </cell>
          <cell r="BF355" t="e">
            <v>#N/A</v>
          </cell>
          <cell r="BG355" t="e">
            <v>#N/A</v>
          </cell>
          <cell r="BH355" t="e">
            <v>#N/A</v>
          </cell>
          <cell r="BI355" t="e">
            <v>#N/A</v>
          </cell>
          <cell r="BJ355" t="e">
            <v>#N/A</v>
          </cell>
          <cell r="BK355" t="e">
            <v>#N/A</v>
          </cell>
          <cell r="BL355" t="e">
            <v>#N/A</v>
          </cell>
          <cell r="BM355" t="e">
            <v>#N/A</v>
          </cell>
          <cell r="BN355" t="e">
            <v>#N/A</v>
          </cell>
          <cell r="BO355" t="e">
            <v>#N/A</v>
          </cell>
          <cell r="BP355" t="e">
            <v>#N/A</v>
          </cell>
          <cell r="BQ355" t="e">
            <v>#N/A</v>
          </cell>
          <cell r="BR355" t="e">
            <v>#N/A</v>
          </cell>
          <cell r="BS355" t="e">
            <v>#N/A</v>
          </cell>
          <cell r="BT355" t="e">
            <v>#N/A</v>
          </cell>
          <cell r="BU355" t="e">
            <v>#N/A</v>
          </cell>
          <cell r="BV355" t="e">
            <v>#N/A</v>
          </cell>
          <cell r="BW355" t="e">
            <v>#N/A</v>
          </cell>
          <cell r="BX355">
            <v>1</v>
          </cell>
          <cell r="BY355" t="e">
            <v>#N/A</v>
          </cell>
          <cell r="BZ355" t="str">
            <v>Jireebs</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cell r="DI355">
            <v>0</v>
          </cell>
          <cell r="DJ355">
            <v>0</v>
          </cell>
          <cell r="DK355">
            <v>0</v>
          </cell>
          <cell r="DL355">
            <v>0</v>
          </cell>
          <cell r="DM355">
            <v>0</v>
          </cell>
          <cell r="DN355">
            <v>0</v>
          </cell>
          <cell r="DO355">
            <v>0</v>
          </cell>
          <cell r="DP355">
            <v>0</v>
          </cell>
          <cell r="DQ355">
            <v>0</v>
          </cell>
          <cell r="DR355">
            <v>0</v>
          </cell>
          <cell r="DS355">
            <v>0</v>
          </cell>
          <cell r="DT355">
            <v>0</v>
          </cell>
          <cell r="DU355">
            <v>0</v>
          </cell>
          <cell r="DV355">
            <v>0</v>
          </cell>
          <cell r="DW355">
            <v>0</v>
          </cell>
          <cell r="DX355">
            <v>1</v>
          </cell>
          <cell r="DY355">
            <v>1</v>
          </cell>
          <cell r="EK355">
            <v>0</v>
          </cell>
          <cell r="ER355">
            <v>9.1499999999999968</v>
          </cell>
          <cell r="ES355">
            <v>9.1499999999999968</v>
          </cell>
          <cell r="ET355" t="str">
            <v>During the most recent cultivation season, how many jireebs of land were left fallow by farmers in this village?</v>
          </cell>
          <cell r="EU355" t="str">
            <v xml:space="preserve">در آخرین فصل کشت، چند جریب زمین توسط دهقانان این قریه، ناکشت باقی مانده بود؟ </v>
          </cell>
          <cell r="EV355" t="b">
            <v>1</v>
          </cell>
          <cell r="EW355" t="b">
            <v>1</v>
          </cell>
          <cell r="EX355" t="b">
            <v>1</v>
          </cell>
        </row>
        <row r="356">
          <cell r="Q356">
            <v>9.1599999999999966</v>
          </cell>
          <cell r="V356" t="str">
            <v>What was the main reason for keeping this land fallow?</v>
          </cell>
          <cell r="W356" t="str">
            <v>What was the main reason that farmers left land fallow?</v>
          </cell>
          <cell r="X356" t="str">
            <v>دلیل عمده يکه دهقانان اين زمين را ناکشت گذاشت چه بود؟</v>
          </cell>
          <cell r="Y356" t="str">
            <v/>
          </cell>
          <cell r="Z356" t="str">
            <v xml:space="preserve">کمبود آب </v>
          </cell>
          <cell r="AA356" t="str">
            <v>دعوا روی مسئله آب</v>
          </cell>
          <cell r="AB356" t="str">
            <v>برای کشت پول نداشتیم</v>
          </cell>
          <cell r="AC356" t="str">
            <v xml:space="preserve">دعوا سر مالکیت زمین </v>
          </cell>
          <cell r="AD356" t="str">
            <v>مشکلات امنیتی</v>
          </cell>
          <cell r="AE356" t="str">
            <v>زمین حاصلخیز نبود</v>
          </cell>
          <cell r="AF356" t="str">
            <v xml:space="preserve">لامزروع گذاشتیم  برای اینکه زمین  قوت کشت را نداشت </v>
          </cell>
          <cell r="AG356" t="str">
            <v>نداشتن نیروی کاری برای کشت و حاصلگیری</v>
          </cell>
          <cell r="AH356" t="str">
            <v>سایر:</v>
          </cell>
          <cell r="AI356" t="e">
            <v>#N/A</v>
          </cell>
          <cell r="AJ356" t="e">
            <v>#N/A</v>
          </cell>
          <cell r="AK356" t="e">
            <v>#N/A</v>
          </cell>
          <cell r="AL356" t="e">
            <v>#N/A</v>
          </cell>
          <cell r="AM356" t="e">
            <v>#N/A</v>
          </cell>
          <cell r="AN356" t="e">
            <v>#N/A</v>
          </cell>
          <cell r="AO356" t="e">
            <v>#N/A</v>
          </cell>
          <cell r="AP356" t="e">
            <v>#N/A</v>
          </cell>
          <cell r="AQ356" t="e">
            <v>#N/A</v>
          </cell>
          <cell r="AR356" t="e">
            <v>#N/A</v>
          </cell>
          <cell r="AS356" t="e">
            <v>#N/A</v>
          </cell>
          <cell r="AT356" t="e">
            <v>#N/A</v>
          </cell>
          <cell r="AU356" t="e">
            <v>#N/A</v>
          </cell>
          <cell r="AV356" t="e">
            <v>#N/A</v>
          </cell>
          <cell r="AW356" t="e">
            <v>#N/A</v>
          </cell>
          <cell r="AX356" t="e">
            <v>#N/A</v>
          </cell>
          <cell r="AY356" t="e">
            <v>#N/A</v>
          </cell>
          <cell r="AZ356" t="e">
            <v>#N/A</v>
          </cell>
          <cell r="BA356" t="e">
            <v>#N/A</v>
          </cell>
          <cell r="BB356" t="e">
            <v>#N/A</v>
          </cell>
          <cell r="BC356" t="e">
            <v>#N/A</v>
          </cell>
          <cell r="BD356" t="e">
            <v>#N/A</v>
          </cell>
          <cell r="BE356" t="e">
            <v>#N/A</v>
          </cell>
          <cell r="BF356" t="e">
            <v>#N/A</v>
          </cell>
          <cell r="BG356" t="e">
            <v>#N/A</v>
          </cell>
          <cell r="BH356" t="e">
            <v>#N/A</v>
          </cell>
          <cell r="BI356" t="e">
            <v>#N/A</v>
          </cell>
          <cell r="BJ356" t="e">
            <v>#N/A</v>
          </cell>
          <cell r="BK356" t="e">
            <v>#N/A</v>
          </cell>
          <cell r="BL356" t="e">
            <v>#N/A</v>
          </cell>
          <cell r="BM356" t="e">
            <v>#N/A</v>
          </cell>
          <cell r="BN356" t="e">
            <v>#N/A</v>
          </cell>
          <cell r="BO356" t="e">
            <v>#N/A</v>
          </cell>
          <cell r="BP356" t="e">
            <v>#N/A</v>
          </cell>
          <cell r="BQ356" t="e">
            <v>#N/A</v>
          </cell>
          <cell r="BR356" t="e">
            <v>#N/A</v>
          </cell>
          <cell r="BS356" t="e">
            <v>#N/A</v>
          </cell>
          <cell r="BT356" t="e">
            <v>#N/A</v>
          </cell>
          <cell r="BU356" t="e">
            <v>#N/A</v>
          </cell>
          <cell r="BV356" t="e">
            <v>#N/A</v>
          </cell>
          <cell r="BW356" t="e">
            <v>#N/A</v>
          </cell>
          <cell r="BX356">
            <v>9</v>
          </cell>
          <cell r="BY356" t="e">
            <v>#N/A</v>
          </cell>
          <cell r="BZ356" t="str">
            <v>Lack of Water</v>
          </cell>
          <cell r="CA356" t="str">
            <v>Dispute about Water</v>
          </cell>
          <cell r="CB356" t="str">
            <v>No Budget for Cultivation</v>
          </cell>
          <cell r="CC356" t="str">
            <v>Dispute over Land Ownership</v>
          </cell>
          <cell r="CD356" t="str">
            <v>Security concerns</v>
          </cell>
          <cell r="CE356" t="str">
            <v>Land not Fertile</v>
          </cell>
          <cell r="CF356" t="str">
            <v>Left Fallow to Increase Fertility</v>
          </cell>
          <cell r="CG356" t="str">
            <v>Did Not Have Enough Labor to Cultivate or Harvest Fully</v>
          </cell>
          <cell r="CH356" t="str">
            <v>Other:</v>
          </cell>
          <cell r="CI356">
            <v>0</v>
          </cell>
          <cell r="CJ356">
            <v>0</v>
          </cell>
          <cell r="CK356">
            <v>0</v>
          </cell>
          <cell r="CL356">
            <v>0</v>
          </cell>
          <cell r="CM356">
            <v>0</v>
          </cell>
          <cell r="CN356">
            <v>0</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0</v>
          </cell>
          <cell r="DG356">
            <v>0</v>
          </cell>
          <cell r="DH356">
            <v>0</v>
          </cell>
          <cell r="DI356">
            <v>0</v>
          </cell>
          <cell r="DJ356">
            <v>0</v>
          </cell>
          <cell r="DK356">
            <v>0</v>
          </cell>
          <cell r="DL356">
            <v>0</v>
          </cell>
          <cell r="DM356">
            <v>0</v>
          </cell>
          <cell r="DN356">
            <v>0</v>
          </cell>
          <cell r="DO356">
            <v>0</v>
          </cell>
          <cell r="DP356">
            <v>0</v>
          </cell>
          <cell r="DQ356">
            <v>0</v>
          </cell>
          <cell r="DR356">
            <v>0</v>
          </cell>
          <cell r="DS356">
            <v>0</v>
          </cell>
          <cell r="DT356">
            <v>0</v>
          </cell>
          <cell r="DU356">
            <v>0</v>
          </cell>
          <cell r="DV356">
            <v>0</v>
          </cell>
          <cell r="DW356">
            <v>0</v>
          </cell>
          <cell r="DX356">
            <v>9</v>
          </cell>
          <cell r="DY356">
            <v>1</v>
          </cell>
          <cell r="EK356">
            <v>0</v>
          </cell>
          <cell r="ER356">
            <v>9.1599999999999966</v>
          </cell>
          <cell r="ES356">
            <v>9.1599999999999966</v>
          </cell>
          <cell r="ET356" t="str">
            <v>What was the main reason that farmers left land fallow?</v>
          </cell>
          <cell r="EU356" t="str">
            <v>دلیل عمده يکه دهقانان اين زمين را ناکشت گذاشت چه بود؟</v>
          </cell>
          <cell r="EV356" t="b">
            <v>1</v>
          </cell>
          <cell r="EW356" t="b">
            <v>1</v>
          </cell>
          <cell r="EX356" t="b">
            <v>1</v>
          </cell>
        </row>
        <row r="357">
          <cell r="Q357">
            <v>9.1699999999999964</v>
          </cell>
          <cell r="V357" t="str">
            <v>Compared to last year, has the area of land that you cultivated increased, stayed the same, and decreased?</v>
          </cell>
          <cell r="W357" t="str">
            <v>Has the size of the land under cultivation in the village during the most recent cultivation season increased a lot compared to last year, increased a little compared to last year, stayed the same as last year, decreased a little compared to last year, or decreased a lot compared to last year?</v>
          </cell>
          <cell r="X357" t="str">
            <v>آيا اندازه زمین تحت کشت در قريه در جريان آخرين فصل کشت در مقايسه با سال گذشته بسيار زیاد شده است، کمی زياد شده است، به عين حالت باقی مانده است، کمی کم شده است و يا زياد کم شده است؟</v>
          </cell>
          <cell r="Y357" t="str">
            <v/>
          </cell>
          <cell r="Z357" t="str">
            <v>زیاد شده</v>
          </cell>
          <cell r="AA357" t="str">
            <v>همو چیز است</v>
          </cell>
          <cell r="AB357" t="str">
            <v>کم شده</v>
          </cell>
          <cell r="AC357" t="e">
            <v>#N/A</v>
          </cell>
          <cell r="AD357" t="e">
            <v>#N/A</v>
          </cell>
          <cell r="AE357" t="e">
            <v>#N/A</v>
          </cell>
          <cell r="AF357" t="e">
            <v>#N/A</v>
          </cell>
          <cell r="AG357" t="e">
            <v>#N/A</v>
          </cell>
          <cell r="AH357" t="e">
            <v>#N/A</v>
          </cell>
          <cell r="AI357" t="e">
            <v>#N/A</v>
          </cell>
          <cell r="AJ357" t="e">
            <v>#N/A</v>
          </cell>
          <cell r="AK357" t="e">
            <v>#N/A</v>
          </cell>
          <cell r="AL357" t="e">
            <v>#N/A</v>
          </cell>
          <cell r="AM357" t="e">
            <v>#N/A</v>
          </cell>
          <cell r="AN357" t="e">
            <v>#N/A</v>
          </cell>
          <cell r="AO357" t="e">
            <v>#N/A</v>
          </cell>
          <cell r="AP357" t="e">
            <v>#N/A</v>
          </cell>
          <cell r="AQ357" t="e">
            <v>#N/A</v>
          </cell>
          <cell r="AR357" t="e">
            <v>#N/A</v>
          </cell>
          <cell r="AS357" t="e">
            <v>#N/A</v>
          </cell>
          <cell r="AT357" t="e">
            <v>#N/A</v>
          </cell>
          <cell r="AU357" t="e">
            <v>#N/A</v>
          </cell>
          <cell r="AV357" t="e">
            <v>#N/A</v>
          </cell>
          <cell r="AW357" t="e">
            <v>#N/A</v>
          </cell>
          <cell r="AX357" t="e">
            <v>#N/A</v>
          </cell>
          <cell r="AY357" t="e">
            <v>#N/A</v>
          </cell>
          <cell r="AZ357" t="e">
            <v>#N/A</v>
          </cell>
          <cell r="BA357" t="e">
            <v>#N/A</v>
          </cell>
          <cell r="BB357" t="e">
            <v>#N/A</v>
          </cell>
          <cell r="BC357" t="e">
            <v>#N/A</v>
          </cell>
          <cell r="BD357" t="e">
            <v>#N/A</v>
          </cell>
          <cell r="BE357" t="e">
            <v>#N/A</v>
          </cell>
          <cell r="BF357" t="e">
            <v>#N/A</v>
          </cell>
          <cell r="BG357" t="e">
            <v>#N/A</v>
          </cell>
          <cell r="BH357" t="e">
            <v>#N/A</v>
          </cell>
          <cell r="BI357" t="e">
            <v>#N/A</v>
          </cell>
          <cell r="BJ357" t="e">
            <v>#N/A</v>
          </cell>
          <cell r="BK357" t="e">
            <v>#N/A</v>
          </cell>
          <cell r="BL357" t="e">
            <v>#N/A</v>
          </cell>
          <cell r="BM357" t="e">
            <v>#N/A</v>
          </cell>
          <cell r="BN357" t="e">
            <v>#N/A</v>
          </cell>
          <cell r="BO357" t="e">
            <v>#N/A</v>
          </cell>
          <cell r="BP357" t="e">
            <v>#N/A</v>
          </cell>
          <cell r="BQ357" t="e">
            <v>#N/A</v>
          </cell>
          <cell r="BR357" t="e">
            <v>#N/A</v>
          </cell>
          <cell r="BS357" t="e">
            <v>#N/A</v>
          </cell>
          <cell r="BT357" t="e">
            <v>#N/A</v>
          </cell>
          <cell r="BU357" t="e">
            <v>#N/A</v>
          </cell>
          <cell r="BV357" t="e">
            <v>#N/A</v>
          </cell>
          <cell r="BW357" t="e">
            <v>#N/A</v>
          </cell>
          <cell r="BX357">
            <v>3</v>
          </cell>
          <cell r="BY357" t="e">
            <v>#N/A</v>
          </cell>
          <cell r="BZ357" t="str">
            <v>Increased</v>
          </cell>
          <cell r="CA357" t="str">
            <v>Stayed the Same</v>
          </cell>
          <cell r="CB357" t="str">
            <v>Decreased</v>
          </cell>
          <cell r="CC357">
            <v>0</v>
          </cell>
          <cell r="CD357">
            <v>0</v>
          </cell>
          <cell r="CE357">
            <v>0</v>
          </cell>
          <cell r="CF357">
            <v>0</v>
          </cell>
          <cell r="CG357">
            <v>0</v>
          </cell>
          <cell r="CH357">
            <v>0</v>
          </cell>
          <cell r="CI357">
            <v>0</v>
          </cell>
          <cell r="CJ357">
            <v>0</v>
          </cell>
          <cell r="CK357">
            <v>0</v>
          </cell>
          <cell r="CL357">
            <v>0</v>
          </cell>
          <cell r="CM357">
            <v>0</v>
          </cell>
          <cell r="CN357">
            <v>0</v>
          </cell>
          <cell r="CO357">
            <v>0</v>
          </cell>
          <cell r="CP357">
            <v>0</v>
          </cell>
          <cell r="CQ357">
            <v>0</v>
          </cell>
          <cell r="CR357">
            <v>0</v>
          </cell>
          <cell r="CS357">
            <v>0</v>
          </cell>
          <cell r="CT357">
            <v>0</v>
          </cell>
          <cell r="CU357">
            <v>0</v>
          </cell>
          <cell r="CV357">
            <v>0</v>
          </cell>
          <cell r="CW357">
            <v>0</v>
          </cell>
          <cell r="CX357">
            <v>0</v>
          </cell>
          <cell r="CY357">
            <v>0</v>
          </cell>
          <cell r="CZ357">
            <v>0</v>
          </cell>
          <cell r="DA357">
            <v>0</v>
          </cell>
          <cell r="DB357">
            <v>0</v>
          </cell>
          <cell r="DC357">
            <v>0</v>
          </cell>
          <cell r="DD357">
            <v>0</v>
          </cell>
          <cell r="DE357">
            <v>0</v>
          </cell>
          <cell r="DF357">
            <v>0</v>
          </cell>
          <cell r="DG357">
            <v>0</v>
          </cell>
          <cell r="DH357">
            <v>0</v>
          </cell>
          <cell r="DI357">
            <v>0</v>
          </cell>
          <cell r="DJ357">
            <v>0</v>
          </cell>
          <cell r="DK357">
            <v>0</v>
          </cell>
          <cell r="DL357">
            <v>0</v>
          </cell>
          <cell r="DM357">
            <v>0</v>
          </cell>
          <cell r="DN357">
            <v>0</v>
          </cell>
          <cell r="DO357">
            <v>0</v>
          </cell>
          <cell r="DP357">
            <v>0</v>
          </cell>
          <cell r="DQ357">
            <v>0</v>
          </cell>
          <cell r="DR357">
            <v>0</v>
          </cell>
          <cell r="DS357">
            <v>0</v>
          </cell>
          <cell r="DT357">
            <v>0</v>
          </cell>
          <cell r="DU357">
            <v>0</v>
          </cell>
          <cell r="DV357">
            <v>0</v>
          </cell>
          <cell r="DW357">
            <v>0</v>
          </cell>
          <cell r="DX357">
            <v>3</v>
          </cell>
          <cell r="DY357">
            <v>1</v>
          </cell>
          <cell r="EK357">
            <v>0</v>
          </cell>
          <cell r="ER357">
            <v>9.1699999999999964</v>
          </cell>
          <cell r="ES357">
            <v>9.1699999999999964</v>
          </cell>
          <cell r="ET357" t="str">
            <v>Has the size of the land under cultivation in the village during the most recent cultivation season increased a lot compared to last year, increased a little compared to last year, stayed the same as last year, decreased a little compared to last year, or decreased a lot compared to last year?</v>
          </cell>
          <cell r="EU357" t="str">
            <v>آيا اندازه زمین تحت کشت در قريه در جريان آخرين فصل کشت در مقايسه با سال گذشته بسيار زیاد شده است، کمی زياد شده است، به عين حالت باقی مانده است، کمی کم شده است و يا زياد کم شده است؟</v>
          </cell>
          <cell r="EV357" t="b">
            <v>1</v>
          </cell>
          <cell r="EW357" t="b">
            <v>1</v>
          </cell>
          <cell r="EX357" t="b">
            <v>1</v>
          </cell>
        </row>
        <row r="358">
          <cell r="Q358">
            <v>9.1799999999999962</v>
          </cell>
          <cell r="V358" t="str">
            <v>What was the main reason for this?</v>
          </cell>
          <cell r="W358" t="str">
            <v>What was the main reason for this?</v>
          </cell>
          <cell r="X358" t="str">
            <v>دليل عمده اين چه بود؟</v>
          </cell>
          <cell r="Y358" t="str">
            <v/>
          </cell>
          <cell r="Z358" t="str">
            <v>خریداری زمین</v>
          </cell>
          <cell r="AA358" t="str">
            <v>فروش زمین</v>
          </cell>
          <cell r="AB358" t="str">
            <v>از دست دادن یا بخشش زمین در پروژه یا استملاک</v>
          </cell>
          <cell r="AC358" t="str">
            <v xml:space="preserve">رخ دادن منازعه بالای زمین </v>
          </cell>
          <cell r="AD358" t="str">
            <v>حل منازعه بالای زمین</v>
          </cell>
          <cell r="AE358" t="str">
            <v>افزایش در ساحه زمین لامزروع</v>
          </cell>
          <cell r="AF358" t="str">
            <v>کاهش در ساحه زمین لامزروع</v>
          </cell>
          <cell r="AG358" t="str">
            <v>افزایش در آب آبیاری</v>
          </cell>
          <cell r="AH358" t="str">
            <v>کاهش در آب آبیاری</v>
          </cell>
          <cell r="AI358" t="str">
            <v>افزایش باران یا برف</v>
          </cell>
          <cell r="AJ358" t="str">
            <v>کاهش باران یا برف / خشک سالی</v>
          </cell>
          <cell r="AK358" t="str">
            <v>افزایش تخم های بذری</v>
          </cell>
          <cell r="AL358" t="str">
            <v>کاهش تخم های بذری</v>
          </cell>
          <cell r="AM358" t="str">
            <v>تغیر در نوعیت تخم های بذری</v>
          </cell>
          <cell r="AN358" t="str">
            <v>افزایش کود کیمیاوی</v>
          </cell>
          <cell r="AO358" t="str">
            <v>کاهش کود کیمیاوی</v>
          </cell>
          <cell r="AP358" t="str">
            <v>تخریب مزارع توسط تیم های نابود کننده</v>
          </cell>
          <cell r="AQ358" t="str">
            <v>تهدید تخریب مزارع توسط تیم های نابود کننده</v>
          </cell>
          <cell r="AR358" t="str">
            <v>داوطلبانه فیصله شد که کشت های غیر قانونی را متوقف کنند</v>
          </cell>
          <cell r="AS358" t="str">
            <v>کشت ها توسط رهزنان، کوچی ها یا مهاجرین تخریب شد</v>
          </cell>
          <cell r="AT358" t="str">
            <v>کشت ها توسط حیوانات، ملخ ها و یا مریضی تخریب شد</v>
          </cell>
          <cell r="AU358" t="str">
            <v>نداشتن نیروی کاری برای کشت و حاصلگیری</v>
          </cell>
          <cell r="AV358" t="str">
            <v>رسیده گی نتوانستن به زمین / حاصلات به خاطر جنگ و نا امنی</v>
          </cell>
          <cell r="AW358" t="str">
            <v>سایر:</v>
          </cell>
          <cell r="AX358" t="str">
            <v>سایر:</v>
          </cell>
          <cell r="AY358" t="e">
            <v>#N/A</v>
          </cell>
          <cell r="AZ358" t="e">
            <v>#N/A</v>
          </cell>
          <cell r="BA358" t="e">
            <v>#N/A</v>
          </cell>
          <cell r="BB358" t="e">
            <v>#N/A</v>
          </cell>
          <cell r="BC358" t="e">
            <v>#N/A</v>
          </cell>
          <cell r="BD358" t="e">
            <v>#N/A</v>
          </cell>
          <cell r="BE358" t="e">
            <v>#N/A</v>
          </cell>
          <cell r="BF358" t="e">
            <v>#N/A</v>
          </cell>
          <cell r="BG358" t="e">
            <v>#N/A</v>
          </cell>
          <cell r="BH358" t="e">
            <v>#N/A</v>
          </cell>
          <cell r="BI358" t="e">
            <v>#N/A</v>
          </cell>
          <cell r="BJ358" t="e">
            <v>#N/A</v>
          </cell>
          <cell r="BK358" t="e">
            <v>#N/A</v>
          </cell>
          <cell r="BL358" t="e">
            <v>#N/A</v>
          </cell>
          <cell r="BM358" t="e">
            <v>#N/A</v>
          </cell>
          <cell r="BN358" t="e">
            <v>#N/A</v>
          </cell>
          <cell r="BO358" t="e">
            <v>#N/A</v>
          </cell>
          <cell r="BP358" t="e">
            <v>#N/A</v>
          </cell>
          <cell r="BQ358" t="e">
            <v>#N/A</v>
          </cell>
          <cell r="BR358" t="e">
            <v>#N/A</v>
          </cell>
          <cell r="BS358" t="e">
            <v>#N/A</v>
          </cell>
          <cell r="BT358" t="e">
            <v>#N/A</v>
          </cell>
          <cell r="BU358" t="e">
            <v>#N/A</v>
          </cell>
          <cell r="BV358" t="e">
            <v>#N/A</v>
          </cell>
          <cell r="BW358" t="e">
            <v>#N/A</v>
          </cell>
          <cell r="BX358">
            <v>25</v>
          </cell>
          <cell r="BY358" t="e">
            <v>#N/A</v>
          </cell>
          <cell r="BZ358" t="str">
            <v>Purchased Land</v>
          </cell>
          <cell r="CA358" t="str">
            <v>Sold Land</v>
          </cell>
          <cell r="CB358" t="str">
            <v>Lost or Donated Land to Appropriation or Project</v>
          </cell>
          <cell r="CC358" t="str">
            <v>Occurrence of Land Dispute</v>
          </cell>
          <cell r="CD358" t="str">
            <v>Resolution of Land Dispute</v>
          </cell>
          <cell r="CE358" t="str">
            <v>Increase in Land Left Fallow</v>
          </cell>
          <cell r="CF358" t="str">
            <v>Decrease in Land Left Fallow</v>
          </cell>
          <cell r="CG358" t="str">
            <v>Increase in Irrigation Water</v>
          </cell>
          <cell r="CH358" t="str">
            <v>Decrease in Irrigation Water</v>
          </cell>
          <cell r="CI358" t="str">
            <v>Increase in Rain or Snowfall</v>
          </cell>
          <cell r="CJ358" t="str">
            <v>Decrease in Rain or Snowfall / Drought</v>
          </cell>
          <cell r="CK358" t="str">
            <v>Increase in Seeds</v>
          </cell>
          <cell r="CL358" t="str">
            <v>Decrease in Seeds</v>
          </cell>
          <cell r="CM358" t="str">
            <v>Change in Type of Seeds</v>
          </cell>
          <cell r="CN358" t="str">
            <v>Increase in Fertilizer</v>
          </cell>
          <cell r="CO358" t="str">
            <v>Decrease in Fertilizer</v>
          </cell>
          <cell r="CP358" t="str">
            <v>Destruction of Crops by Eradication Teams</v>
          </cell>
          <cell r="CQ358" t="str">
            <v>Threat of Destruction of Crops by Eradication Teams</v>
          </cell>
          <cell r="CR358" t="str">
            <v>Voluntarily Decided Not to Cultivate Illegal Crops</v>
          </cell>
          <cell r="CS358" t="str">
            <v>Crops Destroyed by Bandits, Kuchi, Refugees etc.</v>
          </cell>
          <cell r="CT358" t="str">
            <v>Crops Destroyed by Animals, Pests, or Disease</v>
          </cell>
          <cell r="CU358" t="str">
            <v>Did Not Have Enough Labor to Cultivate or Harvest Fully</v>
          </cell>
          <cell r="CV358" t="str">
            <v>Could Not Access Land / Harvest Due to Fighting or Insecurity</v>
          </cell>
          <cell r="CW358" t="str">
            <v>Other:</v>
          </cell>
          <cell r="CX358" t="str">
            <v>Other:</v>
          </cell>
          <cell r="CY358">
            <v>0</v>
          </cell>
          <cell r="CZ358">
            <v>0</v>
          </cell>
          <cell r="DA358">
            <v>0</v>
          </cell>
          <cell r="DB358">
            <v>0</v>
          </cell>
          <cell r="DC358">
            <v>0</v>
          </cell>
          <cell r="DD358">
            <v>0</v>
          </cell>
          <cell r="DE358">
            <v>0</v>
          </cell>
          <cell r="DF358">
            <v>0</v>
          </cell>
          <cell r="DG358">
            <v>0</v>
          </cell>
          <cell r="DH358">
            <v>0</v>
          </cell>
          <cell r="DI358">
            <v>0</v>
          </cell>
          <cell r="DJ358">
            <v>0</v>
          </cell>
          <cell r="DK358">
            <v>0</v>
          </cell>
          <cell r="DL358">
            <v>0</v>
          </cell>
          <cell r="DM358">
            <v>0</v>
          </cell>
          <cell r="DN358">
            <v>0</v>
          </cell>
          <cell r="DO358">
            <v>0</v>
          </cell>
          <cell r="DP358">
            <v>0</v>
          </cell>
          <cell r="DQ358">
            <v>0</v>
          </cell>
          <cell r="DR358">
            <v>0</v>
          </cell>
          <cell r="DS358">
            <v>0</v>
          </cell>
          <cell r="DT358">
            <v>0</v>
          </cell>
          <cell r="DU358">
            <v>0</v>
          </cell>
          <cell r="DV358">
            <v>0</v>
          </cell>
          <cell r="DW358">
            <v>0</v>
          </cell>
          <cell r="DX358">
            <v>25</v>
          </cell>
          <cell r="DY358">
            <v>1</v>
          </cell>
          <cell r="EK358">
            <v>0</v>
          </cell>
          <cell r="ER358">
            <v>9.1799999999999962</v>
          </cell>
          <cell r="ES358">
            <v>9.1799999999999962</v>
          </cell>
          <cell r="ET358" t="str">
            <v>What was the main reason for this?</v>
          </cell>
          <cell r="EU358" t="str">
            <v>دليل عمده اين چه بود؟</v>
          </cell>
          <cell r="EV358" t="b">
            <v>1</v>
          </cell>
          <cell r="EW358" t="b">
            <v>1</v>
          </cell>
          <cell r="EX358" t="b">
            <v>1</v>
          </cell>
        </row>
        <row r="359">
          <cell r="Q359">
            <v>10.130000000000001</v>
          </cell>
          <cell r="T359" t="str">
            <v>[ASK QUESTION TO EACH PARTICIPANT. COUNT THE NUMBER OF RESPONDENTS THAT PREFER EACH TYPE OF PROJECT AND RECORD THE NUMBERS IN THE TABLE BELOW]</v>
          </cell>
          <cell r="V359" t="str">
            <v>In the past 12 months, in how many meetings of {name of council 1 / 2 / 3} have you participated?</v>
          </cell>
          <cell r="W359" t="str">
            <v>In the past 12 months, in how many meetings of {name of council 1 / 2 / 3} have you participated?</v>
          </cell>
          <cell r="X359" t="str">
            <v>در همین 12 ماه گذشته، شما درچند جلسه {نام شورای 1 / 2 / 3} رفته اید؟</v>
          </cell>
          <cell r="Y359" t="str">
            <v>[ سوالات را از هر اشتراک کننده بصورت جداگانه بپرسید. تعداد کسانی که هر پروژه را ترجیح میدهند، شمارش کرده و ارقام آنرا در جدول ذیل بنویسید ]</v>
          </cell>
          <cell r="Z359" t="str">
            <v>صفر (0)</v>
          </cell>
          <cell r="AA359" t="str">
            <v>جلسات</v>
          </cell>
          <cell r="AB359" t="e">
            <v>#N/A</v>
          </cell>
          <cell r="AC359" t="e">
            <v>#N/A</v>
          </cell>
          <cell r="AD359" t="e">
            <v>#N/A</v>
          </cell>
          <cell r="AE359" t="e">
            <v>#N/A</v>
          </cell>
          <cell r="AF359" t="e">
            <v>#N/A</v>
          </cell>
          <cell r="AG359" t="e">
            <v>#N/A</v>
          </cell>
          <cell r="AH359" t="e">
            <v>#N/A</v>
          </cell>
          <cell r="AI359" t="e">
            <v>#N/A</v>
          </cell>
          <cell r="AJ359" t="e">
            <v>#N/A</v>
          </cell>
          <cell r="AK359" t="e">
            <v>#N/A</v>
          </cell>
          <cell r="AL359" t="e">
            <v>#N/A</v>
          </cell>
          <cell r="AM359" t="e">
            <v>#N/A</v>
          </cell>
          <cell r="AN359" t="e">
            <v>#N/A</v>
          </cell>
          <cell r="AO359" t="e">
            <v>#N/A</v>
          </cell>
          <cell r="AP359" t="e">
            <v>#N/A</v>
          </cell>
          <cell r="AQ359" t="e">
            <v>#N/A</v>
          </cell>
          <cell r="AR359" t="e">
            <v>#N/A</v>
          </cell>
          <cell r="AS359" t="e">
            <v>#N/A</v>
          </cell>
          <cell r="AT359" t="e">
            <v>#N/A</v>
          </cell>
          <cell r="AU359" t="e">
            <v>#N/A</v>
          </cell>
          <cell r="AV359" t="e">
            <v>#N/A</v>
          </cell>
          <cell r="AW359" t="e">
            <v>#N/A</v>
          </cell>
          <cell r="AX359" t="e">
            <v>#N/A</v>
          </cell>
          <cell r="AY359" t="e">
            <v>#N/A</v>
          </cell>
          <cell r="AZ359" t="e">
            <v>#N/A</v>
          </cell>
          <cell r="BA359" t="e">
            <v>#N/A</v>
          </cell>
          <cell r="BB359" t="e">
            <v>#N/A</v>
          </cell>
          <cell r="BC359" t="e">
            <v>#N/A</v>
          </cell>
          <cell r="BD359" t="e">
            <v>#N/A</v>
          </cell>
          <cell r="BE359" t="e">
            <v>#N/A</v>
          </cell>
          <cell r="BF359" t="e">
            <v>#N/A</v>
          </cell>
          <cell r="BG359" t="e">
            <v>#N/A</v>
          </cell>
          <cell r="BH359" t="e">
            <v>#N/A</v>
          </cell>
          <cell r="BI359" t="e">
            <v>#N/A</v>
          </cell>
          <cell r="BJ359" t="e">
            <v>#N/A</v>
          </cell>
          <cell r="BK359" t="e">
            <v>#N/A</v>
          </cell>
          <cell r="BL359" t="e">
            <v>#N/A</v>
          </cell>
          <cell r="BM359" t="e">
            <v>#N/A</v>
          </cell>
          <cell r="BN359" t="e">
            <v>#N/A</v>
          </cell>
          <cell r="BO359" t="e">
            <v>#N/A</v>
          </cell>
          <cell r="BP359" t="e">
            <v>#N/A</v>
          </cell>
          <cell r="BQ359" t="e">
            <v>#N/A</v>
          </cell>
          <cell r="BR359" t="e">
            <v>#N/A</v>
          </cell>
          <cell r="BS359" t="e">
            <v>#N/A</v>
          </cell>
          <cell r="BT359" t="e">
            <v>#N/A</v>
          </cell>
          <cell r="BU359" t="e">
            <v>#N/A</v>
          </cell>
          <cell r="BV359" t="e">
            <v>#N/A</v>
          </cell>
          <cell r="BW359" t="e">
            <v>#N/A</v>
          </cell>
          <cell r="BX359">
            <v>2</v>
          </cell>
          <cell r="BY359">
            <v>0</v>
          </cell>
          <cell r="BZ359" t="str">
            <v>Zero</v>
          </cell>
          <cell r="CA359" t="str">
            <v>Meetings</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0</v>
          </cell>
          <cell r="DG359">
            <v>0</v>
          </cell>
          <cell r="DH359">
            <v>0</v>
          </cell>
          <cell r="DI359">
            <v>0</v>
          </cell>
          <cell r="DJ359">
            <v>0</v>
          </cell>
          <cell r="DK359">
            <v>0</v>
          </cell>
          <cell r="DL359">
            <v>0</v>
          </cell>
          <cell r="DM359">
            <v>0</v>
          </cell>
          <cell r="DN359">
            <v>0</v>
          </cell>
          <cell r="DO359">
            <v>0</v>
          </cell>
          <cell r="DP359">
            <v>0</v>
          </cell>
          <cell r="DQ359">
            <v>0</v>
          </cell>
          <cell r="DR359">
            <v>0</v>
          </cell>
          <cell r="DS359">
            <v>0</v>
          </cell>
          <cell r="DT359">
            <v>0</v>
          </cell>
          <cell r="DU359">
            <v>0</v>
          </cell>
          <cell r="DV359">
            <v>0</v>
          </cell>
          <cell r="DW359">
            <v>0</v>
          </cell>
          <cell r="DX359">
            <v>2</v>
          </cell>
          <cell r="DY359">
            <v>1</v>
          </cell>
          <cell r="EK359">
            <v>0</v>
          </cell>
          <cell r="ER359">
            <v>10.129999999999997</v>
          </cell>
          <cell r="ES359">
            <v>10.129999999999997</v>
          </cell>
          <cell r="ET359" t="str">
            <v>During the past 12 months, how many meetings of the council have you attended?</v>
          </cell>
          <cell r="EU359" t="str">
            <v>در جریان 12 ماه گذشته، شما درچند جلسه شورای قریه اشتراک نموده اید؟</v>
          </cell>
          <cell r="EV359" t="b">
            <v>1</v>
          </cell>
          <cell r="EW359" t="b">
            <v>0</v>
          </cell>
          <cell r="EX359" t="b">
            <v>0</v>
          </cell>
        </row>
        <row r="360">
          <cell r="Q360">
            <v>10.199999999999999</v>
          </cell>
          <cell r="T360" t="str">
            <v>[COUNT NUMBER OF RESPONDENTS GIVING EACH ANSWER AND ENTER NUMBER IN BOXES BELOW]</v>
          </cell>
          <cell r="V360" t="str">
            <v>In the past 12 months, in how many of these meetings have you participated?</v>
          </cell>
          <cell r="W360" t="str">
            <v>In the past 12 months, in how many of these meetings have you participated?</v>
          </cell>
          <cell r="X360" t="str">
            <v>در همین 12 ماه گذشته، شما در چند جلسه بزرگان قریه رفته اید؟</v>
          </cell>
          <cell r="Y360" t="str">
            <v>[ برای هر جواب تعداد جواب دهنده ها را بشمارید و تعداد را در خانه های خالی زیر بنویسید ]</v>
          </cell>
          <cell r="Z360" t="str">
            <v>صفر (0)</v>
          </cell>
          <cell r="AA360" t="str">
            <v>جلسات</v>
          </cell>
          <cell r="AB360" t="e">
            <v>#N/A</v>
          </cell>
          <cell r="AC360" t="e">
            <v>#N/A</v>
          </cell>
          <cell r="AD360" t="e">
            <v>#N/A</v>
          </cell>
          <cell r="AE360" t="e">
            <v>#N/A</v>
          </cell>
          <cell r="AF360" t="e">
            <v>#N/A</v>
          </cell>
          <cell r="AG360" t="e">
            <v>#N/A</v>
          </cell>
          <cell r="AH360" t="e">
            <v>#N/A</v>
          </cell>
          <cell r="AI360" t="e">
            <v>#N/A</v>
          </cell>
          <cell r="AJ360" t="e">
            <v>#N/A</v>
          </cell>
          <cell r="AK360" t="e">
            <v>#N/A</v>
          </cell>
          <cell r="AL360" t="e">
            <v>#N/A</v>
          </cell>
          <cell r="AM360" t="e">
            <v>#N/A</v>
          </cell>
          <cell r="AN360" t="e">
            <v>#N/A</v>
          </cell>
          <cell r="AO360" t="e">
            <v>#N/A</v>
          </cell>
          <cell r="AP360" t="e">
            <v>#N/A</v>
          </cell>
          <cell r="AQ360" t="e">
            <v>#N/A</v>
          </cell>
          <cell r="AR360" t="e">
            <v>#N/A</v>
          </cell>
          <cell r="AS360" t="e">
            <v>#N/A</v>
          </cell>
          <cell r="AT360" t="e">
            <v>#N/A</v>
          </cell>
          <cell r="AU360" t="e">
            <v>#N/A</v>
          </cell>
          <cell r="AV360" t="e">
            <v>#N/A</v>
          </cell>
          <cell r="AW360" t="e">
            <v>#N/A</v>
          </cell>
          <cell r="AX360" t="e">
            <v>#N/A</v>
          </cell>
          <cell r="AY360" t="e">
            <v>#N/A</v>
          </cell>
          <cell r="AZ360" t="e">
            <v>#N/A</v>
          </cell>
          <cell r="BA360" t="e">
            <v>#N/A</v>
          </cell>
          <cell r="BB360" t="e">
            <v>#N/A</v>
          </cell>
          <cell r="BC360" t="e">
            <v>#N/A</v>
          </cell>
          <cell r="BD360" t="e">
            <v>#N/A</v>
          </cell>
          <cell r="BE360" t="e">
            <v>#N/A</v>
          </cell>
          <cell r="BF360" t="e">
            <v>#N/A</v>
          </cell>
          <cell r="BG360" t="e">
            <v>#N/A</v>
          </cell>
          <cell r="BH360" t="e">
            <v>#N/A</v>
          </cell>
          <cell r="BI360" t="e">
            <v>#N/A</v>
          </cell>
          <cell r="BJ360" t="e">
            <v>#N/A</v>
          </cell>
          <cell r="BK360" t="e">
            <v>#N/A</v>
          </cell>
          <cell r="BL360" t="e">
            <v>#N/A</v>
          </cell>
          <cell r="BM360" t="e">
            <v>#N/A</v>
          </cell>
          <cell r="BN360" t="e">
            <v>#N/A</v>
          </cell>
          <cell r="BO360" t="e">
            <v>#N/A</v>
          </cell>
          <cell r="BP360" t="e">
            <v>#N/A</v>
          </cell>
          <cell r="BQ360" t="e">
            <v>#N/A</v>
          </cell>
          <cell r="BR360" t="e">
            <v>#N/A</v>
          </cell>
          <cell r="BS360" t="e">
            <v>#N/A</v>
          </cell>
          <cell r="BT360" t="e">
            <v>#N/A</v>
          </cell>
          <cell r="BU360" t="e">
            <v>#N/A</v>
          </cell>
          <cell r="BV360" t="e">
            <v>#N/A</v>
          </cell>
          <cell r="BW360" t="e">
            <v>#N/A</v>
          </cell>
          <cell r="BX360">
            <v>2</v>
          </cell>
          <cell r="BY360">
            <v>0</v>
          </cell>
          <cell r="BZ360" t="str">
            <v>Zero</v>
          </cell>
          <cell r="CA360" t="str">
            <v>Meetings</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v>
          </cell>
          <cell r="DM360">
            <v>0</v>
          </cell>
          <cell r="DN360">
            <v>0</v>
          </cell>
          <cell r="DO360">
            <v>0</v>
          </cell>
          <cell r="DP360">
            <v>0</v>
          </cell>
          <cell r="DQ360">
            <v>0</v>
          </cell>
          <cell r="DR360">
            <v>0</v>
          </cell>
          <cell r="DS360">
            <v>0</v>
          </cell>
          <cell r="DT360">
            <v>0</v>
          </cell>
          <cell r="DU360">
            <v>0</v>
          </cell>
          <cell r="DV360">
            <v>0</v>
          </cell>
          <cell r="DW360">
            <v>0</v>
          </cell>
          <cell r="DX360">
            <v>2</v>
          </cell>
          <cell r="DY360">
            <v>1</v>
          </cell>
          <cell r="EK360">
            <v>0</v>
          </cell>
          <cell r="ER360">
            <v>10.199999999999996</v>
          </cell>
          <cell r="ES360">
            <v>10.199999999999996</v>
          </cell>
          <cell r="ET360" t="str">
            <v>During the past 12 months, how many meetings of the village council have you attended?</v>
          </cell>
          <cell r="EU360" t="str">
            <v>درجریان 12 ماه گذشته، درچند جلسه اشتراک نموده بودید؟</v>
          </cell>
          <cell r="EV360" t="b">
            <v>1</v>
          </cell>
          <cell r="EW360" t="b">
            <v>0</v>
          </cell>
          <cell r="EX360" t="b">
            <v>0</v>
          </cell>
        </row>
        <row r="361">
          <cell r="Q361">
            <v>11.079999999999998</v>
          </cell>
          <cell r="S361" t="str">
            <v>[IF VILLAGE HAS AT LEAST TWO COUNCILS]</v>
          </cell>
          <cell r="V361" t="str">
            <v>Is the current {TITLE} a regular member of {COUNCIL 2}?</v>
          </cell>
          <cell r="W361" t="str">
            <v>Is the current {TITLE} a regular member of {COUNCIL 2}?</v>
          </cell>
          <cell r="X361" t="str">
            <v>آیا موقف فعلی عضو منظم { شورای #2 } است؟</v>
          </cell>
          <cell r="Y361" t="str">
            <v/>
          </cell>
          <cell r="Z361" t="str">
            <v>{شورای 1}</v>
          </cell>
          <cell r="AA361" t="str">
            <v>نخیر</v>
          </cell>
          <cell r="AB361" t="str">
            <v>بلی</v>
          </cell>
          <cell r="AC361" t="str">
            <v>{شورای 2}</v>
          </cell>
          <cell r="AD361" t="str">
            <v>نخیر</v>
          </cell>
          <cell r="AE361" t="str">
            <v>بلی</v>
          </cell>
          <cell r="AF361" t="str">
            <v>{شورای 3}</v>
          </cell>
          <cell r="AG361" t="str">
            <v>نخیر</v>
          </cell>
          <cell r="AH361" t="str">
            <v>بلی</v>
          </cell>
          <cell r="AI361" t="e">
            <v>#N/A</v>
          </cell>
          <cell r="AJ361" t="e">
            <v>#N/A</v>
          </cell>
          <cell r="AK361" t="e">
            <v>#N/A</v>
          </cell>
          <cell r="AL361" t="e">
            <v>#N/A</v>
          </cell>
          <cell r="AM361" t="e">
            <v>#N/A</v>
          </cell>
          <cell r="AN361" t="e">
            <v>#N/A</v>
          </cell>
          <cell r="AO361" t="e">
            <v>#N/A</v>
          </cell>
          <cell r="AP361" t="e">
            <v>#N/A</v>
          </cell>
          <cell r="AQ361" t="e">
            <v>#N/A</v>
          </cell>
          <cell r="AR361" t="e">
            <v>#N/A</v>
          </cell>
          <cell r="AS361" t="e">
            <v>#N/A</v>
          </cell>
          <cell r="AT361" t="e">
            <v>#N/A</v>
          </cell>
          <cell r="AU361" t="e">
            <v>#N/A</v>
          </cell>
          <cell r="AV361" t="e">
            <v>#N/A</v>
          </cell>
          <cell r="AW361" t="e">
            <v>#N/A</v>
          </cell>
          <cell r="AX361" t="e">
            <v>#N/A</v>
          </cell>
          <cell r="AY361" t="e">
            <v>#N/A</v>
          </cell>
          <cell r="AZ361" t="e">
            <v>#N/A</v>
          </cell>
          <cell r="BA361" t="e">
            <v>#N/A</v>
          </cell>
          <cell r="BB361" t="e">
            <v>#N/A</v>
          </cell>
          <cell r="BC361" t="e">
            <v>#N/A</v>
          </cell>
          <cell r="BD361" t="e">
            <v>#N/A</v>
          </cell>
          <cell r="BE361" t="e">
            <v>#N/A</v>
          </cell>
          <cell r="BF361" t="e">
            <v>#N/A</v>
          </cell>
          <cell r="BG361" t="e">
            <v>#N/A</v>
          </cell>
          <cell r="BH361" t="e">
            <v>#N/A</v>
          </cell>
          <cell r="BI361" t="e">
            <v>#N/A</v>
          </cell>
          <cell r="BJ361" t="e">
            <v>#N/A</v>
          </cell>
          <cell r="BK361" t="e">
            <v>#N/A</v>
          </cell>
          <cell r="BL361" t="e">
            <v>#N/A</v>
          </cell>
          <cell r="BM361" t="e">
            <v>#N/A</v>
          </cell>
          <cell r="BN361" t="e">
            <v>#N/A</v>
          </cell>
          <cell r="BO361" t="e">
            <v>#N/A</v>
          </cell>
          <cell r="BP361" t="e">
            <v>#N/A</v>
          </cell>
          <cell r="BQ361" t="e">
            <v>#N/A</v>
          </cell>
          <cell r="BR361" t="e">
            <v>#N/A</v>
          </cell>
          <cell r="BS361" t="e">
            <v>#N/A</v>
          </cell>
          <cell r="BT361" t="e">
            <v>#N/A</v>
          </cell>
          <cell r="BU361" t="e">
            <v>#N/A</v>
          </cell>
          <cell r="BV361" t="e">
            <v>#N/A</v>
          </cell>
          <cell r="BW361" t="e">
            <v>#N/A</v>
          </cell>
          <cell r="BX361">
            <v>9</v>
          </cell>
          <cell r="BY361" t="e">
            <v>#N/A</v>
          </cell>
          <cell r="BZ361" t="str">
            <v>{Council 1}</v>
          </cell>
          <cell r="CA361" t="str">
            <v>No</v>
          </cell>
          <cell r="CB361" t="str">
            <v>Yes</v>
          </cell>
          <cell r="CC361" t="str">
            <v>{Council 2}</v>
          </cell>
          <cell r="CD361" t="str">
            <v>No</v>
          </cell>
          <cell r="CE361" t="str">
            <v>Yes</v>
          </cell>
          <cell r="CF361" t="str">
            <v>{Council 3}</v>
          </cell>
          <cell r="CG361" t="str">
            <v>No</v>
          </cell>
          <cell r="CH361" t="str">
            <v>Yes</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0</v>
          </cell>
          <cell r="DF361">
            <v>0</v>
          </cell>
          <cell r="DG361">
            <v>0</v>
          </cell>
          <cell r="DH361">
            <v>0</v>
          </cell>
          <cell r="DI361">
            <v>0</v>
          </cell>
          <cell r="DJ361">
            <v>0</v>
          </cell>
          <cell r="DK361">
            <v>0</v>
          </cell>
          <cell r="DL361">
            <v>0</v>
          </cell>
          <cell r="DM361">
            <v>0</v>
          </cell>
          <cell r="DN361">
            <v>0</v>
          </cell>
          <cell r="DO361">
            <v>0</v>
          </cell>
          <cell r="DP361">
            <v>0</v>
          </cell>
          <cell r="DQ361">
            <v>0</v>
          </cell>
          <cell r="DR361">
            <v>0</v>
          </cell>
          <cell r="DS361">
            <v>0</v>
          </cell>
          <cell r="DT361">
            <v>0</v>
          </cell>
          <cell r="DU361">
            <v>0</v>
          </cell>
          <cell r="DV361">
            <v>0</v>
          </cell>
          <cell r="DW361">
            <v>0</v>
          </cell>
          <cell r="DX361">
            <v>9</v>
          </cell>
          <cell r="DY361">
            <v>1</v>
          </cell>
          <cell r="EK361">
            <v>0</v>
          </cell>
          <cell r="ER361">
            <v>11.079999999999998</v>
          </cell>
          <cell r="ES361">
            <v>11.079999999999998</v>
          </cell>
          <cell r="ET361" t="str">
            <v>Is the current [TITLE] a regular member of [COUNCIL 2]?</v>
          </cell>
          <cell r="EU361" t="str">
            <v>آیا موقف فعلی عضو منظم { شورای #2 } است؟</v>
          </cell>
          <cell r="EV361" t="b">
            <v>1</v>
          </cell>
          <cell r="EW361" t="b">
            <v>0</v>
          </cell>
          <cell r="EX361" t="b">
            <v>1</v>
          </cell>
        </row>
        <row r="362">
          <cell r="Q362">
            <v>11.089999999999998</v>
          </cell>
          <cell r="S362" t="str">
            <v>[IF VILLAGE HAS AT THREE OR MORE COUNCILS]</v>
          </cell>
          <cell r="V362" t="str">
            <v>Is the current {TITLE} a regular member of {COUNCIL 3}?</v>
          </cell>
          <cell r="W362" t="str">
            <v>Is the current {TITLE} a regular member of {COUNCIL 3}?</v>
          </cell>
          <cell r="X362" t="str">
            <v>آیا موقف فعلی عضو منظم { شورای #3 } است؟</v>
          </cell>
          <cell r="Y362" t="str">
            <v/>
          </cell>
          <cell r="Z362" t="str">
            <v>{شورای 1}</v>
          </cell>
          <cell r="AA362" t="str">
            <v>نخیر</v>
          </cell>
          <cell r="AB362" t="str">
            <v>بلی</v>
          </cell>
          <cell r="AC362" t="str">
            <v>{شورای 2}</v>
          </cell>
          <cell r="AD362" t="str">
            <v>نخیر</v>
          </cell>
          <cell r="AE362" t="str">
            <v>بلی</v>
          </cell>
          <cell r="AF362" t="str">
            <v>{شورای 3}</v>
          </cell>
          <cell r="AG362" t="str">
            <v>نخیر</v>
          </cell>
          <cell r="AH362" t="str">
            <v>بلی</v>
          </cell>
          <cell r="AI362" t="e">
            <v>#N/A</v>
          </cell>
          <cell r="AJ362" t="e">
            <v>#N/A</v>
          </cell>
          <cell r="AK362" t="e">
            <v>#N/A</v>
          </cell>
          <cell r="AL362" t="e">
            <v>#N/A</v>
          </cell>
          <cell r="AM362" t="e">
            <v>#N/A</v>
          </cell>
          <cell r="AN362" t="e">
            <v>#N/A</v>
          </cell>
          <cell r="AO362" t="e">
            <v>#N/A</v>
          </cell>
          <cell r="AP362" t="e">
            <v>#N/A</v>
          </cell>
          <cell r="AQ362" t="e">
            <v>#N/A</v>
          </cell>
          <cell r="AR362" t="e">
            <v>#N/A</v>
          </cell>
          <cell r="AS362" t="e">
            <v>#N/A</v>
          </cell>
          <cell r="AT362" t="e">
            <v>#N/A</v>
          </cell>
          <cell r="AU362" t="e">
            <v>#N/A</v>
          </cell>
          <cell r="AV362" t="e">
            <v>#N/A</v>
          </cell>
          <cell r="AW362" t="e">
            <v>#N/A</v>
          </cell>
          <cell r="AX362" t="e">
            <v>#N/A</v>
          </cell>
          <cell r="AY362" t="e">
            <v>#N/A</v>
          </cell>
          <cell r="AZ362" t="e">
            <v>#N/A</v>
          </cell>
          <cell r="BA362" t="e">
            <v>#N/A</v>
          </cell>
          <cell r="BB362" t="e">
            <v>#N/A</v>
          </cell>
          <cell r="BC362" t="e">
            <v>#N/A</v>
          </cell>
          <cell r="BD362" t="e">
            <v>#N/A</v>
          </cell>
          <cell r="BE362" t="e">
            <v>#N/A</v>
          </cell>
          <cell r="BF362" t="e">
            <v>#N/A</v>
          </cell>
          <cell r="BG362" t="e">
            <v>#N/A</v>
          </cell>
          <cell r="BH362" t="e">
            <v>#N/A</v>
          </cell>
          <cell r="BI362" t="e">
            <v>#N/A</v>
          </cell>
          <cell r="BJ362" t="e">
            <v>#N/A</v>
          </cell>
          <cell r="BK362" t="e">
            <v>#N/A</v>
          </cell>
          <cell r="BL362" t="e">
            <v>#N/A</v>
          </cell>
          <cell r="BM362" t="e">
            <v>#N/A</v>
          </cell>
          <cell r="BN362" t="e">
            <v>#N/A</v>
          </cell>
          <cell r="BO362" t="e">
            <v>#N/A</v>
          </cell>
          <cell r="BP362" t="e">
            <v>#N/A</v>
          </cell>
          <cell r="BQ362" t="e">
            <v>#N/A</v>
          </cell>
          <cell r="BR362" t="e">
            <v>#N/A</v>
          </cell>
          <cell r="BS362" t="e">
            <v>#N/A</v>
          </cell>
          <cell r="BT362" t="e">
            <v>#N/A</v>
          </cell>
          <cell r="BU362" t="e">
            <v>#N/A</v>
          </cell>
          <cell r="BV362" t="e">
            <v>#N/A</v>
          </cell>
          <cell r="BW362" t="e">
            <v>#N/A</v>
          </cell>
          <cell r="BX362">
            <v>9</v>
          </cell>
          <cell r="BY362" t="e">
            <v>#N/A</v>
          </cell>
          <cell r="BZ362" t="str">
            <v>{Council 1}</v>
          </cell>
          <cell r="CA362" t="str">
            <v>No</v>
          </cell>
          <cell r="CB362" t="str">
            <v>Yes</v>
          </cell>
          <cell r="CC362" t="str">
            <v>{Council 2}</v>
          </cell>
          <cell r="CD362" t="str">
            <v>No</v>
          </cell>
          <cell r="CE362" t="str">
            <v>Yes</v>
          </cell>
          <cell r="CF362" t="str">
            <v>{Council 3}</v>
          </cell>
          <cell r="CG362" t="str">
            <v>No</v>
          </cell>
          <cell r="CH362" t="str">
            <v>Yes</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cell r="DI362">
            <v>0</v>
          </cell>
          <cell r="DJ362">
            <v>0</v>
          </cell>
          <cell r="DK362">
            <v>0</v>
          </cell>
          <cell r="DL362">
            <v>0</v>
          </cell>
          <cell r="DM362">
            <v>0</v>
          </cell>
          <cell r="DN362">
            <v>0</v>
          </cell>
          <cell r="DO362">
            <v>0</v>
          </cell>
          <cell r="DP362">
            <v>0</v>
          </cell>
          <cell r="DQ362">
            <v>0</v>
          </cell>
          <cell r="DR362">
            <v>0</v>
          </cell>
          <cell r="DS362">
            <v>0</v>
          </cell>
          <cell r="DT362">
            <v>0</v>
          </cell>
          <cell r="DU362">
            <v>0</v>
          </cell>
          <cell r="DV362">
            <v>0</v>
          </cell>
          <cell r="DW362">
            <v>0</v>
          </cell>
          <cell r="DX362">
            <v>9</v>
          </cell>
          <cell r="DY362">
            <v>1</v>
          </cell>
          <cell r="EK362">
            <v>0</v>
          </cell>
          <cell r="ER362">
            <v>11.089999999999998</v>
          </cell>
          <cell r="ES362">
            <v>11.089999999999998</v>
          </cell>
          <cell r="ET362" t="str">
            <v>Is the current [TITLE] a regular member of [COUNCIL 3]?</v>
          </cell>
          <cell r="EU362" t="str">
            <v>آیا موقف فعلی عضو منظم { شورای #3 } است؟</v>
          </cell>
          <cell r="EV362" t="b">
            <v>1</v>
          </cell>
          <cell r="EW362" t="b">
            <v>0</v>
          </cell>
          <cell r="EX362" t="b">
            <v>1</v>
          </cell>
        </row>
        <row r="363">
          <cell r="Q363">
            <v>12.169999999999996</v>
          </cell>
          <cell r="V363" t="str">
            <v>In your opinion, how should the provincial governor be selected?</v>
          </cell>
          <cell r="W363" t="str">
            <v>In your opinion, how should the provincial governor be selected?</v>
          </cell>
          <cell r="X363" t="str">
            <v>به نظر شما، والی باید چگونه انتخاب شوند؟</v>
          </cell>
          <cell r="Y363" t="str">
            <v/>
          </cell>
          <cell r="Z363" t="str">
            <v>موقف بایداز پدر یا فامیل به میراث گرفته شود</v>
          </cell>
          <cell r="AA363" t="str">
            <v>انتخاب شده توسط: حامد کرزی</v>
          </cell>
          <cell r="AB363" t="str">
            <v>انتخاب شده توسط: پارلمان</v>
          </cell>
          <cell r="AC363" t="str">
            <v>انتخاب شده توسط: مقامات دولتی</v>
          </cell>
          <cell r="AD363" t="str">
            <v xml:space="preserve">انتخاب شده توسط: شورای ولایتی </v>
          </cell>
          <cell r="AE363" t="str">
            <v>انتخاب شده توسط: جنگسالار / مليشه / قوماندان محلی</v>
          </cell>
          <cell r="AF363" t="str">
            <v>انتخاب شده توسط: انجو / موسسه</v>
          </cell>
          <cell r="AG363" t="str">
            <v xml:space="preserve">انتخاب شده توسط: انتخابات سری و آزاد برای مردان در ولسوالی </v>
          </cell>
          <cell r="AH363" t="str">
            <v xml:space="preserve">انتخاب شده توسط: انتخابات سری و آزاد برای زنان در ولسوالی </v>
          </cell>
          <cell r="AI363" t="str">
            <v xml:space="preserve">انتخاب شده توسط: انتخابات سری و آزاد برای تمام مردم در ولسوالی </v>
          </cell>
          <cell r="AJ363" t="e">
            <v>#N/A</v>
          </cell>
          <cell r="AK363" t="str">
            <v>سایر:</v>
          </cell>
          <cell r="AL363" t="e">
            <v>#N/A</v>
          </cell>
          <cell r="AM363" t="e">
            <v>#N/A</v>
          </cell>
          <cell r="AN363" t="e">
            <v>#N/A</v>
          </cell>
          <cell r="AO363" t="e">
            <v>#N/A</v>
          </cell>
          <cell r="AP363" t="e">
            <v>#N/A</v>
          </cell>
          <cell r="AQ363" t="e">
            <v>#N/A</v>
          </cell>
          <cell r="AR363" t="e">
            <v>#N/A</v>
          </cell>
          <cell r="AS363" t="e">
            <v>#N/A</v>
          </cell>
          <cell r="AT363" t="e">
            <v>#N/A</v>
          </cell>
          <cell r="AU363" t="e">
            <v>#N/A</v>
          </cell>
          <cell r="AV363" t="e">
            <v>#N/A</v>
          </cell>
          <cell r="AW363" t="e">
            <v>#N/A</v>
          </cell>
          <cell r="AX363" t="e">
            <v>#N/A</v>
          </cell>
          <cell r="AY363" t="e">
            <v>#N/A</v>
          </cell>
          <cell r="AZ363" t="e">
            <v>#N/A</v>
          </cell>
          <cell r="BA363" t="e">
            <v>#N/A</v>
          </cell>
          <cell r="BB363" t="e">
            <v>#N/A</v>
          </cell>
          <cell r="BC363" t="e">
            <v>#N/A</v>
          </cell>
          <cell r="BD363" t="e">
            <v>#N/A</v>
          </cell>
          <cell r="BE363" t="e">
            <v>#N/A</v>
          </cell>
          <cell r="BF363" t="e">
            <v>#N/A</v>
          </cell>
          <cell r="BG363" t="e">
            <v>#N/A</v>
          </cell>
          <cell r="BH363" t="e">
            <v>#N/A</v>
          </cell>
          <cell r="BI363" t="e">
            <v>#N/A</v>
          </cell>
          <cell r="BJ363" t="e">
            <v>#N/A</v>
          </cell>
          <cell r="BK363" t="e">
            <v>#N/A</v>
          </cell>
          <cell r="BL363" t="e">
            <v>#N/A</v>
          </cell>
          <cell r="BM363" t="e">
            <v>#N/A</v>
          </cell>
          <cell r="BN363" t="e">
            <v>#N/A</v>
          </cell>
          <cell r="BO363" t="e">
            <v>#N/A</v>
          </cell>
          <cell r="BP363" t="e">
            <v>#N/A</v>
          </cell>
          <cell r="BQ363" t="e">
            <v>#N/A</v>
          </cell>
          <cell r="BR363" t="e">
            <v>#N/A</v>
          </cell>
          <cell r="BS363" t="e">
            <v>#N/A</v>
          </cell>
          <cell r="BT363" t="e">
            <v>#N/A</v>
          </cell>
          <cell r="BU363" t="e">
            <v>#N/A</v>
          </cell>
          <cell r="BV363" t="e">
            <v>#N/A</v>
          </cell>
          <cell r="BW363" t="e">
            <v>#N/A</v>
          </cell>
          <cell r="BX363">
            <v>11</v>
          </cell>
          <cell r="BY363" t="e">
            <v>#N/A</v>
          </cell>
          <cell r="BZ363" t="str">
            <v>Position Should be Inherited from Father or Family</v>
          </cell>
          <cell r="CA363" t="str">
            <v>Selected by Hamid Karzai</v>
          </cell>
          <cell r="CB363" t="str">
            <v>Selected by Parliament</v>
          </cell>
          <cell r="CC363" t="str">
            <v>Selected by Government Officials</v>
          </cell>
          <cell r="CD363" t="str">
            <v>Selected by Province Council</v>
          </cell>
          <cell r="CE363" t="str">
            <v>Selected by Local Commanders / Warlords</v>
          </cell>
          <cell r="CF363" t="str">
            <v>Selected by NGO</v>
          </cell>
          <cell r="CG363" t="str">
            <v>Selected by Secret Ballot Election Open to Men in District</v>
          </cell>
          <cell r="CH363" t="str">
            <v>Selected by Secret Ballot Election Open to Women in District</v>
          </cell>
          <cell r="CI363" t="str">
            <v>Selected by Secret Ballot Election Open to All People in District</v>
          </cell>
          <cell r="CJ363" t="str">
            <v>Selected by Meeting of Village Representatives</v>
          </cell>
          <cell r="CK363" t="str">
            <v>Other:</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cell r="DA363">
            <v>0</v>
          </cell>
          <cell r="DB363">
            <v>0</v>
          </cell>
          <cell r="DC363">
            <v>0</v>
          </cell>
          <cell r="DD363">
            <v>0</v>
          </cell>
          <cell r="DE363">
            <v>0</v>
          </cell>
          <cell r="DF363">
            <v>0</v>
          </cell>
          <cell r="DG363">
            <v>0</v>
          </cell>
          <cell r="DH363">
            <v>0</v>
          </cell>
          <cell r="DI363">
            <v>0</v>
          </cell>
          <cell r="DJ363">
            <v>0</v>
          </cell>
          <cell r="DK363">
            <v>0</v>
          </cell>
          <cell r="DL363">
            <v>0</v>
          </cell>
          <cell r="DM363">
            <v>0</v>
          </cell>
          <cell r="DN363">
            <v>0</v>
          </cell>
          <cell r="DO363">
            <v>0</v>
          </cell>
          <cell r="DP363">
            <v>0</v>
          </cell>
          <cell r="DQ363">
            <v>0</v>
          </cell>
          <cell r="DR363">
            <v>0</v>
          </cell>
          <cell r="DS363">
            <v>0</v>
          </cell>
          <cell r="DT363">
            <v>0</v>
          </cell>
          <cell r="DU363">
            <v>0</v>
          </cell>
          <cell r="DV363">
            <v>0</v>
          </cell>
          <cell r="DW363">
            <v>0</v>
          </cell>
          <cell r="DX363">
            <v>12</v>
          </cell>
          <cell r="DY363">
            <v>0</v>
          </cell>
          <cell r="EK363">
            <v>0</v>
          </cell>
          <cell r="ER363">
            <v>12.169999999999996</v>
          </cell>
          <cell r="ES363">
            <v>12.159999999999997</v>
          </cell>
          <cell r="ET363" t="str">
            <v>In your opinion, how should the provincial governor be selected?</v>
          </cell>
          <cell r="EU363" t="str">
            <v>به نظر شما، والی باید چگونه انتخاب شوند؟</v>
          </cell>
          <cell r="EV363" t="b">
            <v>1</v>
          </cell>
          <cell r="EW363" t="b">
            <v>1</v>
          </cell>
          <cell r="EX363" t="b">
            <v>1</v>
          </cell>
        </row>
        <row r="364">
          <cell r="Q364">
            <v>12.129999999999997</v>
          </cell>
          <cell r="U364" t="str">
            <v>Do the council or village elders make their basic decision based on the suggestions made by and in favor of the people in the village or they consider the suggestions and benefit of people with influence or their own?</v>
          </cell>
          <cell r="V364" t="str">
            <v>In your opinion, in whose benefit do the decision-makers in the village act: their own, people with power, or for all the people in the village?</v>
          </cell>
          <cell r="W364" t="str">
            <v>In your opinion, in whose benefit do the decision-makers in the village act: their own, people with power, or for all the people in the village?</v>
          </cell>
          <cell r="X364" t="str">
            <v>به نظر شما، کسانیکه در قریه برای مردم تصمیم میگیرند، به مفاد کی کار میکنند: خودشان، مردم قدرتمند، یا تمام مردم قریه؟</v>
          </cell>
          <cell r="Y364" t="str">
            <v/>
          </cell>
          <cell r="Z364" t="str">
            <v>براساس منفعت خودشان</v>
          </cell>
          <cell r="AA364" t="str">
            <v>براساس منفعت بعضی مردم قدرتمند درقریه</v>
          </cell>
          <cell r="AB364" t="str">
            <v>براساس منفعت تمام مردم قریه</v>
          </cell>
          <cell r="AC364" t="e">
            <v>#N/A</v>
          </cell>
          <cell r="AD364" t="e">
            <v>#N/A</v>
          </cell>
          <cell r="AE364" t="e">
            <v>#N/A</v>
          </cell>
          <cell r="AF364" t="e">
            <v>#N/A</v>
          </cell>
          <cell r="AG364" t="e">
            <v>#N/A</v>
          </cell>
          <cell r="AH364" t="e">
            <v>#N/A</v>
          </cell>
          <cell r="AI364" t="e">
            <v>#N/A</v>
          </cell>
          <cell r="AJ364" t="e">
            <v>#N/A</v>
          </cell>
          <cell r="AK364" t="e">
            <v>#N/A</v>
          </cell>
          <cell r="AL364" t="e">
            <v>#N/A</v>
          </cell>
          <cell r="AM364" t="e">
            <v>#N/A</v>
          </cell>
          <cell r="AN364" t="e">
            <v>#N/A</v>
          </cell>
          <cell r="AO364" t="e">
            <v>#N/A</v>
          </cell>
          <cell r="AP364" t="e">
            <v>#N/A</v>
          </cell>
          <cell r="AQ364" t="e">
            <v>#N/A</v>
          </cell>
          <cell r="AR364" t="e">
            <v>#N/A</v>
          </cell>
          <cell r="AS364" t="e">
            <v>#N/A</v>
          </cell>
          <cell r="AT364" t="e">
            <v>#N/A</v>
          </cell>
          <cell r="AU364" t="e">
            <v>#N/A</v>
          </cell>
          <cell r="AV364" t="e">
            <v>#N/A</v>
          </cell>
          <cell r="AW364" t="e">
            <v>#N/A</v>
          </cell>
          <cell r="AX364" t="e">
            <v>#N/A</v>
          </cell>
          <cell r="AY364" t="e">
            <v>#N/A</v>
          </cell>
          <cell r="AZ364" t="e">
            <v>#N/A</v>
          </cell>
          <cell r="BA364" t="e">
            <v>#N/A</v>
          </cell>
          <cell r="BB364" t="e">
            <v>#N/A</v>
          </cell>
          <cell r="BC364" t="e">
            <v>#N/A</v>
          </cell>
          <cell r="BD364" t="e">
            <v>#N/A</v>
          </cell>
          <cell r="BE364" t="e">
            <v>#N/A</v>
          </cell>
          <cell r="BF364" t="e">
            <v>#N/A</v>
          </cell>
          <cell r="BG364" t="e">
            <v>#N/A</v>
          </cell>
          <cell r="BH364" t="e">
            <v>#N/A</v>
          </cell>
          <cell r="BI364" t="e">
            <v>#N/A</v>
          </cell>
          <cell r="BJ364" t="e">
            <v>#N/A</v>
          </cell>
          <cell r="BK364" t="e">
            <v>#N/A</v>
          </cell>
          <cell r="BL364" t="e">
            <v>#N/A</v>
          </cell>
          <cell r="BM364" t="e">
            <v>#N/A</v>
          </cell>
          <cell r="BN364" t="e">
            <v>#N/A</v>
          </cell>
          <cell r="BO364" t="e">
            <v>#N/A</v>
          </cell>
          <cell r="BP364" t="e">
            <v>#N/A</v>
          </cell>
          <cell r="BQ364" t="e">
            <v>#N/A</v>
          </cell>
          <cell r="BR364" t="e">
            <v>#N/A</v>
          </cell>
          <cell r="BS364" t="e">
            <v>#N/A</v>
          </cell>
          <cell r="BT364" t="e">
            <v>#N/A</v>
          </cell>
          <cell r="BU364" t="e">
            <v>#N/A</v>
          </cell>
          <cell r="BV364" t="e">
            <v>#N/A</v>
          </cell>
          <cell r="BW364" t="e">
            <v>#N/A</v>
          </cell>
          <cell r="BX364">
            <v>3</v>
          </cell>
          <cell r="BY364" t="e">
            <v>#N/A</v>
          </cell>
          <cell r="BZ364" t="str">
            <v>Based on Interests of Themselves</v>
          </cell>
          <cell r="CA364" t="str">
            <v>Based on Interests of a Few Powerful People in Village</v>
          </cell>
          <cell r="CB364" t="str">
            <v>Based on Interests of All People in Village</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cell r="DA364">
            <v>0</v>
          </cell>
          <cell r="DB364">
            <v>0</v>
          </cell>
          <cell r="DC364">
            <v>0</v>
          </cell>
          <cell r="DD364">
            <v>0</v>
          </cell>
          <cell r="DE364">
            <v>0</v>
          </cell>
          <cell r="DF364">
            <v>0</v>
          </cell>
          <cell r="DG364">
            <v>0</v>
          </cell>
          <cell r="DH364">
            <v>0</v>
          </cell>
          <cell r="DI364">
            <v>0</v>
          </cell>
          <cell r="DJ364">
            <v>0</v>
          </cell>
          <cell r="DK364">
            <v>0</v>
          </cell>
          <cell r="DL364">
            <v>0</v>
          </cell>
          <cell r="DM364">
            <v>0</v>
          </cell>
          <cell r="DN364">
            <v>0</v>
          </cell>
          <cell r="DO364">
            <v>0</v>
          </cell>
          <cell r="DP364">
            <v>0</v>
          </cell>
          <cell r="DQ364">
            <v>0</v>
          </cell>
          <cell r="DR364">
            <v>0</v>
          </cell>
          <cell r="DS364">
            <v>0</v>
          </cell>
          <cell r="DT364">
            <v>0</v>
          </cell>
          <cell r="DU364">
            <v>0</v>
          </cell>
          <cell r="DV364">
            <v>0</v>
          </cell>
          <cell r="DW364">
            <v>0</v>
          </cell>
          <cell r="DX364">
            <v>3</v>
          </cell>
          <cell r="DY364">
            <v>1</v>
          </cell>
          <cell r="DZ364" t="str">
            <v>Categorical</v>
          </cell>
          <cell r="EA364">
            <v>1</v>
          </cell>
          <cell r="EB364" t="str">
            <v>Fill-In</v>
          </cell>
          <cell r="EC364" t="str">
            <v>People of the village;  People with influence;  Their own;  Both, people with influence and their own;  Both, people with influence and people of the village;  Both, people of the village and their own;  All three of them;  Other</v>
          </cell>
          <cell r="ED364">
            <v>8</v>
          </cell>
          <cell r="EE364">
            <v>3.2</v>
          </cell>
          <cell r="EF364" t="str">
            <v>.</v>
          </cell>
          <cell r="EG364" t="str">
            <v>-</v>
          </cell>
          <cell r="EI364">
            <v>1.24</v>
          </cell>
          <cell r="EJ364" t="str">
            <v>.</v>
          </cell>
          <cell r="EK364">
            <v>0</v>
          </cell>
          <cell r="EN364">
            <v>4.3099999999999996</v>
          </cell>
          <cell r="EO364" t="str">
            <v>Hypothesis Test</v>
          </cell>
          <cell r="EP364" t="str">
            <v>Local Governance</v>
          </cell>
          <cell r="EQ364" t="str">
            <v>Democratic Responsiveness</v>
          </cell>
          <cell r="ER364">
            <v>12.129999999999997</v>
          </cell>
          <cell r="ES364">
            <v>12.129999999999997</v>
          </cell>
          <cell r="ET364" t="str">
            <v>In your opinion, do the decision-makers in the village take decisions based on the interests of all of the people in the village, based on the interests of a few powerful people in the village, or based upon the interests of themselves?</v>
          </cell>
          <cell r="EU364" t="str">
            <v>به نظر شما، آیا تصميم گيرنده گان قریه تصامیم مهم را بر اساس منافع مردم قریه، منافع افراد قدرتمند و یا منافع خود شان میگیرند؟</v>
          </cell>
          <cell r="EV364" t="b">
            <v>1</v>
          </cell>
          <cell r="EW364" t="b">
            <v>0</v>
          </cell>
          <cell r="EX364" t="b">
            <v>0</v>
          </cell>
        </row>
        <row r="365">
          <cell r="Q365">
            <v>13.03</v>
          </cell>
          <cell r="V365" t="str">
            <v>In this village, do you get good connection or is it poor?</v>
          </cell>
          <cell r="W365" t="str">
            <v>In this village, do you get good connection or is it poor?</v>
          </cell>
          <cell r="X365" t="str">
            <v>در اين قريه، آيا تیلفونارتباطات مخابراتی از کیفیت بهتر برخوردار است و یا اینکه ضعیف است؟</v>
          </cell>
          <cell r="Y365" t="str">
            <v/>
          </cell>
          <cell r="Z365" t="str">
            <v>خوب</v>
          </cell>
          <cell r="AA365" t="str">
            <v>خراب</v>
          </cell>
          <cell r="AB365" t="e">
            <v>#N/A</v>
          </cell>
          <cell r="AC365" t="e">
            <v>#N/A</v>
          </cell>
          <cell r="AD365" t="e">
            <v>#N/A</v>
          </cell>
          <cell r="AE365" t="e">
            <v>#N/A</v>
          </cell>
          <cell r="AF365" t="e">
            <v>#N/A</v>
          </cell>
          <cell r="AG365" t="e">
            <v>#N/A</v>
          </cell>
          <cell r="AH365" t="e">
            <v>#N/A</v>
          </cell>
          <cell r="AI365" t="e">
            <v>#N/A</v>
          </cell>
          <cell r="AJ365" t="e">
            <v>#N/A</v>
          </cell>
          <cell r="AK365" t="e">
            <v>#N/A</v>
          </cell>
          <cell r="AL365" t="e">
            <v>#N/A</v>
          </cell>
          <cell r="AM365" t="e">
            <v>#N/A</v>
          </cell>
          <cell r="AN365" t="e">
            <v>#N/A</v>
          </cell>
          <cell r="AO365" t="e">
            <v>#N/A</v>
          </cell>
          <cell r="AP365" t="e">
            <v>#N/A</v>
          </cell>
          <cell r="AQ365" t="e">
            <v>#N/A</v>
          </cell>
          <cell r="AR365" t="e">
            <v>#N/A</v>
          </cell>
          <cell r="AS365" t="e">
            <v>#N/A</v>
          </cell>
          <cell r="AT365" t="e">
            <v>#N/A</v>
          </cell>
          <cell r="AU365" t="e">
            <v>#N/A</v>
          </cell>
          <cell r="AV365" t="e">
            <v>#N/A</v>
          </cell>
          <cell r="AW365" t="e">
            <v>#N/A</v>
          </cell>
          <cell r="AX365" t="e">
            <v>#N/A</v>
          </cell>
          <cell r="AY365" t="e">
            <v>#N/A</v>
          </cell>
          <cell r="AZ365" t="e">
            <v>#N/A</v>
          </cell>
          <cell r="BA365" t="e">
            <v>#N/A</v>
          </cell>
          <cell r="BB365" t="e">
            <v>#N/A</v>
          </cell>
          <cell r="BC365" t="e">
            <v>#N/A</v>
          </cell>
          <cell r="BD365" t="e">
            <v>#N/A</v>
          </cell>
          <cell r="BE365" t="e">
            <v>#N/A</v>
          </cell>
          <cell r="BF365" t="e">
            <v>#N/A</v>
          </cell>
          <cell r="BG365" t="e">
            <v>#N/A</v>
          </cell>
          <cell r="BH365" t="e">
            <v>#N/A</v>
          </cell>
          <cell r="BI365" t="e">
            <v>#N/A</v>
          </cell>
          <cell r="BJ365" t="e">
            <v>#N/A</v>
          </cell>
          <cell r="BK365" t="e">
            <v>#N/A</v>
          </cell>
          <cell r="BL365" t="e">
            <v>#N/A</v>
          </cell>
          <cell r="BM365" t="e">
            <v>#N/A</v>
          </cell>
          <cell r="BN365" t="e">
            <v>#N/A</v>
          </cell>
          <cell r="BO365" t="e">
            <v>#N/A</v>
          </cell>
          <cell r="BP365" t="e">
            <v>#N/A</v>
          </cell>
          <cell r="BQ365" t="e">
            <v>#N/A</v>
          </cell>
          <cell r="BR365" t="e">
            <v>#N/A</v>
          </cell>
          <cell r="BS365" t="e">
            <v>#N/A</v>
          </cell>
          <cell r="BT365" t="e">
            <v>#N/A</v>
          </cell>
          <cell r="BU365" t="e">
            <v>#N/A</v>
          </cell>
          <cell r="BV365" t="e">
            <v>#N/A</v>
          </cell>
          <cell r="BW365" t="e">
            <v>#N/A</v>
          </cell>
          <cell r="BX365">
            <v>2</v>
          </cell>
          <cell r="BY365">
            <v>0</v>
          </cell>
          <cell r="BZ365" t="str">
            <v>Good</v>
          </cell>
          <cell r="CA365" t="str">
            <v>Bad</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cell r="DA365">
            <v>0</v>
          </cell>
          <cell r="DB365">
            <v>0</v>
          </cell>
          <cell r="DC365">
            <v>0</v>
          </cell>
          <cell r="DD365">
            <v>0</v>
          </cell>
          <cell r="DE365">
            <v>0</v>
          </cell>
          <cell r="DF365">
            <v>0</v>
          </cell>
          <cell r="DG365">
            <v>0</v>
          </cell>
          <cell r="DH365">
            <v>0</v>
          </cell>
          <cell r="DI365">
            <v>0</v>
          </cell>
          <cell r="DJ365">
            <v>0</v>
          </cell>
          <cell r="DK365">
            <v>0</v>
          </cell>
          <cell r="DL365">
            <v>0</v>
          </cell>
          <cell r="DM365">
            <v>0</v>
          </cell>
          <cell r="DN365">
            <v>0</v>
          </cell>
          <cell r="DO365">
            <v>0</v>
          </cell>
          <cell r="DP365">
            <v>0</v>
          </cell>
          <cell r="DQ365">
            <v>0</v>
          </cell>
          <cell r="DR365">
            <v>0</v>
          </cell>
          <cell r="DS365">
            <v>0</v>
          </cell>
          <cell r="DT365">
            <v>0</v>
          </cell>
          <cell r="DU365">
            <v>0</v>
          </cell>
          <cell r="DV365">
            <v>0</v>
          </cell>
          <cell r="DW365">
            <v>0</v>
          </cell>
          <cell r="DX365">
            <v>2</v>
          </cell>
          <cell r="DY365">
            <v>1</v>
          </cell>
          <cell r="EK365">
            <v>0</v>
          </cell>
          <cell r="ER365">
            <v>13.03</v>
          </cell>
          <cell r="ES365">
            <v>13.03</v>
          </cell>
          <cell r="ET365" t="str">
            <v>In this village, do you get good connection or is it poor?</v>
          </cell>
          <cell r="EU365" t="str">
            <v>در اين قريه، آيا تیلفونارتباطات مخابراتی از کیفیت بهتر برخوردار است و یا اینکه ضعیف است؟</v>
          </cell>
          <cell r="EV365" t="b">
            <v>1</v>
          </cell>
          <cell r="EW365" t="b">
            <v>1</v>
          </cell>
          <cell r="EX365" t="b">
            <v>1</v>
          </cell>
        </row>
        <row r="366">
          <cell r="Q366">
            <v>14.03</v>
          </cell>
          <cell r="V366" t="str">
            <v>Build roads and bridges to improve links between provincial centers and villages</v>
          </cell>
          <cell r="W366" t="str">
            <v>Build roads and bridges to improve links between provincial centers and villages</v>
          </cell>
          <cell r="X366" t="str">
            <v>ساختن سرک وپل ها برای تقویه ارتباطات بین مراکز ولایتی و قریه جات؟</v>
          </cell>
          <cell r="Y366" t="str">
            <v/>
          </cell>
          <cell r="Z366" t="str">
            <v>کاملاً موافق</v>
          </cell>
          <cell r="AA366" t="str">
            <v>نسبتاً موافق</v>
          </cell>
          <cell r="AB366" t="str">
            <v>نی موافق نی مخالف</v>
          </cell>
          <cell r="AC366" t="str">
            <v>نسبتاً مخالف</v>
          </cell>
          <cell r="AD366" t="str">
            <v>کاملاً مخالف</v>
          </cell>
          <cell r="AE366" t="e">
            <v>#N/A</v>
          </cell>
          <cell r="AF366" t="e">
            <v>#N/A</v>
          </cell>
          <cell r="AG366" t="e">
            <v>#N/A</v>
          </cell>
          <cell r="AH366" t="e">
            <v>#N/A</v>
          </cell>
          <cell r="AI366" t="e">
            <v>#N/A</v>
          </cell>
          <cell r="AJ366" t="e">
            <v>#N/A</v>
          </cell>
          <cell r="AK366" t="e">
            <v>#N/A</v>
          </cell>
          <cell r="AL366" t="e">
            <v>#N/A</v>
          </cell>
          <cell r="AM366" t="e">
            <v>#N/A</v>
          </cell>
          <cell r="AN366" t="e">
            <v>#N/A</v>
          </cell>
          <cell r="AO366" t="e">
            <v>#N/A</v>
          </cell>
          <cell r="AP366" t="e">
            <v>#N/A</v>
          </cell>
          <cell r="AQ366" t="e">
            <v>#N/A</v>
          </cell>
          <cell r="AR366" t="e">
            <v>#N/A</v>
          </cell>
          <cell r="AS366" t="e">
            <v>#N/A</v>
          </cell>
          <cell r="AT366" t="e">
            <v>#N/A</v>
          </cell>
          <cell r="AU366" t="e">
            <v>#N/A</v>
          </cell>
          <cell r="AV366" t="e">
            <v>#N/A</v>
          </cell>
          <cell r="AW366" t="e">
            <v>#N/A</v>
          </cell>
          <cell r="AX366" t="e">
            <v>#N/A</v>
          </cell>
          <cell r="AY366" t="e">
            <v>#N/A</v>
          </cell>
          <cell r="AZ366" t="e">
            <v>#N/A</v>
          </cell>
          <cell r="BA366" t="e">
            <v>#N/A</v>
          </cell>
          <cell r="BB366" t="e">
            <v>#N/A</v>
          </cell>
          <cell r="BC366" t="e">
            <v>#N/A</v>
          </cell>
          <cell r="BD366" t="e">
            <v>#N/A</v>
          </cell>
          <cell r="BE366" t="e">
            <v>#N/A</v>
          </cell>
          <cell r="BF366" t="e">
            <v>#N/A</v>
          </cell>
          <cell r="BG366" t="e">
            <v>#N/A</v>
          </cell>
          <cell r="BH366" t="e">
            <v>#N/A</v>
          </cell>
          <cell r="BI366" t="e">
            <v>#N/A</v>
          </cell>
          <cell r="BJ366" t="e">
            <v>#N/A</v>
          </cell>
          <cell r="BK366" t="e">
            <v>#N/A</v>
          </cell>
          <cell r="BL366" t="e">
            <v>#N/A</v>
          </cell>
          <cell r="BM366" t="e">
            <v>#N/A</v>
          </cell>
          <cell r="BN366" t="e">
            <v>#N/A</v>
          </cell>
          <cell r="BO366" t="e">
            <v>#N/A</v>
          </cell>
          <cell r="BP366" t="e">
            <v>#N/A</v>
          </cell>
          <cell r="BQ366" t="e">
            <v>#N/A</v>
          </cell>
          <cell r="BR366" t="e">
            <v>#N/A</v>
          </cell>
          <cell r="BS366" t="e">
            <v>#N/A</v>
          </cell>
          <cell r="BT366" t="e">
            <v>#N/A</v>
          </cell>
          <cell r="BU366" t="e">
            <v>#N/A</v>
          </cell>
          <cell r="BV366" t="e">
            <v>#N/A</v>
          </cell>
          <cell r="BW366" t="e">
            <v>#N/A</v>
          </cell>
          <cell r="BX366">
            <v>5</v>
          </cell>
          <cell r="BY366">
            <v>0</v>
          </cell>
          <cell r="BZ366" t="str">
            <v>Strongly Agree</v>
          </cell>
          <cell r="CA366" t="str">
            <v>Agree Somewhat</v>
          </cell>
          <cell r="CB366" t="str">
            <v>Neither Agree nor Disagree</v>
          </cell>
          <cell r="CC366" t="str">
            <v>Disagree Somewhat</v>
          </cell>
          <cell r="CD366" t="str">
            <v>Strongly Disagree</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0</v>
          </cell>
          <cell r="CY366">
            <v>0</v>
          </cell>
          <cell r="CZ366">
            <v>0</v>
          </cell>
          <cell r="DA366">
            <v>0</v>
          </cell>
          <cell r="DB366">
            <v>0</v>
          </cell>
          <cell r="DC366">
            <v>0</v>
          </cell>
          <cell r="DD366">
            <v>0</v>
          </cell>
          <cell r="DE366">
            <v>0</v>
          </cell>
          <cell r="DF366">
            <v>0</v>
          </cell>
          <cell r="DG366">
            <v>0</v>
          </cell>
          <cell r="DH366">
            <v>0</v>
          </cell>
          <cell r="DI366">
            <v>0</v>
          </cell>
          <cell r="DJ366">
            <v>0</v>
          </cell>
          <cell r="DK366">
            <v>0</v>
          </cell>
          <cell r="DL366">
            <v>0</v>
          </cell>
          <cell r="DM366">
            <v>0</v>
          </cell>
          <cell r="DN366">
            <v>0</v>
          </cell>
          <cell r="DO366">
            <v>0</v>
          </cell>
          <cell r="DP366">
            <v>0</v>
          </cell>
          <cell r="DQ366">
            <v>0</v>
          </cell>
          <cell r="DR366">
            <v>0</v>
          </cell>
          <cell r="DS366">
            <v>0</v>
          </cell>
          <cell r="DT366">
            <v>0</v>
          </cell>
          <cell r="DU366">
            <v>0</v>
          </cell>
          <cell r="DV366">
            <v>0</v>
          </cell>
          <cell r="DW366">
            <v>0</v>
          </cell>
          <cell r="DX366">
            <v>5</v>
          </cell>
          <cell r="DY366">
            <v>1</v>
          </cell>
          <cell r="EK366">
            <v>0</v>
          </cell>
          <cell r="ER366">
            <v>14.03</v>
          </cell>
          <cell r="ES366">
            <v>14.03</v>
          </cell>
          <cell r="ET366" t="str">
            <v>Build roads and bridges to improve links between provincial centers and villages</v>
          </cell>
          <cell r="EU366" t="str">
            <v>ساختن سرک وپل ها برای تقویه ارتباطات بین مراکز ولایتی و قریه جات</v>
          </cell>
          <cell r="EV366" t="b">
            <v>1</v>
          </cell>
          <cell r="EW366" t="b">
            <v>1</v>
          </cell>
          <cell r="EX366" t="b">
            <v>0</v>
          </cell>
        </row>
        <row r="367">
          <cell r="Q367">
            <v>14.059999999999999</v>
          </cell>
          <cell r="V367" t="str">
            <v>Pay salaries of doctors and build clinics and hospitals so that people in rural Afghanistan can receive modern medicine</v>
          </cell>
          <cell r="W367" t="str">
            <v>Pay salaries of doctors and build clinics and hospitals so that people in rural Afghanistan can receive modern medicine</v>
          </cell>
          <cell r="X367" t="str">
            <v>پرداخت معاش داکتران و اعمار کلينک ها و شفاخانه ها تا مردم مریض در قریجات توسط دواهای عصری تداوی شوند؟</v>
          </cell>
          <cell r="Y367" t="str">
            <v/>
          </cell>
          <cell r="Z367" t="str">
            <v>کاملاً موافق</v>
          </cell>
          <cell r="AA367" t="str">
            <v>نسبتاً موافق</v>
          </cell>
          <cell r="AB367" t="str">
            <v>نی موافق نی مخالف</v>
          </cell>
          <cell r="AC367" t="str">
            <v>نسبتاً مخالف</v>
          </cell>
          <cell r="AD367" t="str">
            <v>کاملاً مخالف</v>
          </cell>
          <cell r="AE367" t="e">
            <v>#N/A</v>
          </cell>
          <cell r="AF367" t="e">
            <v>#N/A</v>
          </cell>
          <cell r="AG367" t="e">
            <v>#N/A</v>
          </cell>
          <cell r="AH367" t="e">
            <v>#N/A</v>
          </cell>
          <cell r="AI367" t="e">
            <v>#N/A</v>
          </cell>
          <cell r="AJ367" t="e">
            <v>#N/A</v>
          </cell>
          <cell r="AK367" t="e">
            <v>#N/A</v>
          </cell>
          <cell r="AL367" t="e">
            <v>#N/A</v>
          </cell>
          <cell r="AM367" t="e">
            <v>#N/A</v>
          </cell>
          <cell r="AN367" t="e">
            <v>#N/A</v>
          </cell>
          <cell r="AO367" t="e">
            <v>#N/A</v>
          </cell>
          <cell r="AP367" t="e">
            <v>#N/A</v>
          </cell>
          <cell r="AQ367" t="e">
            <v>#N/A</v>
          </cell>
          <cell r="AR367" t="e">
            <v>#N/A</v>
          </cell>
          <cell r="AS367" t="e">
            <v>#N/A</v>
          </cell>
          <cell r="AT367" t="e">
            <v>#N/A</v>
          </cell>
          <cell r="AU367" t="e">
            <v>#N/A</v>
          </cell>
          <cell r="AV367" t="e">
            <v>#N/A</v>
          </cell>
          <cell r="AW367" t="e">
            <v>#N/A</v>
          </cell>
          <cell r="AX367" t="e">
            <v>#N/A</v>
          </cell>
          <cell r="AY367" t="e">
            <v>#N/A</v>
          </cell>
          <cell r="AZ367" t="e">
            <v>#N/A</v>
          </cell>
          <cell r="BA367" t="e">
            <v>#N/A</v>
          </cell>
          <cell r="BB367" t="e">
            <v>#N/A</v>
          </cell>
          <cell r="BC367" t="e">
            <v>#N/A</v>
          </cell>
          <cell r="BD367" t="e">
            <v>#N/A</v>
          </cell>
          <cell r="BE367" t="e">
            <v>#N/A</v>
          </cell>
          <cell r="BF367" t="e">
            <v>#N/A</v>
          </cell>
          <cell r="BG367" t="e">
            <v>#N/A</v>
          </cell>
          <cell r="BH367" t="e">
            <v>#N/A</v>
          </cell>
          <cell r="BI367" t="e">
            <v>#N/A</v>
          </cell>
          <cell r="BJ367" t="e">
            <v>#N/A</v>
          </cell>
          <cell r="BK367" t="e">
            <v>#N/A</v>
          </cell>
          <cell r="BL367" t="e">
            <v>#N/A</v>
          </cell>
          <cell r="BM367" t="e">
            <v>#N/A</v>
          </cell>
          <cell r="BN367" t="e">
            <v>#N/A</v>
          </cell>
          <cell r="BO367" t="e">
            <v>#N/A</v>
          </cell>
          <cell r="BP367" t="e">
            <v>#N/A</v>
          </cell>
          <cell r="BQ367" t="e">
            <v>#N/A</v>
          </cell>
          <cell r="BR367" t="e">
            <v>#N/A</v>
          </cell>
          <cell r="BS367" t="e">
            <v>#N/A</v>
          </cell>
          <cell r="BT367" t="e">
            <v>#N/A</v>
          </cell>
          <cell r="BU367" t="e">
            <v>#N/A</v>
          </cell>
          <cell r="BV367" t="e">
            <v>#N/A</v>
          </cell>
          <cell r="BW367" t="e">
            <v>#N/A</v>
          </cell>
          <cell r="BX367">
            <v>5</v>
          </cell>
          <cell r="BY367" t="e">
            <v>#N/A</v>
          </cell>
          <cell r="BZ367" t="str">
            <v>Strongly Agree</v>
          </cell>
          <cell r="CA367" t="str">
            <v>Agree Somewhat</v>
          </cell>
          <cell r="CB367" t="str">
            <v>Neither Agree nor Disagree</v>
          </cell>
          <cell r="CC367" t="str">
            <v>Disagree Somewhat</v>
          </cell>
          <cell r="CD367" t="str">
            <v>Strongly Disagree</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0</v>
          </cell>
          <cell r="CZ367">
            <v>0</v>
          </cell>
          <cell r="DA367">
            <v>0</v>
          </cell>
          <cell r="DB367">
            <v>0</v>
          </cell>
          <cell r="DC367">
            <v>0</v>
          </cell>
          <cell r="DD367">
            <v>0</v>
          </cell>
          <cell r="DE367">
            <v>0</v>
          </cell>
          <cell r="DF367">
            <v>0</v>
          </cell>
          <cell r="DG367">
            <v>0</v>
          </cell>
          <cell r="DH367">
            <v>0</v>
          </cell>
          <cell r="DI367">
            <v>0</v>
          </cell>
          <cell r="DJ367">
            <v>0</v>
          </cell>
          <cell r="DK367">
            <v>0</v>
          </cell>
          <cell r="DL367">
            <v>0</v>
          </cell>
          <cell r="DM367">
            <v>0</v>
          </cell>
          <cell r="DN367">
            <v>0</v>
          </cell>
          <cell r="DO367">
            <v>0</v>
          </cell>
          <cell r="DP367">
            <v>0</v>
          </cell>
          <cell r="DQ367">
            <v>0</v>
          </cell>
          <cell r="DR367">
            <v>0</v>
          </cell>
          <cell r="DS367">
            <v>0</v>
          </cell>
          <cell r="DT367">
            <v>0</v>
          </cell>
          <cell r="DU367">
            <v>0</v>
          </cell>
          <cell r="DV367">
            <v>0</v>
          </cell>
          <cell r="DW367">
            <v>0</v>
          </cell>
          <cell r="DX367">
            <v>5</v>
          </cell>
          <cell r="DY367">
            <v>1</v>
          </cell>
          <cell r="EK367">
            <v>0</v>
          </cell>
          <cell r="ER367">
            <v>14.059999999999999</v>
          </cell>
          <cell r="ES367">
            <v>14.059999999999999</v>
          </cell>
          <cell r="ET367" t="str">
            <v>Pay salaries of doctors and build clinics and hospitals so that people in rural Afghanistan can receive modern medicine</v>
          </cell>
          <cell r="EU367" t="str">
            <v>پرداخت معاش داکتران و اعمار کلينک ها و شفاخانه ها تا مردم مریض در قریجات توسط دواهای عصری تداوی شوند.</v>
          </cell>
          <cell r="EV367" t="b">
            <v>1</v>
          </cell>
          <cell r="EW367" t="b">
            <v>1</v>
          </cell>
          <cell r="EX367" t="b">
            <v>0</v>
          </cell>
        </row>
        <row r="368">
          <cell r="Q368">
            <v>14.079999999999998</v>
          </cell>
          <cell r="V368" t="str">
            <v>Construct an electrical grid to bring power to each village</v>
          </cell>
          <cell r="W368" t="str">
            <v>Construct an electrical grid to bring power to each village</v>
          </cell>
          <cell r="X368" t="str">
            <v>ساختن شبکه ها برای تامين نيروی برقی در هر قريه؟</v>
          </cell>
          <cell r="Y368" t="str">
            <v/>
          </cell>
          <cell r="Z368" t="str">
            <v>کاملاً موافق</v>
          </cell>
          <cell r="AA368" t="str">
            <v>نسبتاً موافق</v>
          </cell>
          <cell r="AB368" t="str">
            <v>نی موافق نی مخالف</v>
          </cell>
          <cell r="AC368" t="str">
            <v>نسبتاً مخالف</v>
          </cell>
          <cell r="AD368" t="str">
            <v>کاملاً مخالف</v>
          </cell>
          <cell r="AE368" t="e">
            <v>#N/A</v>
          </cell>
          <cell r="AF368" t="e">
            <v>#N/A</v>
          </cell>
          <cell r="AG368" t="e">
            <v>#N/A</v>
          </cell>
          <cell r="AH368" t="e">
            <v>#N/A</v>
          </cell>
          <cell r="AI368" t="e">
            <v>#N/A</v>
          </cell>
          <cell r="AJ368" t="e">
            <v>#N/A</v>
          </cell>
          <cell r="AK368" t="e">
            <v>#N/A</v>
          </cell>
          <cell r="AL368" t="e">
            <v>#N/A</v>
          </cell>
          <cell r="AM368" t="e">
            <v>#N/A</v>
          </cell>
          <cell r="AN368" t="e">
            <v>#N/A</v>
          </cell>
          <cell r="AO368" t="e">
            <v>#N/A</v>
          </cell>
          <cell r="AP368" t="e">
            <v>#N/A</v>
          </cell>
          <cell r="AQ368" t="e">
            <v>#N/A</v>
          </cell>
          <cell r="AR368" t="e">
            <v>#N/A</v>
          </cell>
          <cell r="AS368" t="e">
            <v>#N/A</v>
          </cell>
          <cell r="AT368" t="e">
            <v>#N/A</v>
          </cell>
          <cell r="AU368" t="e">
            <v>#N/A</v>
          </cell>
          <cell r="AV368" t="e">
            <v>#N/A</v>
          </cell>
          <cell r="AW368" t="e">
            <v>#N/A</v>
          </cell>
          <cell r="AX368" t="e">
            <v>#N/A</v>
          </cell>
          <cell r="AY368" t="e">
            <v>#N/A</v>
          </cell>
          <cell r="AZ368" t="e">
            <v>#N/A</v>
          </cell>
          <cell r="BA368" t="e">
            <v>#N/A</v>
          </cell>
          <cell r="BB368" t="e">
            <v>#N/A</v>
          </cell>
          <cell r="BC368" t="e">
            <v>#N/A</v>
          </cell>
          <cell r="BD368" t="e">
            <v>#N/A</v>
          </cell>
          <cell r="BE368" t="e">
            <v>#N/A</v>
          </cell>
          <cell r="BF368" t="e">
            <v>#N/A</v>
          </cell>
          <cell r="BG368" t="e">
            <v>#N/A</v>
          </cell>
          <cell r="BH368" t="e">
            <v>#N/A</v>
          </cell>
          <cell r="BI368" t="e">
            <v>#N/A</v>
          </cell>
          <cell r="BJ368" t="e">
            <v>#N/A</v>
          </cell>
          <cell r="BK368" t="e">
            <v>#N/A</v>
          </cell>
          <cell r="BL368" t="e">
            <v>#N/A</v>
          </cell>
          <cell r="BM368" t="e">
            <v>#N/A</v>
          </cell>
          <cell r="BN368" t="e">
            <v>#N/A</v>
          </cell>
          <cell r="BO368" t="e">
            <v>#N/A</v>
          </cell>
          <cell r="BP368" t="e">
            <v>#N/A</v>
          </cell>
          <cell r="BQ368" t="e">
            <v>#N/A</v>
          </cell>
          <cell r="BR368" t="e">
            <v>#N/A</v>
          </cell>
          <cell r="BS368" t="e">
            <v>#N/A</v>
          </cell>
          <cell r="BT368" t="e">
            <v>#N/A</v>
          </cell>
          <cell r="BU368" t="e">
            <v>#N/A</v>
          </cell>
          <cell r="BV368" t="e">
            <v>#N/A</v>
          </cell>
          <cell r="BW368" t="e">
            <v>#N/A</v>
          </cell>
          <cell r="BX368">
            <v>5</v>
          </cell>
          <cell r="BY368" t="e">
            <v>#N/A</v>
          </cell>
          <cell r="BZ368" t="str">
            <v>Strongly Agree</v>
          </cell>
          <cell r="CA368" t="str">
            <v>Agree Somewhat</v>
          </cell>
          <cell r="CB368" t="str">
            <v>Neither Agree nor Disagree</v>
          </cell>
          <cell r="CC368" t="str">
            <v>Disagree Somewhat</v>
          </cell>
          <cell r="CD368" t="str">
            <v>Strongly Disagree</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0</v>
          </cell>
          <cell r="CY368">
            <v>0</v>
          </cell>
          <cell r="CZ368">
            <v>0</v>
          </cell>
          <cell r="DA368">
            <v>0</v>
          </cell>
          <cell r="DB368">
            <v>0</v>
          </cell>
          <cell r="DC368">
            <v>0</v>
          </cell>
          <cell r="DD368">
            <v>0</v>
          </cell>
          <cell r="DE368">
            <v>0</v>
          </cell>
          <cell r="DF368">
            <v>0</v>
          </cell>
          <cell r="DG368">
            <v>0</v>
          </cell>
          <cell r="DH368">
            <v>0</v>
          </cell>
          <cell r="DI368">
            <v>0</v>
          </cell>
          <cell r="DJ368">
            <v>0</v>
          </cell>
          <cell r="DK368">
            <v>0</v>
          </cell>
          <cell r="DL368">
            <v>0</v>
          </cell>
          <cell r="DM368">
            <v>0</v>
          </cell>
          <cell r="DN368">
            <v>0</v>
          </cell>
          <cell r="DO368">
            <v>0</v>
          </cell>
          <cell r="DP368">
            <v>0</v>
          </cell>
          <cell r="DQ368">
            <v>0</v>
          </cell>
          <cell r="DR368">
            <v>0</v>
          </cell>
          <cell r="DS368">
            <v>0</v>
          </cell>
          <cell r="DT368">
            <v>0</v>
          </cell>
          <cell r="DU368">
            <v>0</v>
          </cell>
          <cell r="DV368">
            <v>0</v>
          </cell>
          <cell r="DW368">
            <v>0</v>
          </cell>
          <cell r="DX368">
            <v>5</v>
          </cell>
          <cell r="DY368">
            <v>1</v>
          </cell>
          <cell r="EK368">
            <v>0</v>
          </cell>
          <cell r="ER368">
            <v>14.079999999999998</v>
          </cell>
          <cell r="ES368">
            <v>14.079999999999998</v>
          </cell>
          <cell r="ET368" t="str">
            <v>Construct an electrical grid to bring power to each village</v>
          </cell>
          <cell r="EU368" t="str">
            <v>ساختن شبکه ها برای تامين نيروی برقی در هر قريه</v>
          </cell>
          <cell r="EV368" t="b">
            <v>1</v>
          </cell>
          <cell r="EW368" t="b">
            <v>1</v>
          </cell>
          <cell r="EX368" t="b">
            <v>0</v>
          </cell>
        </row>
        <row r="369">
          <cell r="Q369">
            <v>14.099999999999998</v>
          </cell>
          <cell r="V369" t="str">
            <v>Build roads and bridges to improve transportation links between provincial centers and major cities, such as Kabul</v>
          </cell>
          <cell r="W369" t="str">
            <v>Build roads and bridges to improve transportation links between provincial centers and major cities, such as Kabul</v>
          </cell>
          <cell r="X369" t="str">
            <v>ساختن سرک وپل ها برای تقویه ارتباطات بین مراکز ولایتی و شهر های بزرگ، مانند کابل؟</v>
          </cell>
          <cell r="Y369" t="str">
            <v/>
          </cell>
          <cell r="Z369" t="str">
            <v>کاملاً موافق</v>
          </cell>
          <cell r="AA369" t="str">
            <v>نسبتاً موافق</v>
          </cell>
          <cell r="AB369" t="str">
            <v>نی موافق نی مخالف</v>
          </cell>
          <cell r="AC369" t="str">
            <v>نسبتاً مخالف</v>
          </cell>
          <cell r="AD369" t="str">
            <v>کاملاً مخالف</v>
          </cell>
          <cell r="AE369" t="e">
            <v>#N/A</v>
          </cell>
          <cell r="AF369" t="e">
            <v>#N/A</v>
          </cell>
          <cell r="AG369" t="e">
            <v>#N/A</v>
          </cell>
          <cell r="AH369" t="e">
            <v>#N/A</v>
          </cell>
          <cell r="AI369" t="e">
            <v>#N/A</v>
          </cell>
          <cell r="AJ369" t="e">
            <v>#N/A</v>
          </cell>
          <cell r="AK369" t="e">
            <v>#N/A</v>
          </cell>
          <cell r="AL369" t="e">
            <v>#N/A</v>
          </cell>
          <cell r="AM369" t="e">
            <v>#N/A</v>
          </cell>
          <cell r="AN369" t="e">
            <v>#N/A</v>
          </cell>
          <cell r="AO369" t="e">
            <v>#N/A</v>
          </cell>
          <cell r="AP369" t="e">
            <v>#N/A</v>
          </cell>
          <cell r="AQ369" t="e">
            <v>#N/A</v>
          </cell>
          <cell r="AR369" t="e">
            <v>#N/A</v>
          </cell>
          <cell r="AS369" t="e">
            <v>#N/A</v>
          </cell>
          <cell r="AT369" t="e">
            <v>#N/A</v>
          </cell>
          <cell r="AU369" t="e">
            <v>#N/A</v>
          </cell>
          <cell r="AV369" t="e">
            <v>#N/A</v>
          </cell>
          <cell r="AW369" t="e">
            <v>#N/A</v>
          </cell>
          <cell r="AX369" t="e">
            <v>#N/A</v>
          </cell>
          <cell r="AY369" t="e">
            <v>#N/A</v>
          </cell>
          <cell r="AZ369" t="e">
            <v>#N/A</v>
          </cell>
          <cell r="BA369" t="e">
            <v>#N/A</v>
          </cell>
          <cell r="BB369" t="e">
            <v>#N/A</v>
          </cell>
          <cell r="BC369" t="e">
            <v>#N/A</v>
          </cell>
          <cell r="BD369" t="e">
            <v>#N/A</v>
          </cell>
          <cell r="BE369" t="e">
            <v>#N/A</v>
          </cell>
          <cell r="BF369" t="e">
            <v>#N/A</v>
          </cell>
          <cell r="BG369" t="e">
            <v>#N/A</v>
          </cell>
          <cell r="BH369" t="e">
            <v>#N/A</v>
          </cell>
          <cell r="BI369" t="e">
            <v>#N/A</v>
          </cell>
          <cell r="BJ369" t="e">
            <v>#N/A</v>
          </cell>
          <cell r="BK369" t="e">
            <v>#N/A</v>
          </cell>
          <cell r="BL369" t="e">
            <v>#N/A</v>
          </cell>
          <cell r="BM369" t="e">
            <v>#N/A</v>
          </cell>
          <cell r="BN369" t="e">
            <v>#N/A</v>
          </cell>
          <cell r="BO369" t="e">
            <v>#N/A</v>
          </cell>
          <cell r="BP369" t="e">
            <v>#N/A</v>
          </cell>
          <cell r="BQ369" t="e">
            <v>#N/A</v>
          </cell>
          <cell r="BR369" t="e">
            <v>#N/A</v>
          </cell>
          <cell r="BS369" t="e">
            <v>#N/A</v>
          </cell>
          <cell r="BT369" t="e">
            <v>#N/A</v>
          </cell>
          <cell r="BU369" t="e">
            <v>#N/A</v>
          </cell>
          <cell r="BV369" t="e">
            <v>#N/A</v>
          </cell>
          <cell r="BW369" t="e">
            <v>#N/A</v>
          </cell>
          <cell r="BX369">
            <v>5</v>
          </cell>
          <cell r="BY369" t="e">
            <v>#N/A</v>
          </cell>
          <cell r="BZ369" t="str">
            <v>Strongly Agree</v>
          </cell>
          <cell r="CA369" t="str">
            <v>Agree Somewhat</v>
          </cell>
          <cell r="CB369" t="str">
            <v>Neither Agree nor Disagree</v>
          </cell>
          <cell r="CC369" t="str">
            <v>Disagree Somewhat</v>
          </cell>
          <cell r="CD369" t="str">
            <v>Strongly Disagree</v>
          </cell>
          <cell r="CE369">
            <v>0</v>
          </cell>
          <cell r="CF369">
            <v>0</v>
          </cell>
          <cell r="CG369">
            <v>0</v>
          </cell>
          <cell r="CH369">
            <v>0</v>
          </cell>
          <cell r="CI369">
            <v>0</v>
          </cell>
          <cell r="CJ369">
            <v>0</v>
          </cell>
          <cell r="CK369">
            <v>0</v>
          </cell>
          <cell r="CL369">
            <v>0</v>
          </cell>
          <cell r="CM369">
            <v>0</v>
          </cell>
          <cell r="CN369">
            <v>0</v>
          </cell>
          <cell r="CO369">
            <v>0</v>
          </cell>
          <cell r="CP369">
            <v>0</v>
          </cell>
          <cell r="CQ369">
            <v>0</v>
          </cell>
          <cell r="CR369">
            <v>0</v>
          </cell>
          <cell r="CS369">
            <v>0</v>
          </cell>
          <cell r="CT369">
            <v>0</v>
          </cell>
          <cell r="CU369">
            <v>0</v>
          </cell>
          <cell r="CV369">
            <v>0</v>
          </cell>
          <cell r="CW369">
            <v>0</v>
          </cell>
          <cell r="CX369">
            <v>0</v>
          </cell>
          <cell r="CY369">
            <v>0</v>
          </cell>
          <cell r="CZ369">
            <v>0</v>
          </cell>
          <cell r="DA369">
            <v>0</v>
          </cell>
          <cell r="DB369">
            <v>0</v>
          </cell>
          <cell r="DC369">
            <v>0</v>
          </cell>
          <cell r="DD369">
            <v>0</v>
          </cell>
          <cell r="DE369">
            <v>0</v>
          </cell>
          <cell r="DF369">
            <v>0</v>
          </cell>
          <cell r="DG369">
            <v>0</v>
          </cell>
          <cell r="DH369">
            <v>0</v>
          </cell>
          <cell r="DI369">
            <v>0</v>
          </cell>
          <cell r="DJ369">
            <v>0</v>
          </cell>
          <cell r="DK369">
            <v>0</v>
          </cell>
          <cell r="DL369">
            <v>0</v>
          </cell>
          <cell r="DM369">
            <v>0</v>
          </cell>
          <cell r="DN369">
            <v>0</v>
          </cell>
          <cell r="DO369">
            <v>0</v>
          </cell>
          <cell r="DP369">
            <v>0</v>
          </cell>
          <cell r="DQ369">
            <v>0</v>
          </cell>
          <cell r="DR369">
            <v>0</v>
          </cell>
          <cell r="DS369">
            <v>0</v>
          </cell>
          <cell r="DT369">
            <v>0</v>
          </cell>
          <cell r="DU369">
            <v>0</v>
          </cell>
          <cell r="DV369">
            <v>0</v>
          </cell>
          <cell r="DW369">
            <v>0</v>
          </cell>
          <cell r="DX369">
            <v>5</v>
          </cell>
          <cell r="DY369">
            <v>1</v>
          </cell>
          <cell r="EK369">
            <v>0</v>
          </cell>
          <cell r="ER369">
            <v>14.099999999999998</v>
          </cell>
          <cell r="ES369">
            <v>14.099999999999998</v>
          </cell>
          <cell r="ET369" t="str">
            <v>Build roads and bridges to improve transportation links between provincial centers and major cities, such as Kabul</v>
          </cell>
          <cell r="EU369" t="str">
            <v xml:space="preserve">ساختن سرک وپل ها برای تقویه ارتباطات بین مراکز ولایتی و شهر های بزرگ، مانند کابل </v>
          </cell>
          <cell r="EV369" t="b">
            <v>1</v>
          </cell>
          <cell r="EW369" t="b">
            <v>1</v>
          </cell>
          <cell r="EX369" t="b">
            <v>0</v>
          </cell>
        </row>
        <row r="370">
          <cell r="Q370">
            <v>14.109999999999998</v>
          </cell>
          <cell r="V370" t="e">
            <v>#N/A</v>
          </cell>
          <cell r="W370" t="e">
            <v>#N/A</v>
          </cell>
          <cell r="X370" t="e">
            <v>#N/A</v>
          </cell>
          <cell r="Y370" t="str">
            <v/>
          </cell>
          <cell r="Z370" t="str">
            <v>نخیر</v>
          </cell>
          <cell r="AA370" t="str">
            <v>بلی</v>
          </cell>
          <cell r="AB370" t="e">
            <v>#N/A</v>
          </cell>
          <cell r="AC370" t="e">
            <v>#N/A</v>
          </cell>
          <cell r="AD370" t="e">
            <v>#N/A</v>
          </cell>
          <cell r="AE370" t="e">
            <v>#N/A</v>
          </cell>
          <cell r="AF370" t="e">
            <v>#N/A</v>
          </cell>
          <cell r="AG370" t="e">
            <v>#N/A</v>
          </cell>
          <cell r="AH370" t="e">
            <v>#N/A</v>
          </cell>
          <cell r="AI370" t="e">
            <v>#N/A</v>
          </cell>
          <cell r="AJ370" t="e">
            <v>#N/A</v>
          </cell>
          <cell r="AK370" t="e">
            <v>#N/A</v>
          </cell>
          <cell r="AL370" t="e">
            <v>#N/A</v>
          </cell>
          <cell r="AM370" t="e">
            <v>#N/A</v>
          </cell>
          <cell r="AN370" t="e">
            <v>#N/A</v>
          </cell>
          <cell r="AO370" t="e">
            <v>#N/A</v>
          </cell>
          <cell r="AP370" t="e">
            <v>#N/A</v>
          </cell>
          <cell r="AQ370" t="e">
            <v>#N/A</v>
          </cell>
          <cell r="AR370" t="e">
            <v>#N/A</v>
          </cell>
          <cell r="AS370" t="e">
            <v>#N/A</v>
          </cell>
          <cell r="AT370" t="e">
            <v>#N/A</v>
          </cell>
          <cell r="AU370" t="e">
            <v>#N/A</v>
          </cell>
          <cell r="AV370" t="e">
            <v>#N/A</v>
          </cell>
          <cell r="AW370" t="e">
            <v>#N/A</v>
          </cell>
          <cell r="AX370" t="e">
            <v>#N/A</v>
          </cell>
          <cell r="AY370" t="e">
            <v>#N/A</v>
          </cell>
          <cell r="AZ370" t="e">
            <v>#N/A</v>
          </cell>
          <cell r="BA370" t="e">
            <v>#N/A</v>
          </cell>
          <cell r="BB370" t="e">
            <v>#N/A</v>
          </cell>
          <cell r="BC370" t="e">
            <v>#N/A</v>
          </cell>
          <cell r="BD370" t="e">
            <v>#N/A</v>
          </cell>
          <cell r="BE370" t="e">
            <v>#N/A</v>
          </cell>
          <cell r="BF370" t="e">
            <v>#N/A</v>
          </cell>
          <cell r="BG370" t="e">
            <v>#N/A</v>
          </cell>
          <cell r="BH370" t="e">
            <v>#N/A</v>
          </cell>
          <cell r="BI370" t="e">
            <v>#N/A</v>
          </cell>
          <cell r="BJ370" t="e">
            <v>#N/A</v>
          </cell>
          <cell r="BK370" t="e">
            <v>#N/A</v>
          </cell>
          <cell r="BL370" t="e">
            <v>#N/A</v>
          </cell>
          <cell r="BM370" t="e">
            <v>#N/A</v>
          </cell>
          <cell r="BN370" t="e">
            <v>#N/A</v>
          </cell>
          <cell r="BO370" t="e">
            <v>#N/A</v>
          </cell>
          <cell r="BP370" t="e">
            <v>#N/A</v>
          </cell>
          <cell r="BQ370" t="e">
            <v>#N/A</v>
          </cell>
          <cell r="BR370" t="e">
            <v>#N/A</v>
          </cell>
          <cell r="BS370" t="e">
            <v>#N/A</v>
          </cell>
          <cell r="BT370" t="e">
            <v>#N/A</v>
          </cell>
          <cell r="BU370" t="e">
            <v>#N/A</v>
          </cell>
          <cell r="BV370" t="e">
            <v>#N/A</v>
          </cell>
          <cell r="BW370" t="e">
            <v>#N/A</v>
          </cell>
          <cell r="BX370">
            <v>2</v>
          </cell>
          <cell r="BY370" t="e">
            <v>#N/A</v>
          </cell>
          <cell r="BZ370" t="str">
            <v>No</v>
          </cell>
          <cell r="CA370" t="str">
            <v>Yes</v>
          </cell>
          <cell r="CB370">
            <v>0</v>
          </cell>
          <cell r="CC370">
            <v>0</v>
          </cell>
          <cell r="CD370">
            <v>0</v>
          </cell>
          <cell r="CE370">
            <v>0</v>
          </cell>
          <cell r="CF370">
            <v>0</v>
          </cell>
          <cell r="CG370">
            <v>0</v>
          </cell>
          <cell r="CH370">
            <v>0</v>
          </cell>
          <cell r="CI370">
            <v>0</v>
          </cell>
          <cell r="CJ370">
            <v>0</v>
          </cell>
          <cell r="CK370">
            <v>0</v>
          </cell>
          <cell r="CL370">
            <v>0</v>
          </cell>
          <cell r="CM370">
            <v>0</v>
          </cell>
          <cell r="CN370">
            <v>0</v>
          </cell>
          <cell r="CO370">
            <v>0</v>
          </cell>
          <cell r="CP370">
            <v>0</v>
          </cell>
          <cell r="CQ370">
            <v>0</v>
          </cell>
          <cell r="CR370">
            <v>0</v>
          </cell>
          <cell r="CS370">
            <v>0</v>
          </cell>
          <cell r="CT370">
            <v>0</v>
          </cell>
          <cell r="CU370">
            <v>0</v>
          </cell>
          <cell r="CV370">
            <v>0</v>
          </cell>
          <cell r="CW370">
            <v>0</v>
          </cell>
          <cell r="CX370">
            <v>0</v>
          </cell>
          <cell r="CY370">
            <v>0</v>
          </cell>
          <cell r="CZ370">
            <v>0</v>
          </cell>
          <cell r="DA370">
            <v>0</v>
          </cell>
          <cell r="DB370">
            <v>0</v>
          </cell>
          <cell r="DC370">
            <v>0</v>
          </cell>
          <cell r="DD370">
            <v>0</v>
          </cell>
          <cell r="DE370">
            <v>0</v>
          </cell>
          <cell r="DF370">
            <v>0</v>
          </cell>
          <cell r="DG370">
            <v>0</v>
          </cell>
          <cell r="DH370">
            <v>0</v>
          </cell>
          <cell r="DI370">
            <v>0</v>
          </cell>
          <cell r="DJ370">
            <v>0</v>
          </cell>
          <cell r="DK370">
            <v>0</v>
          </cell>
          <cell r="DL370">
            <v>0</v>
          </cell>
          <cell r="DM370">
            <v>0</v>
          </cell>
          <cell r="DN370">
            <v>0</v>
          </cell>
          <cell r="DO370">
            <v>0</v>
          </cell>
          <cell r="DP370">
            <v>0</v>
          </cell>
          <cell r="DQ370">
            <v>0</v>
          </cell>
          <cell r="DR370">
            <v>0</v>
          </cell>
          <cell r="DS370">
            <v>0</v>
          </cell>
          <cell r="DT370">
            <v>0</v>
          </cell>
          <cell r="DU370">
            <v>0</v>
          </cell>
          <cell r="DV370">
            <v>0</v>
          </cell>
          <cell r="DW370">
            <v>0</v>
          </cell>
          <cell r="DX370">
            <v>2</v>
          </cell>
          <cell r="DY370">
            <v>1</v>
          </cell>
          <cell r="EK370">
            <v>0</v>
          </cell>
          <cell r="ER370">
            <v>14.109999999999998</v>
          </cell>
          <cell r="ES370">
            <v>14.109999999999998</v>
          </cell>
          <cell r="ET370" t="str">
            <v>Eradicate poppy and other crops considered to be illegal</v>
          </cell>
          <cell r="EU370" t="str">
            <v>نابود ساختن مزارع خشخاش و ديگر محصولات غير قانونی</v>
          </cell>
          <cell r="EV370" t="b">
            <v>1</v>
          </cell>
          <cell r="EW370" t="e">
            <v>#N/A</v>
          </cell>
          <cell r="EX370" t="e">
            <v>#N/A</v>
          </cell>
        </row>
        <row r="371">
          <cell r="Q371">
            <v>14.119999999999997</v>
          </cell>
          <cell r="V371" t="str">
            <v>Build and maintain a deep well or other source of clean drinking water in each village</v>
          </cell>
          <cell r="W371" t="str">
            <v>Build and maintain a deep well or other source of clean drinking water in each village</v>
          </cell>
          <cell r="X371" t="str">
            <v>ساختن و مراقبت چاه های عميق و ديگر منابع آب پاک اشاميدنی در هر قريه؟</v>
          </cell>
          <cell r="Y371" t="str">
            <v/>
          </cell>
          <cell r="Z371" t="str">
            <v>کاملاً موافق</v>
          </cell>
          <cell r="AA371" t="str">
            <v>نسبتاً موافق</v>
          </cell>
          <cell r="AB371" t="str">
            <v>نی موافق نی مخالف</v>
          </cell>
          <cell r="AC371" t="str">
            <v>نسبتاً مخالف</v>
          </cell>
          <cell r="AD371" t="str">
            <v>کاملاً مخالف</v>
          </cell>
          <cell r="AE371" t="e">
            <v>#N/A</v>
          </cell>
          <cell r="AF371" t="e">
            <v>#N/A</v>
          </cell>
          <cell r="AG371" t="e">
            <v>#N/A</v>
          </cell>
          <cell r="AH371" t="e">
            <v>#N/A</v>
          </cell>
          <cell r="AI371" t="e">
            <v>#N/A</v>
          </cell>
          <cell r="AJ371" t="e">
            <v>#N/A</v>
          </cell>
          <cell r="AK371" t="e">
            <v>#N/A</v>
          </cell>
          <cell r="AL371" t="e">
            <v>#N/A</v>
          </cell>
          <cell r="AM371" t="e">
            <v>#N/A</v>
          </cell>
          <cell r="AN371" t="e">
            <v>#N/A</v>
          </cell>
          <cell r="AO371" t="e">
            <v>#N/A</v>
          </cell>
          <cell r="AP371" t="e">
            <v>#N/A</v>
          </cell>
          <cell r="AQ371" t="e">
            <v>#N/A</v>
          </cell>
          <cell r="AR371" t="e">
            <v>#N/A</v>
          </cell>
          <cell r="AS371" t="e">
            <v>#N/A</v>
          </cell>
          <cell r="AT371" t="e">
            <v>#N/A</v>
          </cell>
          <cell r="AU371" t="e">
            <v>#N/A</v>
          </cell>
          <cell r="AV371" t="e">
            <v>#N/A</v>
          </cell>
          <cell r="AW371" t="e">
            <v>#N/A</v>
          </cell>
          <cell r="AX371" t="e">
            <v>#N/A</v>
          </cell>
          <cell r="AY371" t="e">
            <v>#N/A</v>
          </cell>
          <cell r="AZ371" t="e">
            <v>#N/A</v>
          </cell>
          <cell r="BA371" t="e">
            <v>#N/A</v>
          </cell>
          <cell r="BB371" t="e">
            <v>#N/A</v>
          </cell>
          <cell r="BC371" t="e">
            <v>#N/A</v>
          </cell>
          <cell r="BD371" t="e">
            <v>#N/A</v>
          </cell>
          <cell r="BE371" t="e">
            <v>#N/A</v>
          </cell>
          <cell r="BF371" t="e">
            <v>#N/A</v>
          </cell>
          <cell r="BG371" t="e">
            <v>#N/A</v>
          </cell>
          <cell r="BH371" t="e">
            <v>#N/A</v>
          </cell>
          <cell r="BI371" t="e">
            <v>#N/A</v>
          </cell>
          <cell r="BJ371" t="e">
            <v>#N/A</v>
          </cell>
          <cell r="BK371" t="e">
            <v>#N/A</v>
          </cell>
          <cell r="BL371" t="e">
            <v>#N/A</v>
          </cell>
          <cell r="BM371" t="e">
            <v>#N/A</v>
          </cell>
          <cell r="BN371" t="e">
            <v>#N/A</v>
          </cell>
          <cell r="BO371" t="e">
            <v>#N/A</v>
          </cell>
          <cell r="BP371" t="e">
            <v>#N/A</v>
          </cell>
          <cell r="BQ371" t="e">
            <v>#N/A</v>
          </cell>
          <cell r="BR371" t="e">
            <v>#N/A</v>
          </cell>
          <cell r="BS371" t="e">
            <v>#N/A</v>
          </cell>
          <cell r="BT371" t="e">
            <v>#N/A</v>
          </cell>
          <cell r="BU371" t="e">
            <v>#N/A</v>
          </cell>
          <cell r="BV371" t="e">
            <v>#N/A</v>
          </cell>
          <cell r="BW371" t="e">
            <v>#N/A</v>
          </cell>
          <cell r="BX371">
            <v>5</v>
          </cell>
          <cell r="BY371" t="e">
            <v>#N/A</v>
          </cell>
          <cell r="BZ371" t="str">
            <v>Strongly Agree</v>
          </cell>
          <cell r="CA371" t="str">
            <v>Agree Somewhat</v>
          </cell>
          <cell r="CB371" t="str">
            <v>Neither Agree nor Disagree</v>
          </cell>
          <cell r="CC371" t="str">
            <v>Disagree Somewhat</v>
          </cell>
          <cell r="CD371" t="str">
            <v>Strongly Disagree</v>
          </cell>
          <cell r="CE371">
            <v>0</v>
          </cell>
          <cell r="CF371">
            <v>0</v>
          </cell>
          <cell r="CG371">
            <v>0</v>
          </cell>
          <cell r="CH371">
            <v>0</v>
          </cell>
          <cell r="CI371">
            <v>0</v>
          </cell>
          <cell r="CJ371">
            <v>0</v>
          </cell>
          <cell r="CK371">
            <v>0</v>
          </cell>
          <cell r="CL371">
            <v>0</v>
          </cell>
          <cell r="CM371">
            <v>0</v>
          </cell>
          <cell r="CN371">
            <v>0</v>
          </cell>
          <cell r="CO371">
            <v>0</v>
          </cell>
          <cell r="CP371">
            <v>0</v>
          </cell>
          <cell r="CQ371">
            <v>0</v>
          </cell>
          <cell r="CR371">
            <v>0</v>
          </cell>
          <cell r="CS371">
            <v>0</v>
          </cell>
          <cell r="CT371">
            <v>0</v>
          </cell>
          <cell r="CU371">
            <v>0</v>
          </cell>
          <cell r="CV371">
            <v>0</v>
          </cell>
          <cell r="CW371">
            <v>0</v>
          </cell>
          <cell r="CX371">
            <v>0</v>
          </cell>
          <cell r="CY371">
            <v>0</v>
          </cell>
          <cell r="CZ371">
            <v>0</v>
          </cell>
          <cell r="DA371">
            <v>0</v>
          </cell>
          <cell r="DB371">
            <v>0</v>
          </cell>
          <cell r="DC371">
            <v>0</v>
          </cell>
          <cell r="DD371">
            <v>0</v>
          </cell>
          <cell r="DE371">
            <v>0</v>
          </cell>
          <cell r="DF371">
            <v>0</v>
          </cell>
          <cell r="DG371">
            <v>0</v>
          </cell>
          <cell r="DH371">
            <v>0</v>
          </cell>
          <cell r="DI371">
            <v>0</v>
          </cell>
          <cell r="DJ371">
            <v>0</v>
          </cell>
          <cell r="DK371">
            <v>0</v>
          </cell>
          <cell r="DL371">
            <v>0</v>
          </cell>
          <cell r="DM371">
            <v>0</v>
          </cell>
          <cell r="DN371">
            <v>0</v>
          </cell>
          <cell r="DO371">
            <v>0</v>
          </cell>
          <cell r="DP371">
            <v>0</v>
          </cell>
          <cell r="DQ371">
            <v>0</v>
          </cell>
          <cell r="DR371">
            <v>0</v>
          </cell>
          <cell r="DS371">
            <v>0</v>
          </cell>
          <cell r="DT371">
            <v>0</v>
          </cell>
          <cell r="DU371">
            <v>0</v>
          </cell>
          <cell r="DV371">
            <v>0</v>
          </cell>
          <cell r="DW371">
            <v>0</v>
          </cell>
          <cell r="DX371">
            <v>5</v>
          </cell>
          <cell r="DY371">
            <v>1</v>
          </cell>
          <cell r="EK371">
            <v>0</v>
          </cell>
          <cell r="ER371">
            <v>14.119999999999997</v>
          </cell>
          <cell r="ES371">
            <v>14.119999999999997</v>
          </cell>
          <cell r="ET371" t="str">
            <v>Build and maintain a deep well or other source of clean drinking water in each village</v>
          </cell>
          <cell r="EU371" t="str">
            <v>ساختن و مراقبت چاه های عميق و ديگر منابع آب پاک اشاميدنی در هر قريه</v>
          </cell>
          <cell r="EV371" t="b">
            <v>1</v>
          </cell>
          <cell r="EW371" t="b">
            <v>1</v>
          </cell>
          <cell r="EX371" t="b">
            <v>0</v>
          </cell>
        </row>
        <row r="372">
          <cell r="Q372">
            <v>14.139999999999997</v>
          </cell>
          <cell r="V372" t="str">
            <v>Build and maintain a system of irrigation canals in each village</v>
          </cell>
          <cell r="W372" t="str">
            <v>Build and maintain a system of irrigation canals in each village</v>
          </cell>
          <cell r="X372" t="str">
            <v>اعمار و مراقبت سيستم کانال های آبياری در هر قريه؟</v>
          </cell>
          <cell r="Y372" t="str">
            <v/>
          </cell>
          <cell r="Z372" t="str">
            <v>کاملاً موافق</v>
          </cell>
          <cell r="AA372" t="str">
            <v>نسبتاً موافق</v>
          </cell>
          <cell r="AB372" t="str">
            <v>نی موافق نی مخالف</v>
          </cell>
          <cell r="AC372" t="str">
            <v>نسبتاً مخالف</v>
          </cell>
          <cell r="AD372" t="str">
            <v>کاملاً مخالف</v>
          </cell>
          <cell r="AE372" t="e">
            <v>#N/A</v>
          </cell>
          <cell r="AF372" t="e">
            <v>#N/A</v>
          </cell>
          <cell r="AG372" t="e">
            <v>#N/A</v>
          </cell>
          <cell r="AH372" t="e">
            <v>#N/A</v>
          </cell>
          <cell r="AI372" t="e">
            <v>#N/A</v>
          </cell>
          <cell r="AJ372" t="e">
            <v>#N/A</v>
          </cell>
          <cell r="AK372" t="e">
            <v>#N/A</v>
          </cell>
          <cell r="AL372" t="e">
            <v>#N/A</v>
          </cell>
          <cell r="AM372" t="e">
            <v>#N/A</v>
          </cell>
          <cell r="AN372" t="e">
            <v>#N/A</v>
          </cell>
          <cell r="AO372" t="e">
            <v>#N/A</v>
          </cell>
          <cell r="AP372" t="e">
            <v>#N/A</v>
          </cell>
          <cell r="AQ372" t="e">
            <v>#N/A</v>
          </cell>
          <cell r="AR372" t="e">
            <v>#N/A</v>
          </cell>
          <cell r="AS372" t="e">
            <v>#N/A</v>
          </cell>
          <cell r="AT372" t="e">
            <v>#N/A</v>
          </cell>
          <cell r="AU372" t="e">
            <v>#N/A</v>
          </cell>
          <cell r="AV372" t="e">
            <v>#N/A</v>
          </cell>
          <cell r="AW372" t="e">
            <v>#N/A</v>
          </cell>
          <cell r="AX372" t="e">
            <v>#N/A</v>
          </cell>
          <cell r="AY372" t="e">
            <v>#N/A</v>
          </cell>
          <cell r="AZ372" t="e">
            <v>#N/A</v>
          </cell>
          <cell r="BA372" t="e">
            <v>#N/A</v>
          </cell>
          <cell r="BB372" t="e">
            <v>#N/A</v>
          </cell>
          <cell r="BC372" t="e">
            <v>#N/A</v>
          </cell>
          <cell r="BD372" t="e">
            <v>#N/A</v>
          </cell>
          <cell r="BE372" t="e">
            <v>#N/A</v>
          </cell>
          <cell r="BF372" t="e">
            <v>#N/A</v>
          </cell>
          <cell r="BG372" t="e">
            <v>#N/A</v>
          </cell>
          <cell r="BH372" t="e">
            <v>#N/A</v>
          </cell>
          <cell r="BI372" t="e">
            <v>#N/A</v>
          </cell>
          <cell r="BJ372" t="e">
            <v>#N/A</v>
          </cell>
          <cell r="BK372" t="e">
            <v>#N/A</v>
          </cell>
          <cell r="BL372" t="e">
            <v>#N/A</v>
          </cell>
          <cell r="BM372" t="e">
            <v>#N/A</v>
          </cell>
          <cell r="BN372" t="e">
            <v>#N/A</v>
          </cell>
          <cell r="BO372" t="e">
            <v>#N/A</v>
          </cell>
          <cell r="BP372" t="e">
            <v>#N/A</v>
          </cell>
          <cell r="BQ372" t="e">
            <v>#N/A</v>
          </cell>
          <cell r="BR372" t="e">
            <v>#N/A</v>
          </cell>
          <cell r="BS372" t="e">
            <v>#N/A</v>
          </cell>
          <cell r="BT372" t="e">
            <v>#N/A</v>
          </cell>
          <cell r="BU372" t="e">
            <v>#N/A</v>
          </cell>
          <cell r="BV372" t="e">
            <v>#N/A</v>
          </cell>
          <cell r="BW372" t="e">
            <v>#N/A</v>
          </cell>
          <cell r="BX372">
            <v>5</v>
          </cell>
          <cell r="BY372" t="e">
            <v>#N/A</v>
          </cell>
          <cell r="BZ372" t="str">
            <v>Strongly Agree</v>
          </cell>
          <cell r="CA372" t="str">
            <v>Agree Somewhat</v>
          </cell>
          <cell r="CB372" t="str">
            <v>Neither Agree nor Disagree</v>
          </cell>
          <cell r="CC372" t="str">
            <v>Disagree Somewhat</v>
          </cell>
          <cell r="CD372" t="str">
            <v>Strongly Disagree</v>
          </cell>
          <cell r="CE372">
            <v>0</v>
          </cell>
          <cell r="CF372">
            <v>0</v>
          </cell>
          <cell r="CG372">
            <v>0</v>
          </cell>
          <cell r="CH372">
            <v>0</v>
          </cell>
          <cell r="CI372">
            <v>0</v>
          </cell>
          <cell r="CJ372">
            <v>0</v>
          </cell>
          <cell r="CK372">
            <v>0</v>
          </cell>
          <cell r="CL372">
            <v>0</v>
          </cell>
          <cell r="CM372">
            <v>0</v>
          </cell>
          <cell r="CN372">
            <v>0</v>
          </cell>
          <cell r="CO372">
            <v>0</v>
          </cell>
          <cell r="CP372">
            <v>0</v>
          </cell>
          <cell r="CQ372">
            <v>0</v>
          </cell>
          <cell r="CR372">
            <v>0</v>
          </cell>
          <cell r="CS372">
            <v>0</v>
          </cell>
          <cell r="CT372">
            <v>0</v>
          </cell>
          <cell r="CU372">
            <v>0</v>
          </cell>
          <cell r="CV372">
            <v>0</v>
          </cell>
          <cell r="CW372">
            <v>0</v>
          </cell>
          <cell r="CX372">
            <v>0</v>
          </cell>
          <cell r="CY372">
            <v>0</v>
          </cell>
          <cell r="CZ372">
            <v>0</v>
          </cell>
          <cell r="DA372">
            <v>0</v>
          </cell>
          <cell r="DB372">
            <v>0</v>
          </cell>
          <cell r="DC372">
            <v>0</v>
          </cell>
          <cell r="DD372">
            <v>0</v>
          </cell>
          <cell r="DE372">
            <v>0</v>
          </cell>
          <cell r="DF372">
            <v>0</v>
          </cell>
          <cell r="DG372">
            <v>0</v>
          </cell>
          <cell r="DH372">
            <v>0</v>
          </cell>
          <cell r="DI372">
            <v>0</v>
          </cell>
          <cell r="DJ372">
            <v>0</v>
          </cell>
          <cell r="DK372">
            <v>0</v>
          </cell>
          <cell r="DL372">
            <v>0</v>
          </cell>
          <cell r="DM372">
            <v>0</v>
          </cell>
          <cell r="DN372">
            <v>0</v>
          </cell>
          <cell r="DO372">
            <v>0</v>
          </cell>
          <cell r="DP372">
            <v>0</v>
          </cell>
          <cell r="DQ372">
            <v>0</v>
          </cell>
          <cell r="DR372">
            <v>0</v>
          </cell>
          <cell r="DS372">
            <v>0</v>
          </cell>
          <cell r="DT372">
            <v>0</v>
          </cell>
          <cell r="DU372">
            <v>0</v>
          </cell>
          <cell r="DV372">
            <v>0</v>
          </cell>
          <cell r="DW372">
            <v>0</v>
          </cell>
          <cell r="DX372">
            <v>5</v>
          </cell>
          <cell r="DY372">
            <v>1</v>
          </cell>
          <cell r="EK372">
            <v>0</v>
          </cell>
          <cell r="ER372">
            <v>14.139999999999997</v>
          </cell>
          <cell r="ES372">
            <v>14.139999999999997</v>
          </cell>
          <cell r="ET372" t="str">
            <v>Build and maintain a system of irrigation canals in each village</v>
          </cell>
          <cell r="EU372" t="str">
            <v>اعمار و مراقبت سيستم کانال های آبياری در هر قريه</v>
          </cell>
          <cell r="EV372" t="b">
            <v>1</v>
          </cell>
          <cell r="EW372" t="b">
            <v>1</v>
          </cell>
          <cell r="EX372" t="b">
            <v>0</v>
          </cell>
        </row>
        <row r="373">
          <cell r="Q373">
            <v>16.090000000000014</v>
          </cell>
          <cell r="V373" t="str">
            <v>In the case of the most recently resolved dispute between people of this village and people outside the village, did anyone from the village or from outside the village help in resolving the dispute among the people of the village?</v>
          </cell>
          <cell r="W373" t="str">
            <v>In the case of the most recently resolved dispute between people of this village and people outside the village, did anyone from the village or from outside the village help in resolving the dispute among the people of the village?</v>
          </cell>
          <cell r="X373" t="str">
            <v>در آخرین منازعه حل شده در بین مردم این قریه و مردم خارج از این قریه، آیا کدام کسی از داخل قریه و یا بیرون از قریه در حل وفصل این دعوا کمک کرد؟</v>
          </cell>
          <cell r="Y373" t="str">
            <v/>
          </cell>
          <cell r="Z373" t="str">
            <v>بلی، مردم این قریه در حل و فصل دعوا و جنگ و جدال کمک کردند</v>
          </cell>
          <cell r="AA373" t="str">
            <v>بلی، مردم خارج از این قریه در حل و فصل دعوا و جنگ و جدال کمک کردند</v>
          </cell>
          <cell r="AB373" t="str">
            <v>نخیر، بخاطریکه دعوا و جنگ و جدال کننده خودشان مشکل شان را حل کردند</v>
          </cell>
          <cell r="AC373" t="str">
            <v>هیچ کسی بخاطر حل دعوا و جنگ و جدال کمک نکرد</v>
          </cell>
          <cell r="AD373" t="e">
            <v>#N/A</v>
          </cell>
          <cell r="AE373" t="e">
            <v>#N/A</v>
          </cell>
          <cell r="AF373" t="e">
            <v>#N/A</v>
          </cell>
          <cell r="AG373" t="e">
            <v>#N/A</v>
          </cell>
          <cell r="AH373" t="e">
            <v>#N/A</v>
          </cell>
          <cell r="AI373" t="e">
            <v>#N/A</v>
          </cell>
          <cell r="AJ373" t="e">
            <v>#N/A</v>
          </cell>
          <cell r="AK373" t="e">
            <v>#N/A</v>
          </cell>
          <cell r="AL373" t="e">
            <v>#N/A</v>
          </cell>
          <cell r="AM373" t="e">
            <v>#N/A</v>
          </cell>
          <cell r="AN373" t="e">
            <v>#N/A</v>
          </cell>
          <cell r="AO373" t="e">
            <v>#N/A</v>
          </cell>
          <cell r="AP373" t="e">
            <v>#N/A</v>
          </cell>
          <cell r="AQ373" t="e">
            <v>#N/A</v>
          </cell>
          <cell r="AR373" t="e">
            <v>#N/A</v>
          </cell>
          <cell r="AS373" t="e">
            <v>#N/A</v>
          </cell>
          <cell r="AT373" t="e">
            <v>#N/A</v>
          </cell>
          <cell r="AU373" t="e">
            <v>#N/A</v>
          </cell>
          <cell r="AV373" t="e">
            <v>#N/A</v>
          </cell>
          <cell r="AW373" t="e">
            <v>#N/A</v>
          </cell>
          <cell r="AX373" t="e">
            <v>#N/A</v>
          </cell>
          <cell r="AY373" t="e">
            <v>#N/A</v>
          </cell>
          <cell r="AZ373" t="e">
            <v>#N/A</v>
          </cell>
          <cell r="BA373" t="e">
            <v>#N/A</v>
          </cell>
          <cell r="BB373" t="e">
            <v>#N/A</v>
          </cell>
          <cell r="BC373" t="e">
            <v>#N/A</v>
          </cell>
          <cell r="BD373" t="e">
            <v>#N/A</v>
          </cell>
          <cell r="BE373" t="e">
            <v>#N/A</v>
          </cell>
          <cell r="BF373" t="e">
            <v>#N/A</v>
          </cell>
          <cell r="BG373" t="e">
            <v>#N/A</v>
          </cell>
          <cell r="BH373" t="e">
            <v>#N/A</v>
          </cell>
          <cell r="BI373" t="e">
            <v>#N/A</v>
          </cell>
          <cell r="BJ373" t="e">
            <v>#N/A</v>
          </cell>
          <cell r="BK373" t="e">
            <v>#N/A</v>
          </cell>
          <cell r="BL373" t="e">
            <v>#N/A</v>
          </cell>
          <cell r="BM373" t="e">
            <v>#N/A</v>
          </cell>
          <cell r="BN373" t="e">
            <v>#N/A</v>
          </cell>
          <cell r="BO373" t="e">
            <v>#N/A</v>
          </cell>
          <cell r="BP373" t="e">
            <v>#N/A</v>
          </cell>
          <cell r="BQ373" t="e">
            <v>#N/A</v>
          </cell>
          <cell r="BR373" t="e">
            <v>#N/A</v>
          </cell>
          <cell r="BS373" t="e">
            <v>#N/A</v>
          </cell>
          <cell r="BT373" t="e">
            <v>#N/A</v>
          </cell>
          <cell r="BU373" t="e">
            <v>#N/A</v>
          </cell>
          <cell r="BV373" t="e">
            <v>#N/A</v>
          </cell>
          <cell r="BW373" t="e">
            <v>#N/A</v>
          </cell>
          <cell r="BX373">
            <v>4</v>
          </cell>
          <cell r="BY373" t="e">
            <v>#N/A</v>
          </cell>
          <cell r="BZ373" t="str">
            <v>Yes, People from the Village Helped Resolve Dispute</v>
          </cell>
          <cell r="CA373" t="str">
            <v>Yes, People from outside the Village Helped Resolve Dispute</v>
          </cell>
          <cell r="CB373" t="str">
            <v>No, Because Parties to Dispute Resolved It Themselves</v>
          </cell>
          <cell r="CC373" t="str">
            <v>Nobody Helped Resolve the Dispute</v>
          </cell>
          <cell r="CD373">
            <v>0</v>
          </cell>
          <cell r="CE373">
            <v>0</v>
          </cell>
          <cell r="CF373">
            <v>0</v>
          </cell>
          <cell r="CG373">
            <v>0</v>
          </cell>
          <cell r="CH373">
            <v>0</v>
          </cell>
          <cell r="CI373">
            <v>0</v>
          </cell>
          <cell r="CJ373">
            <v>0</v>
          </cell>
          <cell r="CK373">
            <v>0</v>
          </cell>
          <cell r="CL373">
            <v>0</v>
          </cell>
          <cell r="CM373">
            <v>0</v>
          </cell>
          <cell r="CN373">
            <v>0</v>
          </cell>
          <cell r="CO373">
            <v>0</v>
          </cell>
          <cell r="CP373">
            <v>0</v>
          </cell>
          <cell r="CQ373">
            <v>0</v>
          </cell>
          <cell r="CR373">
            <v>0</v>
          </cell>
          <cell r="CS373">
            <v>0</v>
          </cell>
          <cell r="CT373">
            <v>0</v>
          </cell>
          <cell r="CU373">
            <v>0</v>
          </cell>
          <cell r="CV373">
            <v>0</v>
          </cell>
          <cell r="CW373">
            <v>0</v>
          </cell>
          <cell r="CX373">
            <v>0</v>
          </cell>
          <cell r="CY373">
            <v>0</v>
          </cell>
          <cell r="CZ373">
            <v>0</v>
          </cell>
          <cell r="DA373">
            <v>0</v>
          </cell>
          <cell r="DB373">
            <v>0</v>
          </cell>
          <cell r="DC373">
            <v>0</v>
          </cell>
          <cell r="DD373">
            <v>0</v>
          </cell>
          <cell r="DE373">
            <v>0</v>
          </cell>
          <cell r="DF373">
            <v>0</v>
          </cell>
          <cell r="DG373">
            <v>0</v>
          </cell>
          <cell r="DH373">
            <v>0</v>
          </cell>
          <cell r="DI373">
            <v>0</v>
          </cell>
          <cell r="DJ373">
            <v>0</v>
          </cell>
          <cell r="DK373">
            <v>0</v>
          </cell>
          <cell r="DL373">
            <v>0</v>
          </cell>
          <cell r="DM373">
            <v>0</v>
          </cell>
          <cell r="DN373">
            <v>0</v>
          </cell>
          <cell r="DO373">
            <v>0</v>
          </cell>
          <cell r="DP373">
            <v>0</v>
          </cell>
          <cell r="DQ373">
            <v>0</v>
          </cell>
          <cell r="DR373">
            <v>0</v>
          </cell>
          <cell r="DS373">
            <v>0</v>
          </cell>
          <cell r="DT373">
            <v>0</v>
          </cell>
          <cell r="DU373">
            <v>0</v>
          </cell>
          <cell r="DV373">
            <v>0</v>
          </cell>
          <cell r="DW373">
            <v>0</v>
          </cell>
          <cell r="DX373">
            <v>4</v>
          </cell>
          <cell r="DY373">
            <v>1</v>
          </cell>
          <cell r="EK373">
            <v>0</v>
          </cell>
          <cell r="ER373">
            <v>16.090000000000014</v>
          </cell>
          <cell r="ES373">
            <v>16.090000000000014</v>
          </cell>
          <cell r="ET373" t="str">
            <v>In the case of the most recently resolved dispute between people of this village and people outside the village, did anyone from the village or from outside the village help in resolving the dispute among the people of the village?</v>
          </cell>
          <cell r="EU373" t="str">
            <v>در آخرین منازعه حل شده در بین مردم این قریه و مردم خارج از این قریه، آیا کدام کسی از داخل قریه و یا بیرون از قریه در حل وفصل این دعوا کمک کرد؟</v>
          </cell>
          <cell r="EV373" t="b">
            <v>1</v>
          </cell>
          <cell r="EW373" t="b">
            <v>1</v>
          </cell>
          <cell r="EX373" t="b">
            <v>1</v>
          </cell>
        </row>
        <row r="374">
          <cell r="Q374">
            <v>16.150000000000023</v>
          </cell>
          <cell r="V374" t="str">
            <v>Did anyone from the village or from outside the village help in resolving the [MOST RECENT] tribal feud?</v>
          </cell>
          <cell r="W374" t="str">
            <v>Did anyone from the village or from outside the village help in resolving the [MOST RECENT] tribal feud?</v>
          </cell>
          <cell r="X374" t="str">
            <v xml:space="preserve"> آیا کدام کسی از قریه یا بیرون از قریه در خاتمه دادن این دشمنی قومی کمک کردتد؟ </v>
          </cell>
          <cell r="Y374" t="str">
            <v/>
          </cell>
          <cell r="Z374" t="str">
            <v xml:space="preserve">بلی، مردم اقریه در حل و فصل دشمنی کمک کردند </v>
          </cell>
          <cell r="AA374" t="str">
            <v xml:space="preserve">بلی، مردم خارج از قریه در حل و فصل دشمنی کمک کردند </v>
          </cell>
          <cell r="AB374" t="str">
            <v>نخیر، بخاطریکه طرفین خودشان دشمنی شان را حل کردند</v>
          </cell>
          <cell r="AC374" t="str">
            <v>هیچ کسی بخاطر حل دشمنی کمک نکرد</v>
          </cell>
          <cell r="AD374" t="e">
            <v>#N/A</v>
          </cell>
          <cell r="AE374" t="e">
            <v>#N/A</v>
          </cell>
          <cell r="AF374" t="e">
            <v>#N/A</v>
          </cell>
          <cell r="AG374" t="e">
            <v>#N/A</v>
          </cell>
          <cell r="AH374" t="e">
            <v>#N/A</v>
          </cell>
          <cell r="AI374" t="e">
            <v>#N/A</v>
          </cell>
          <cell r="AJ374" t="e">
            <v>#N/A</v>
          </cell>
          <cell r="AK374" t="e">
            <v>#N/A</v>
          </cell>
          <cell r="AL374" t="e">
            <v>#N/A</v>
          </cell>
          <cell r="AM374" t="e">
            <v>#N/A</v>
          </cell>
          <cell r="AN374" t="e">
            <v>#N/A</v>
          </cell>
          <cell r="AO374" t="e">
            <v>#N/A</v>
          </cell>
          <cell r="AP374" t="e">
            <v>#N/A</v>
          </cell>
          <cell r="AQ374" t="e">
            <v>#N/A</v>
          </cell>
          <cell r="AR374" t="e">
            <v>#N/A</v>
          </cell>
          <cell r="AS374" t="e">
            <v>#N/A</v>
          </cell>
          <cell r="AT374" t="e">
            <v>#N/A</v>
          </cell>
          <cell r="AU374" t="e">
            <v>#N/A</v>
          </cell>
          <cell r="AV374" t="e">
            <v>#N/A</v>
          </cell>
          <cell r="AW374" t="e">
            <v>#N/A</v>
          </cell>
          <cell r="AX374" t="e">
            <v>#N/A</v>
          </cell>
          <cell r="AY374" t="e">
            <v>#N/A</v>
          </cell>
          <cell r="AZ374" t="e">
            <v>#N/A</v>
          </cell>
          <cell r="BA374" t="e">
            <v>#N/A</v>
          </cell>
          <cell r="BB374" t="e">
            <v>#N/A</v>
          </cell>
          <cell r="BC374" t="e">
            <v>#N/A</v>
          </cell>
          <cell r="BD374" t="e">
            <v>#N/A</v>
          </cell>
          <cell r="BE374" t="e">
            <v>#N/A</v>
          </cell>
          <cell r="BF374" t="e">
            <v>#N/A</v>
          </cell>
          <cell r="BG374" t="e">
            <v>#N/A</v>
          </cell>
          <cell r="BH374" t="e">
            <v>#N/A</v>
          </cell>
          <cell r="BI374" t="e">
            <v>#N/A</v>
          </cell>
          <cell r="BJ374" t="e">
            <v>#N/A</v>
          </cell>
          <cell r="BK374" t="e">
            <v>#N/A</v>
          </cell>
          <cell r="BL374" t="e">
            <v>#N/A</v>
          </cell>
          <cell r="BM374" t="e">
            <v>#N/A</v>
          </cell>
          <cell r="BN374" t="e">
            <v>#N/A</v>
          </cell>
          <cell r="BO374" t="e">
            <v>#N/A</v>
          </cell>
          <cell r="BP374" t="e">
            <v>#N/A</v>
          </cell>
          <cell r="BQ374" t="e">
            <v>#N/A</v>
          </cell>
          <cell r="BR374" t="e">
            <v>#N/A</v>
          </cell>
          <cell r="BS374" t="e">
            <v>#N/A</v>
          </cell>
          <cell r="BT374" t="e">
            <v>#N/A</v>
          </cell>
          <cell r="BU374" t="e">
            <v>#N/A</v>
          </cell>
          <cell r="BV374" t="e">
            <v>#N/A</v>
          </cell>
          <cell r="BW374" t="e">
            <v>#N/A</v>
          </cell>
          <cell r="BX374">
            <v>4</v>
          </cell>
          <cell r="BY374" t="e">
            <v>#N/A</v>
          </cell>
          <cell r="BZ374" t="str">
            <v>Yes, People from the Village Helped Resolve Feud</v>
          </cell>
          <cell r="CA374" t="str">
            <v>Yes, People from outside the Village Helped Resolve Feud</v>
          </cell>
          <cell r="CB374" t="str">
            <v>No, Because Parties to Feud Resolved It Themselves</v>
          </cell>
          <cell r="CC374" t="str">
            <v>Nobody Helped Resolve the Feud</v>
          </cell>
          <cell r="CD374">
            <v>0</v>
          </cell>
          <cell r="CE374">
            <v>0</v>
          </cell>
          <cell r="CF374">
            <v>0</v>
          </cell>
          <cell r="CG374">
            <v>0</v>
          </cell>
          <cell r="CH374">
            <v>0</v>
          </cell>
          <cell r="CI374">
            <v>0</v>
          </cell>
          <cell r="CJ374">
            <v>0</v>
          </cell>
          <cell r="CK374">
            <v>0</v>
          </cell>
          <cell r="CL374">
            <v>0</v>
          </cell>
          <cell r="CM374">
            <v>0</v>
          </cell>
          <cell r="CN374">
            <v>0</v>
          </cell>
          <cell r="CO374">
            <v>0</v>
          </cell>
          <cell r="CP374">
            <v>0</v>
          </cell>
          <cell r="CQ374">
            <v>0</v>
          </cell>
          <cell r="CR374">
            <v>0</v>
          </cell>
          <cell r="CS374">
            <v>0</v>
          </cell>
          <cell r="CT374">
            <v>0</v>
          </cell>
          <cell r="CU374">
            <v>0</v>
          </cell>
          <cell r="CV374">
            <v>0</v>
          </cell>
          <cell r="CW374">
            <v>0</v>
          </cell>
          <cell r="CX374">
            <v>0</v>
          </cell>
          <cell r="CY374">
            <v>0</v>
          </cell>
          <cell r="CZ374">
            <v>0</v>
          </cell>
          <cell r="DA374">
            <v>0</v>
          </cell>
          <cell r="DB374">
            <v>0</v>
          </cell>
          <cell r="DC374">
            <v>0</v>
          </cell>
          <cell r="DD374">
            <v>0</v>
          </cell>
          <cell r="DE374">
            <v>0</v>
          </cell>
          <cell r="DF374">
            <v>0</v>
          </cell>
          <cell r="DG374">
            <v>0</v>
          </cell>
          <cell r="DH374">
            <v>0</v>
          </cell>
          <cell r="DI374">
            <v>0</v>
          </cell>
          <cell r="DJ374">
            <v>0</v>
          </cell>
          <cell r="DK374">
            <v>0</v>
          </cell>
          <cell r="DL374">
            <v>0</v>
          </cell>
          <cell r="DM374">
            <v>0</v>
          </cell>
          <cell r="DN374">
            <v>0</v>
          </cell>
          <cell r="DO374">
            <v>0</v>
          </cell>
          <cell r="DP374">
            <v>0</v>
          </cell>
          <cell r="DQ374">
            <v>0</v>
          </cell>
          <cell r="DR374">
            <v>0</v>
          </cell>
          <cell r="DS374">
            <v>0</v>
          </cell>
          <cell r="DT374">
            <v>0</v>
          </cell>
          <cell r="DU374">
            <v>0</v>
          </cell>
          <cell r="DV374">
            <v>0</v>
          </cell>
          <cell r="DW374">
            <v>0</v>
          </cell>
          <cell r="DX374">
            <v>4</v>
          </cell>
          <cell r="DY374">
            <v>1</v>
          </cell>
          <cell r="EK374">
            <v>0</v>
          </cell>
          <cell r="ER374">
            <v>16.150000000000023</v>
          </cell>
          <cell r="ES374">
            <v>16.150000000000023</v>
          </cell>
          <cell r="ET374" t="str">
            <v>Did anyone from the village or from outside the village help in resolving the [MOST RECENT] tribal feud?</v>
          </cell>
          <cell r="EU374" t="str">
            <v xml:space="preserve"> آیا کدام کسی از قریه یا بیرون از قریه در خاتمه دادن این دشمنی قومی کمک کردتد؟ </v>
          </cell>
          <cell r="EV374" t="b">
            <v>1</v>
          </cell>
          <cell r="EW374" t="b">
            <v>1</v>
          </cell>
          <cell r="EX374" t="b">
            <v>1</v>
          </cell>
        </row>
        <row r="375">
          <cell r="Q375">
            <v>16.160000000000025</v>
          </cell>
          <cell r="V375" t="str">
            <v>Who were the person, people, or institution that were most important in helping to settle the [MOST RECENTLY RESOLVED] tribal feud?</v>
          </cell>
          <cell r="W375" t="str">
            <v>Who were the person, people, or institution that were most important in helping to settle the [MOST RECENTLY RESOLVED] tribal feud?</v>
          </cell>
          <cell r="X375" t="str">
            <v>مهمترین شخص، اشخاص یا نهادی که در حل این دشمنی کمک نمود کی بود؟</v>
          </cell>
          <cell r="Y375" t="str">
            <v/>
          </cell>
          <cell r="Z375" t="str">
            <v>ملک / ارباب / قریه دار</v>
          </cell>
          <cell r="AA375" t="str">
            <v>خان / زمیندار / بیگ / بای</v>
          </cell>
          <cell r="AB375" t="str">
            <v>بزرگ يا بزرگان قوم</v>
          </cell>
          <cell r="AC375" t="str">
            <v>ملا / امام / ملای مسجد</v>
          </cell>
          <cell r="AD375" t="str">
            <v>مولوی / عالم دین / روحانی</v>
          </cell>
          <cell r="AE375" t="str">
            <v>رئیس شورای محلی قریه</v>
          </cell>
          <cell r="AF375" t="str">
            <v>عضو شورای محلی قریه</v>
          </cell>
          <cell r="AG375" t="str">
            <v>رئیس شورای انکشافی قریه</v>
          </cell>
          <cell r="AH375" t="str">
            <v>معاون شورای انکشافی قریه</v>
          </cell>
          <cell r="AI375" t="str">
            <v>خزانه دار شورای انکشافی قریه</v>
          </cell>
          <cell r="AJ375" t="str">
            <v>منشی شورای انکشافی قریه</v>
          </cell>
          <cell r="AK375" t="str">
            <v>عضو شورای انکشافی قریه</v>
          </cell>
          <cell r="AL375" t="str">
            <v>شورای محلی قریه</v>
          </cell>
          <cell r="AM375" t="str">
            <v>شورای انکشافی قریه</v>
          </cell>
          <cell r="AN375" t="str">
            <v>شورای قومی</v>
          </cell>
          <cell r="AO375" t="str">
            <v>شورای ولسوالی</v>
          </cell>
          <cell r="AP375" t="str">
            <v xml:space="preserve">شورای ولایتی </v>
          </cell>
          <cell r="AQ375" t="str">
            <v>قاضی</v>
          </cell>
          <cell r="AR375" t="str">
            <v>ولسوال / حکومت ولسوالی</v>
          </cell>
          <cell r="AS375" t="str">
            <v>والی / حکومت ولایتی</v>
          </cell>
          <cell r="AT375" t="str">
            <v>نماینده دولت مرکزی</v>
          </cell>
          <cell r="AU375" t="str">
            <v>کارمند (های) انجو / موسسه</v>
          </cell>
          <cell r="AV375" t="str">
            <v>سایر:</v>
          </cell>
          <cell r="AW375" t="e">
            <v>#N/A</v>
          </cell>
          <cell r="AX375" t="e">
            <v>#N/A</v>
          </cell>
          <cell r="AY375" t="e">
            <v>#N/A</v>
          </cell>
          <cell r="AZ375" t="e">
            <v>#N/A</v>
          </cell>
          <cell r="BA375" t="e">
            <v>#N/A</v>
          </cell>
          <cell r="BB375" t="e">
            <v>#N/A</v>
          </cell>
          <cell r="BC375" t="e">
            <v>#N/A</v>
          </cell>
          <cell r="BD375" t="e">
            <v>#N/A</v>
          </cell>
          <cell r="BE375" t="e">
            <v>#N/A</v>
          </cell>
          <cell r="BF375" t="e">
            <v>#N/A</v>
          </cell>
          <cell r="BG375" t="e">
            <v>#N/A</v>
          </cell>
          <cell r="BH375" t="e">
            <v>#N/A</v>
          </cell>
          <cell r="BI375" t="e">
            <v>#N/A</v>
          </cell>
          <cell r="BJ375" t="e">
            <v>#N/A</v>
          </cell>
          <cell r="BK375" t="e">
            <v>#N/A</v>
          </cell>
          <cell r="BL375" t="e">
            <v>#N/A</v>
          </cell>
          <cell r="BM375" t="e">
            <v>#N/A</v>
          </cell>
          <cell r="BN375" t="e">
            <v>#N/A</v>
          </cell>
          <cell r="BO375" t="e">
            <v>#N/A</v>
          </cell>
          <cell r="BP375" t="e">
            <v>#N/A</v>
          </cell>
          <cell r="BQ375" t="e">
            <v>#N/A</v>
          </cell>
          <cell r="BR375" t="e">
            <v>#N/A</v>
          </cell>
          <cell r="BS375" t="e">
            <v>#N/A</v>
          </cell>
          <cell r="BT375" t="e">
            <v>#N/A</v>
          </cell>
          <cell r="BU375" t="e">
            <v>#N/A</v>
          </cell>
          <cell r="BV375" t="e">
            <v>#N/A</v>
          </cell>
          <cell r="BW375" t="e">
            <v>#N/A</v>
          </cell>
          <cell r="BX375">
            <v>23</v>
          </cell>
          <cell r="BY375" t="e">
            <v>#N/A</v>
          </cell>
          <cell r="BZ375" t="str">
            <v>Arbab / Malik / Qariyadar</v>
          </cell>
          <cell r="CA375" t="str">
            <v>Khan / Zamindar / Beg / Baay</v>
          </cell>
          <cell r="CB375" t="str">
            <v>Tribal Elder(s)</v>
          </cell>
          <cell r="CC375" t="str">
            <v>Mullah / Imam / Mosque Mullah</v>
          </cell>
          <cell r="CD375" t="str">
            <v>Mawlawi / Religious Scholar / Rohanion</v>
          </cell>
          <cell r="CE375" t="str">
            <v>Head of Village Council</v>
          </cell>
          <cell r="CF375" t="str">
            <v>Member of Village Council</v>
          </cell>
          <cell r="CG375" t="str">
            <v>Head of CDC</v>
          </cell>
          <cell r="CH375" t="str">
            <v>Deputy Head of CDC</v>
          </cell>
          <cell r="CI375" t="str">
            <v>Treasurer of CDC</v>
          </cell>
          <cell r="CJ375" t="str">
            <v>Secretary of CDC</v>
          </cell>
          <cell r="CK375" t="str">
            <v>Member of CDC</v>
          </cell>
          <cell r="CL375" t="str">
            <v>Village Council</v>
          </cell>
          <cell r="CM375" t="str">
            <v>CDC</v>
          </cell>
          <cell r="CN375" t="str">
            <v>Tribal Council</v>
          </cell>
          <cell r="CO375" t="str">
            <v>District Council</v>
          </cell>
          <cell r="CP375" t="str">
            <v>Province Council</v>
          </cell>
          <cell r="CQ375" t="str">
            <v>Judge</v>
          </cell>
          <cell r="CR375" t="str">
            <v>District Governor / District Government</v>
          </cell>
          <cell r="CS375" t="str">
            <v>Provincial Governor / Provincial Government</v>
          </cell>
          <cell r="CT375" t="str">
            <v>Central Government Representative</v>
          </cell>
          <cell r="CU375" t="str">
            <v>NGO Employee(s)</v>
          </cell>
          <cell r="CV375" t="str">
            <v>Other:</v>
          </cell>
          <cell r="CW375">
            <v>0</v>
          </cell>
          <cell r="CX375">
            <v>0</v>
          </cell>
          <cell r="CY375">
            <v>0</v>
          </cell>
          <cell r="CZ375">
            <v>0</v>
          </cell>
          <cell r="DA375">
            <v>0</v>
          </cell>
          <cell r="DB375">
            <v>0</v>
          </cell>
          <cell r="DC375">
            <v>0</v>
          </cell>
          <cell r="DD375">
            <v>0</v>
          </cell>
          <cell r="DE375">
            <v>0</v>
          </cell>
          <cell r="DF375">
            <v>0</v>
          </cell>
          <cell r="DG375">
            <v>0</v>
          </cell>
          <cell r="DH375">
            <v>0</v>
          </cell>
          <cell r="DI375">
            <v>0</v>
          </cell>
          <cell r="DJ375">
            <v>0</v>
          </cell>
          <cell r="DK375">
            <v>0</v>
          </cell>
          <cell r="DL375">
            <v>0</v>
          </cell>
          <cell r="DM375">
            <v>0</v>
          </cell>
          <cell r="DN375">
            <v>0</v>
          </cell>
          <cell r="DO375">
            <v>0</v>
          </cell>
          <cell r="DP375">
            <v>0</v>
          </cell>
          <cell r="DQ375">
            <v>0</v>
          </cell>
          <cell r="DR375">
            <v>0</v>
          </cell>
          <cell r="DS375">
            <v>0</v>
          </cell>
          <cell r="DT375">
            <v>0</v>
          </cell>
          <cell r="DU375">
            <v>0</v>
          </cell>
          <cell r="DV375">
            <v>0</v>
          </cell>
          <cell r="DW375">
            <v>0</v>
          </cell>
          <cell r="DX375">
            <v>23</v>
          </cell>
          <cell r="DY375">
            <v>1</v>
          </cell>
          <cell r="EK375">
            <v>0</v>
          </cell>
          <cell r="ER375">
            <v>16.160000000000025</v>
          </cell>
          <cell r="ES375">
            <v>16.160000000000025</v>
          </cell>
          <cell r="ET375" t="str">
            <v>Who were the person, people, or institution that were most important in helping to settle the [MOST RECENTLY RESOLVED] tribal feud?</v>
          </cell>
          <cell r="EU375" t="str">
            <v>مهمترین شخص، اشخاص یا نهادی که در حل این دشمنی کمک نمود کی بود؟</v>
          </cell>
          <cell r="EV375" t="b">
            <v>1</v>
          </cell>
          <cell r="EW375" t="b">
            <v>1</v>
          </cell>
          <cell r="EX375" t="b">
            <v>1</v>
          </cell>
        </row>
        <row r="376">
          <cell r="Q376">
            <v>18.010000000000002</v>
          </cell>
          <cell r="V376" t="str">
            <v>During the past two years, have there been any night letters distributed in your village?</v>
          </cell>
          <cell r="W376" t="str">
            <v>During the past two years, have there been any night letters distributed in your village?</v>
          </cell>
          <cell r="X376" t="str">
            <v>در همین دو سال گذشته، آيا در قریه شما کدام شب نامه پخش شده است؟</v>
          </cell>
          <cell r="Y376" t="str">
            <v/>
          </cell>
          <cell r="Z376" t="str">
            <v>نخیر</v>
          </cell>
          <cell r="AA376" t="str">
            <v>بلی</v>
          </cell>
          <cell r="AB376" t="e">
            <v>#N/A</v>
          </cell>
          <cell r="AC376" t="e">
            <v>#N/A</v>
          </cell>
          <cell r="AD376" t="e">
            <v>#N/A</v>
          </cell>
          <cell r="AE376" t="e">
            <v>#N/A</v>
          </cell>
          <cell r="AF376" t="e">
            <v>#N/A</v>
          </cell>
          <cell r="AG376" t="e">
            <v>#N/A</v>
          </cell>
          <cell r="AH376" t="e">
            <v>#N/A</v>
          </cell>
          <cell r="AI376" t="e">
            <v>#N/A</v>
          </cell>
          <cell r="AJ376" t="e">
            <v>#N/A</v>
          </cell>
          <cell r="AK376" t="e">
            <v>#N/A</v>
          </cell>
          <cell r="AL376" t="e">
            <v>#N/A</v>
          </cell>
          <cell r="AM376" t="e">
            <v>#N/A</v>
          </cell>
          <cell r="AN376" t="e">
            <v>#N/A</v>
          </cell>
          <cell r="AO376" t="e">
            <v>#N/A</v>
          </cell>
          <cell r="AP376" t="e">
            <v>#N/A</v>
          </cell>
          <cell r="AQ376" t="e">
            <v>#N/A</v>
          </cell>
          <cell r="AR376" t="e">
            <v>#N/A</v>
          </cell>
          <cell r="AS376" t="e">
            <v>#N/A</v>
          </cell>
          <cell r="AT376" t="e">
            <v>#N/A</v>
          </cell>
          <cell r="AU376" t="e">
            <v>#N/A</v>
          </cell>
          <cell r="AV376" t="e">
            <v>#N/A</v>
          </cell>
          <cell r="AW376" t="e">
            <v>#N/A</v>
          </cell>
          <cell r="AX376" t="e">
            <v>#N/A</v>
          </cell>
          <cell r="AY376" t="e">
            <v>#N/A</v>
          </cell>
          <cell r="AZ376" t="e">
            <v>#N/A</v>
          </cell>
          <cell r="BA376" t="e">
            <v>#N/A</v>
          </cell>
          <cell r="BB376" t="e">
            <v>#N/A</v>
          </cell>
          <cell r="BC376" t="e">
            <v>#N/A</v>
          </cell>
          <cell r="BD376" t="e">
            <v>#N/A</v>
          </cell>
          <cell r="BE376" t="e">
            <v>#N/A</v>
          </cell>
          <cell r="BF376" t="e">
            <v>#N/A</v>
          </cell>
          <cell r="BG376" t="e">
            <v>#N/A</v>
          </cell>
          <cell r="BH376" t="e">
            <v>#N/A</v>
          </cell>
          <cell r="BI376" t="e">
            <v>#N/A</v>
          </cell>
          <cell r="BJ376" t="e">
            <v>#N/A</v>
          </cell>
          <cell r="BK376" t="e">
            <v>#N/A</v>
          </cell>
          <cell r="BL376" t="e">
            <v>#N/A</v>
          </cell>
          <cell r="BM376" t="e">
            <v>#N/A</v>
          </cell>
          <cell r="BN376" t="e">
            <v>#N/A</v>
          </cell>
          <cell r="BO376" t="e">
            <v>#N/A</v>
          </cell>
          <cell r="BP376" t="e">
            <v>#N/A</v>
          </cell>
          <cell r="BQ376" t="e">
            <v>#N/A</v>
          </cell>
          <cell r="BR376" t="e">
            <v>#N/A</v>
          </cell>
          <cell r="BS376" t="e">
            <v>#N/A</v>
          </cell>
          <cell r="BT376" t="e">
            <v>#N/A</v>
          </cell>
          <cell r="BU376" t="e">
            <v>#N/A</v>
          </cell>
          <cell r="BV376" t="e">
            <v>#N/A</v>
          </cell>
          <cell r="BW376" t="e">
            <v>#N/A</v>
          </cell>
          <cell r="BX376">
            <v>2</v>
          </cell>
          <cell r="BY376">
            <v>0</v>
          </cell>
          <cell r="BZ376" t="str">
            <v>No</v>
          </cell>
          <cell r="CA376" t="str">
            <v>Yes</v>
          </cell>
          <cell r="CB376">
            <v>0</v>
          </cell>
          <cell r="CC376">
            <v>0</v>
          </cell>
          <cell r="CD376">
            <v>0</v>
          </cell>
          <cell r="CE376">
            <v>0</v>
          </cell>
          <cell r="CF376">
            <v>0</v>
          </cell>
          <cell r="CG376">
            <v>0</v>
          </cell>
          <cell r="CH376">
            <v>0</v>
          </cell>
          <cell r="CI376">
            <v>0</v>
          </cell>
          <cell r="CJ376">
            <v>0</v>
          </cell>
          <cell r="CK376">
            <v>0</v>
          </cell>
          <cell r="CL376">
            <v>0</v>
          </cell>
          <cell r="CM376">
            <v>0</v>
          </cell>
          <cell r="CN376">
            <v>0</v>
          </cell>
          <cell r="CO376">
            <v>0</v>
          </cell>
          <cell r="CP376">
            <v>0</v>
          </cell>
          <cell r="CQ376">
            <v>0</v>
          </cell>
          <cell r="CR376">
            <v>0</v>
          </cell>
          <cell r="CS376">
            <v>0</v>
          </cell>
          <cell r="CT376">
            <v>0</v>
          </cell>
          <cell r="CU376">
            <v>0</v>
          </cell>
          <cell r="CV376">
            <v>0</v>
          </cell>
          <cell r="CW376">
            <v>0</v>
          </cell>
          <cell r="CX376">
            <v>0</v>
          </cell>
          <cell r="CY376">
            <v>0</v>
          </cell>
          <cell r="CZ376">
            <v>0</v>
          </cell>
          <cell r="DA376">
            <v>0</v>
          </cell>
          <cell r="DB376">
            <v>0</v>
          </cell>
          <cell r="DC376">
            <v>0</v>
          </cell>
          <cell r="DD376">
            <v>0</v>
          </cell>
          <cell r="DE376">
            <v>0</v>
          </cell>
          <cell r="DF376">
            <v>0</v>
          </cell>
          <cell r="DG376">
            <v>0</v>
          </cell>
          <cell r="DH376">
            <v>0</v>
          </cell>
          <cell r="DI376">
            <v>0</v>
          </cell>
          <cell r="DJ376">
            <v>0</v>
          </cell>
          <cell r="DK376">
            <v>0</v>
          </cell>
          <cell r="DL376">
            <v>0</v>
          </cell>
          <cell r="DM376">
            <v>0</v>
          </cell>
          <cell r="DN376">
            <v>0</v>
          </cell>
          <cell r="DO376">
            <v>0</v>
          </cell>
          <cell r="DP376">
            <v>0</v>
          </cell>
          <cell r="DQ376">
            <v>0</v>
          </cell>
          <cell r="DR376">
            <v>0</v>
          </cell>
          <cell r="DS376">
            <v>0</v>
          </cell>
          <cell r="DT376">
            <v>0</v>
          </cell>
          <cell r="DU376">
            <v>0</v>
          </cell>
          <cell r="DV376">
            <v>0</v>
          </cell>
          <cell r="DW376">
            <v>0</v>
          </cell>
          <cell r="DX376">
            <v>2</v>
          </cell>
          <cell r="DY376">
            <v>1</v>
          </cell>
          <cell r="EK376">
            <v>0</v>
          </cell>
          <cell r="ER376">
            <v>18.010000000000002</v>
          </cell>
          <cell r="ES376">
            <v>18.010000000000002</v>
          </cell>
          <cell r="ET376" t="str">
            <v>During the past two years, have there been any cases of threats, such as the distribution of night letters, in your village?</v>
          </cell>
          <cell r="EU376" t="str">
            <v>در جریان 12 ماه گذشته، چند بار اردوی ملی و يا پوليس ملی  از این قریه بازدید نموده اند؟</v>
          </cell>
          <cell r="EV376" t="b">
            <v>1</v>
          </cell>
          <cell r="EW376" t="b">
            <v>0</v>
          </cell>
          <cell r="EX376" t="b">
            <v>0</v>
          </cell>
        </row>
        <row r="377">
          <cell r="Q377">
            <v>18.020000000000003</v>
          </cell>
          <cell r="V377" t="e">
            <v>#N/A</v>
          </cell>
          <cell r="W377" t="e">
            <v>#N/A</v>
          </cell>
          <cell r="X377" t="e">
            <v>#N/A</v>
          </cell>
          <cell r="Y377" t="str">
            <v/>
          </cell>
          <cell r="Z377" t="str">
            <v>رهبر یا رهبران  قریه</v>
          </cell>
          <cell r="AA377" t="str">
            <v>خان / زمیندار / بیگ / بای</v>
          </cell>
          <cell r="AB377" t="str">
            <v>ريش سفيد(ها) قوم یا بزرگ يا بزرگان قوم</v>
          </cell>
          <cell r="AC377" t="str">
            <v>ملا / ملای مسجد / مولوی</v>
          </cell>
          <cell r="AD377" t="str">
            <v>علما  / روحانیون</v>
          </cell>
          <cell r="AE377" t="str">
            <v>فرد با نفوذ ديگر در قریه</v>
          </cell>
          <cell r="AF377" t="str">
            <v>شورای محلی قریه</v>
          </cell>
          <cell r="AG377" t="str">
            <v>رئیس شورای محلی قریه</v>
          </cell>
          <cell r="AH377" t="str">
            <v>عضو يا اعضای شورای محلی قریه</v>
          </cell>
          <cell r="AI377" t="str">
            <v>شورای انکشافی قریه</v>
          </cell>
          <cell r="AJ377" t="str">
            <v>رئیس شورای انکشافی قریه</v>
          </cell>
          <cell r="AK377" t="str">
            <v>معاون شورای انکشافی قریه</v>
          </cell>
          <cell r="AL377" t="str">
            <v>منشی شورای انکشافی قریه</v>
          </cell>
          <cell r="AM377" t="str">
            <v>خزانه دار شورای انکشافی قریه</v>
          </cell>
          <cell r="AN377" t="str">
            <v>قوماندان</v>
          </cell>
          <cell r="AO377" t="str">
            <v>جنگسالار</v>
          </cell>
          <cell r="AP377" t="str">
            <v>مليشه</v>
          </cell>
          <cell r="AQ377" t="str">
            <v>رهزنان مسلح</v>
          </cell>
          <cell r="AR377" t="str">
            <v>عساکر اردوی ملی افغانستان</v>
          </cell>
          <cell r="AS377" t="str">
            <v>عساکر پولیس ملی افغانستان</v>
          </cell>
          <cell r="AT377" t="str">
            <v>آیساف / ناتو</v>
          </cell>
          <cell r="AU377" t="str">
            <v>سربازان آمریکائی / امریکائی های نظامی</v>
          </cell>
          <cell r="AV377" t="str">
            <v>طالبان</v>
          </cell>
          <cell r="AW377" t="str">
            <v>القاعده</v>
          </cell>
          <cell r="AX377" t="str">
            <v>کارمند (ها) مکتب</v>
          </cell>
          <cell r="AY377" t="str">
            <v>کارمند (های) انجو / موسسه</v>
          </cell>
          <cell r="AZ377" t="str">
            <v>مقام یا مقامات دولتی</v>
          </cell>
          <cell r="BA377" t="str">
            <v>مردم قریه</v>
          </cell>
          <cell r="BB377" t="str">
            <v>مردم قریه که همکاری میکنند با دولت / حکومت</v>
          </cell>
          <cell r="BC377" t="str">
            <v>مردم قریه که همکاری میکنند با انجوها / موسسات</v>
          </cell>
          <cell r="BD377" t="str">
            <v>مردم قریه که همکاری میکنند با برنامه همبستگی ملی / شورای انکشافی قریه (شورای همبستگی ملی)</v>
          </cell>
          <cell r="BE377" t="str">
            <v>مردم قریه که همکاری میکنند با پروژه (ها) انکشافی</v>
          </cell>
          <cell r="BF377" t="str">
            <v>مردم قریه که همکاری میکنند با اردوی ملی افغانستان / پولیس ملی افغانستان</v>
          </cell>
          <cell r="BG377" t="str">
            <v>مردم قریه که همکاری میکنند با نيرو های خارجی (آیساف / ناتو / سربازان آمریکائی / امریکائی های نظامی)</v>
          </cell>
          <cell r="BH377" t="str">
            <v xml:space="preserve">مردم قریه که همکاری میکنند با خارجی ها </v>
          </cell>
          <cell r="BI377" t="str">
            <v>مردم قریه که همکاری میکنند با طالبان</v>
          </cell>
          <cell r="BJ377" t="str">
            <v>مردم قریه که همکاری میکنند با القاعده</v>
          </cell>
          <cell r="BK377" t="str">
            <v>مردم قریه که همکاری میکنند با قوماندان</v>
          </cell>
          <cell r="BL377" t="str">
            <v>مردم قریه که همکاری میکنند با جنگسالار / مليشه</v>
          </cell>
          <cell r="BM377" t="str">
            <v>مردم قریه که همکاری میکنند با رهزنان مسلح</v>
          </cell>
          <cell r="BN377" t="str">
            <v>مردم قریه که همکاری میکنند با انتخابات برای شورای انکشافی قریه (شورای همبستگی ملی)</v>
          </cell>
          <cell r="BO377" t="str">
            <v>مردم قریه که همکاری میکنند با انتخابات برای کدام موقف یا شورای دیگر</v>
          </cell>
          <cell r="BP377" t="str">
            <v>مردم قریه که همکاری میکنند با انتخابات برای پارلمان / ولسی جرگه / مشرانو جرگه</v>
          </cell>
          <cell r="BQ377" t="str">
            <v>مردم قریه که همکاری میکنند با انتخابات برای کدام موقف یا شورای دیگر</v>
          </cell>
          <cell r="BR377" t="str">
            <v>سایر: |___|___| [ کود را از کارت وظایف و نهاد ها استفاده نمایید ]</v>
          </cell>
          <cell r="BS377" t="str">
            <v>سایر: |___|___| [ کود را از کارت وظایف و نهاد ها استفاده نمایید ]</v>
          </cell>
          <cell r="BT377" t="str">
            <v>سایر: |___|___| [ کود را از کارت وظایف و نهاد ها استفاده نمایید ]</v>
          </cell>
          <cell r="BU377" t="str">
            <v>سایر:</v>
          </cell>
          <cell r="BV377" t="str">
            <v>سایر:</v>
          </cell>
          <cell r="BW377" t="str">
            <v>سایر:</v>
          </cell>
          <cell r="BX377">
            <v>50</v>
          </cell>
          <cell r="BY377" t="e">
            <v>#N/A</v>
          </cell>
          <cell r="BZ377" t="str">
            <v>Village Leader(s)</v>
          </cell>
          <cell r="CA377" t="str">
            <v>Landowner(s)</v>
          </cell>
          <cell r="CB377" t="str">
            <v>Whitebeard(s) / Tribal Elder(s)</v>
          </cell>
          <cell r="CC377" t="str">
            <v>Mullah / Mosque Mullah / Mawlawi</v>
          </cell>
          <cell r="CD377" t="str">
            <v>Ulema / Rohanion</v>
          </cell>
          <cell r="CE377" t="str">
            <v>Other Powerful Person in Village</v>
          </cell>
          <cell r="CF377" t="str">
            <v>Village Council</v>
          </cell>
          <cell r="CG377" t="str">
            <v>Head of Village Council</v>
          </cell>
          <cell r="CH377" t="str">
            <v>Member(s) of Village Council</v>
          </cell>
          <cell r="CI377" t="str">
            <v>CDC</v>
          </cell>
          <cell r="CJ377" t="str">
            <v>Head of CDC</v>
          </cell>
          <cell r="CK377" t="str">
            <v>Deputy Head of CDC</v>
          </cell>
          <cell r="CL377" t="str">
            <v>Secretary of CDC</v>
          </cell>
          <cell r="CM377" t="str">
            <v>Treasurer of CDC</v>
          </cell>
          <cell r="CN377" t="str">
            <v>Commander</v>
          </cell>
          <cell r="CO377" t="str">
            <v>Warlord</v>
          </cell>
          <cell r="CP377" t="str">
            <v>Militia</v>
          </cell>
          <cell r="CQ377" t="str">
            <v>Bandits</v>
          </cell>
          <cell r="CR377" t="str">
            <v>Army Soldier(s)</v>
          </cell>
          <cell r="CS377" t="str">
            <v>Police Soldier(s)</v>
          </cell>
          <cell r="CT377" t="str">
            <v>ISAF / NATO</v>
          </cell>
          <cell r="CU377" t="str">
            <v>US Army</v>
          </cell>
          <cell r="CV377" t="str">
            <v>Taleban</v>
          </cell>
          <cell r="CW377" t="str">
            <v>Al Qaeda</v>
          </cell>
          <cell r="CX377" t="str">
            <v>School Official(s)</v>
          </cell>
          <cell r="CY377" t="str">
            <v>NGO Worker(s)</v>
          </cell>
          <cell r="CZ377" t="str">
            <v>Government Worker(s)</v>
          </cell>
          <cell r="DA377" t="str">
            <v>Villagers</v>
          </cell>
          <cell r="DB377" t="str">
            <v>Villagers Who Cooperate with Government</v>
          </cell>
          <cell r="DC377" t="str">
            <v>Villagers Who Cooperate with NGOs</v>
          </cell>
          <cell r="DD377" t="str">
            <v>Villagers Who Cooperate with NSP / CDC</v>
          </cell>
          <cell r="DE377" t="str">
            <v>Villagers Who Cooperate with Development Project(s)</v>
          </cell>
          <cell r="DF377" t="str">
            <v>Villagers Who Cooperate With Police or Army</v>
          </cell>
          <cell r="DG377" t="str">
            <v>Villagers Who Cooperate With Foreign Forces (ISAF / NATO / US Army)</v>
          </cell>
          <cell r="DH377" t="str">
            <v>Villagers Who Cooperate With Foreigners</v>
          </cell>
          <cell r="DI377" t="str">
            <v>Villagers Who Cooperate With Taleban</v>
          </cell>
          <cell r="DJ377" t="str">
            <v>Villagers Who Cooperate With Al Qaeda</v>
          </cell>
          <cell r="DK377" t="str">
            <v>Villagers Who Cooperate With Commander</v>
          </cell>
          <cell r="DL377" t="str">
            <v>Villagers Who Cooperate With Warlord / Militia</v>
          </cell>
          <cell r="DM377" t="str">
            <v>Villagers Who Cooperate With Bandits</v>
          </cell>
          <cell r="DN377" t="str">
            <v>Villagers Who Participate In CDC Elections</v>
          </cell>
          <cell r="DO377" t="str">
            <v>Villagers Who Participate In Elections for Other Position or Council</v>
          </cell>
          <cell r="DP377" t="str">
            <v>Villagers Who Participate In Elections for Parliament</v>
          </cell>
          <cell r="DQ377" t="str">
            <v>Villagers Who Participate In Elections for Other Position or Council</v>
          </cell>
          <cell r="DR377" t="str">
            <v>Other [CODE FROM OCCUPATION CARD]</v>
          </cell>
          <cell r="DS377" t="str">
            <v>Other [CODE FROM OCCUPATION CARD]</v>
          </cell>
          <cell r="DT377" t="str">
            <v>Other [CODE FROM OCCUPATION CARD]</v>
          </cell>
          <cell r="DU377" t="str">
            <v>Other:</v>
          </cell>
          <cell r="DV377" t="str">
            <v>Other:</v>
          </cell>
          <cell r="DW377" t="str">
            <v>Other:</v>
          </cell>
          <cell r="DX377">
            <v>50</v>
          </cell>
          <cell r="DY377">
            <v>1</v>
          </cell>
          <cell r="EK377">
            <v>0</v>
          </cell>
          <cell r="ER377">
            <v>18.020000000000003</v>
          </cell>
          <cell r="ES377">
            <v>18.020000000000003</v>
          </cell>
          <cell r="ET377" t="str">
            <v>Who was the target of the threat?</v>
          </cell>
          <cell r="EU377" t="str">
            <v>در جریان 12 ماه گذشته، چند بار اردوی ملی و يا پوليس ملی  از این قریه بازدید نموده اند؟</v>
          </cell>
          <cell r="EV377" t="b">
            <v>1</v>
          </cell>
          <cell r="EW377" t="e">
            <v>#N/A</v>
          </cell>
          <cell r="EX377" t="e">
            <v>#N/A</v>
          </cell>
        </row>
        <row r="378">
          <cell r="Q378">
            <v>18.030000000000005</v>
          </cell>
          <cell r="V378" t="str">
            <v>Why were these night letters are distributed?</v>
          </cell>
          <cell r="W378" t="str">
            <v>Why were these night letters are distributed?</v>
          </cell>
          <cell r="X378" t="str">
            <v>چرا این شب نامه را پخش کردند؟</v>
          </cell>
          <cell r="Y378" t="str">
            <v/>
          </cell>
          <cell r="Z378" t="str">
            <v>گشت و گذار اردوی ملی افغانستان / پولیس ملی افغانستان</v>
          </cell>
          <cell r="AA378" t="str">
            <v>گشت و گذار نيرو های خارجی (آیساف / ناتو / سربازان آمریکائی / امریکائی های نظامی)</v>
          </cell>
          <cell r="AB378" t="str">
            <v>گشت و گذار طالبان</v>
          </cell>
          <cell r="AC378" t="str">
            <v>پروژه (ها) انکشافی</v>
          </cell>
          <cell r="AD378" t="str">
            <v xml:space="preserve"> تعلیم برای دختران </v>
          </cell>
          <cell r="AE378" t="str">
            <v>ساختن مکتب (ها)</v>
          </cell>
          <cell r="AF378" t="str">
            <v>انتخابات برای شورای انکشافی قریه (شورای همبستگی ملی)</v>
          </cell>
          <cell r="AG378" t="str">
            <v>انتخابات برای پارلمان / ولسی جرگه / مشرانو جرگه</v>
          </cell>
          <cell r="AH378" t="str">
            <v>انتخابات برای رئیس جمهور افغانستان</v>
          </cell>
          <cell r="AI378" t="str">
            <v>انتخابات برای کدام موقف یا شورای دیگر</v>
          </cell>
          <cell r="AJ378" t="str">
            <v>اشتراک زنان در برنامه همبستگی ملی / شورای انکشافی قریه (شورای همبستگی ملی)</v>
          </cell>
          <cell r="AK378" t="str">
            <v>اشتراک زنان در پروژه (ها) انکشافی</v>
          </cell>
          <cell r="AL378" t="str">
            <v>اشتراک زنان در انتخابات برای شورای انکشافی قریه (شورای همبستگی ملی)</v>
          </cell>
          <cell r="AM378" t="str">
            <v>اشتراک زنان در انتخابات برای پارلمان / ولسی جرگه / مشرانو جرگه</v>
          </cell>
          <cell r="AN378" t="str">
            <v>اشتراک زنان در انتخابات برای رئیس جمهور افغانستان</v>
          </cell>
          <cell r="AO378" t="str">
            <v>چادری نپوشیدن زنان</v>
          </cell>
          <cell r="AP378" t="str">
            <v>فعالیت هائی که طالبان با آن مخالف بودند</v>
          </cell>
          <cell r="AQ378" t="str">
            <v>فعالیت هائی که مخالف اصول اسلامی بودند</v>
          </cell>
          <cell r="AR378" t="str">
            <v>فعالیت های ضد حکومت</v>
          </cell>
          <cell r="AS378" t="str">
            <v>فعالیت های به طرفداری از دولت</v>
          </cell>
          <cell r="AT378" t="str">
            <v>طرفداری از دولت / حکومت</v>
          </cell>
          <cell r="AU378" t="str">
            <v>طرفداری از برنامه همبستگی ملی / شورای انکشافی قریه (شورای همبستگی ملی)</v>
          </cell>
          <cell r="AV378" t="str">
            <v>طرفداری از قوماندان</v>
          </cell>
          <cell r="AW378" t="str">
            <v>طرفداری از جنگسالار / مليشه</v>
          </cell>
          <cell r="AX378" t="str">
            <v>طرفداری از طالبان</v>
          </cell>
          <cell r="AY378" t="str">
            <v>کشت کوکنار</v>
          </cell>
          <cell r="AZ378" t="str">
            <v>از بین بردن کوکنار</v>
          </cell>
          <cell r="BA378" t="str">
            <v>کشت چرس</v>
          </cell>
          <cell r="BB378" t="str">
            <v>از بین بردن چرس</v>
          </cell>
          <cell r="BC378" t="str">
            <v>سایر:</v>
          </cell>
          <cell r="BD378" t="str">
            <v>سایر:</v>
          </cell>
          <cell r="BE378" t="str">
            <v>سایر:</v>
          </cell>
          <cell r="BF378" t="e">
            <v>#N/A</v>
          </cell>
          <cell r="BG378" t="e">
            <v>#N/A</v>
          </cell>
          <cell r="BH378" t="e">
            <v>#N/A</v>
          </cell>
          <cell r="BI378" t="e">
            <v>#N/A</v>
          </cell>
          <cell r="BJ378" t="e">
            <v>#N/A</v>
          </cell>
          <cell r="BK378" t="e">
            <v>#N/A</v>
          </cell>
          <cell r="BL378" t="e">
            <v>#N/A</v>
          </cell>
          <cell r="BM378" t="e">
            <v>#N/A</v>
          </cell>
          <cell r="BN378" t="e">
            <v>#N/A</v>
          </cell>
          <cell r="BO378" t="e">
            <v>#N/A</v>
          </cell>
          <cell r="BP378" t="e">
            <v>#N/A</v>
          </cell>
          <cell r="BQ378" t="e">
            <v>#N/A</v>
          </cell>
          <cell r="BR378" t="e">
            <v>#N/A</v>
          </cell>
          <cell r="BS378" t="e">
            <v>#N/A</v>
          </cell>
          <cell r="BT378" t="e">
            <v>#N/A</v>
          </cell>
          <cell r="BU378" t="e">
            <v>#N/A</v>
          </cell>
          <cell r="BV378" t="e">
            <v>#N/A</v>
          </cell>
          <cell r="BW378" t="e">
            <v>#N/A</v>
          </cell>
          <cell r="BX378">
            <v>32</v>
          </cell>
          <cell r="BY378" t="e">
            <v>#N/A</v>
          </cell>
          <cell r="BZ378" t="str">
            <v>Movement of Army or Police</v>
          </cell>
          <cell r="CA378" t="str">
            <v>Movement of Foreign Forces (ISAF / NATO / US Army)</v>
          </cell>
          <cell r="CB378" t="str">
            <v>Movement of Taleban</v>
          </cell>
          <cell r="CC378" t="str">
            <v>Development Project(s)</v>
          </cell>
          <cell r="CD378" t="str">
            <v>Girls Education</v>
          </cell>
          <cell r="CE378" t="str">
            <v>Construction of School(s)</v>
          </cell>
          <cell r="CF378" t="str">
            <v>CDC Elections</v>
          </cell>
          <cell r="CG378" t="str">
            <v>Parliamentary Elections</v>
          </cell>
          <cell r="CH378" t="str">
            <v>Presidential Elections</v>
          </cell>
          <cell r="CI378" t="str">
            <v>Other Elections</v>
          </cell>
          <cell r="CJ378" t="str">
            <v>Participation of Women in NSP / CDC</v>
          </cell>
          <cell r="CK378" t="str">
            <v>Participation of Women in Development Project(s)</v>
          </cell>
          <cell r="CL378" t="str">
            <v>Participation of Women in CDC Elections</v>
          </cell>
          <cell r="CM378" t="str">
            <v>Participation of Women in Parliamentary Elections</v>
          </cell>
          <cell r="CN378" t="str">
            <v>Participation of Women in Presidential Elections</v>
          </cell>
          <cell r="CO378" t="str">
            <v>Women Not Wearing Burqa</v>
          </cell>
          <cell r="CP378" t="str">
            <v>Activities Which Taliban Disapproved Of</v>
          </cell>
          <cell r="CQ378" t="str">
            <v>Activities Which Contravened Principles of Islam</v>
          </cell>
          <cell r="CR378" t="str">
            <v>Activities Against the Government</v>
          </cell>
          <cell r="CS378" t="str">
            <v>Activities In Support of the Government</v>
          </cell>
          <cell r="CT378" t="str">
            <v>Support for Government</v>
          </cell>
          <cell r="CU378" t="str">
            <v>Support for NSP / CDC</v>
          </cell>
          <cell r="CV378" t="str">
            <v>Support for Commander</v>
          </cell>
          <cell r="CW378" t="str">
            <v>Support for Warlord / Militia</v>
          </cell>
          <cell r="CX378" t="str">
            <v>Support for Taleban</v>
          </cell>
          <cell r="CY378" t="str">
            <v>Poppy Cultivation</v>
          </cell>
          <cell r="CZ378" t="str">
            <v>Poppy Eradication</v>
          </cell>
          <cell r="DA378" t="str">
            <v>Hashish Cultivation</v>
          </cell>
          <cell r="DB378" t="str">
            <v>Hashish Eradication</v>
          </cell>
          <cell r="DC378" t="str">
            <v>Other:</v>
          </cell>
          <cell r="DD378" t="str">
            <v>Other:</v>
          </cell>
          <cell r="DE378" t="str">
            <v>Other:</v>
          </cell>
          <cell r="DF378">
            <v>0</v>
          </cell>
          <cell r="DG378">
            <v>0</v>
          </cell>
          <cell r="DH378">
            <v>0</v>
          </cell>
          <cell r="DI378">
            <v>0</v>
          </cell>
          <cell r="DJ378">
            <v>0</v>
          </cell>
          <cell r="DK378">
            <v>0</v>
          </cell>
          <cell r="DL378">
            <v>0</v>
          </cell>
          <cell r="DM378">
            <v>0</v>
          </cell>
          <cell r="DN378">
            <v>0</v>
          </cell>
          <cell r="DO378">
            <v>0</v>
          </cell>
          <cell r="DP378">
            <v>0</v>
          </cell>
          <cell r="DQ378">
            <v>0</v>
          </cell>
          <cell r="DR378">
            <v>0</v>
          </cell>
          <cell r="DS378">
            <v>0</v>
          </cell>
          <cell r="DT378">
            <v>0</v>
          </cell>
          <cell r="DU378">
            <v>0</v>
          </cell>
          <cell r="DV378">
            <v>0</v>
          </cell>
          <cell r="DW378">
            <v>0</v>
          </cell>
          <cell r="DX378">
            <v>32</v>
          </cell>
          <cell r="DY378">
            <v>1</v>
          </cell>
          <cell r="EK378">
            <v>0</v>
          </cell>
          <cell r="ER378">
            <v>18.030000000000005</v>
          </cell>
          <cell r="ES378">
            <v>18.030000000000005</v>
          </cell>
          <cell r="ET378" t="str">
            <v>In your opinion, what event or activity do you think caused the threat?</v>
          </cell>
          <cell r="EU378" t="str">
            <v>در جریان 12 ماه گذشته، چند بار اردوی ملی و يا پوليس ملی  از این قریه بازدید نموده اند؟</v>
          </cell>
          <cell r="EV378" t="b">
            <v>1</v>
          </cell>
          <cell r="EW378" t="b">
            <v>0</v>
          </cell>
          <cell r="EX378" t="b">
            <v>0</v>
          </cell>
        </row>
        <row r="379">
          <cell r="Q379">
            <v>18.040000000000006</v>
          </cell>
          <cell r="V379" t="str">
            <v>In your opinion, who was responsible for making this threat?</v>
          </cell>
          <cell r="W379" t="str">
            <v>In your opinion, who was responsible for making this threat?</v>
          </cell>
          <cell r="X379" t="str">
            <v>بنظر شما کی مسئول اين تهديد بود؟</v>
          </cell>
          <cell r="Y379" t="str">
            <v/>
          </cell>
          <cell r="Z379" t="str">
            <v>قوماندان</v>
          </cell>
          <cell r="AA379" t="str">
            <v>جنگسالار</v>
          </cell>
          <cell r="AB379" t="str">
            <v>مليشه</v>
          </cell>
          <cell r="AC379" t="str">
            <v>رهزنان مسلح</v>
          </cell>
          <cell r="AD379" t="str">
            <v>عساکر اردوی ملی افغانستان</v>
          </cell>
          <cell r="AE379" t="str">
            <v>عساکر پولیس ملی افغانستان</v>
          </cell>
          <cell r="AF379" t="str">
            <v>آیساف / ناتو</v>
          </cell>
          <cell r="AG379" t="str">
            <v>سربازان آمریکائی / امریکائی های نظامی</v>
          </cell>
          <cell r="AH379" t="str">
            <v>طالبان</v>
          </cell>
          <cell r="AI379" t="str">
            <v>القاعده</v>
          </cell>
          <cell r="AJ379" t="str">
            <v>مردم قریه</v>
          </cell>
          <cell r="AK379" t="str">
            <v>رهبر یا رهبران  قریه</v>
          </cell>
          <cell r="AL379" t="str">
            <v>خان / زمیندار / بیگ / بای</v>
          </cell>
          <cell r="AM379" t="str">
            <v>عضو يا اعضای شورای محلی قریه</v>
          </cell>
          <cell r="AN379" t="str">
            <v>عضو يا اعضای شورای انکشافی قریه</v>
          </cell>
          <cell r="AO379" t="str">
            <v>ديگر افراد با نفوذ در قریه</v>
          </cell>
          <cell r="AP379" t="str">
            <v>ديگر افراد با نفوذ در قریه خارج از قريه</v>
          </cell>
          <cell r="AQ379" t="str">
            <v>مردم قریه</v>
          </cell>
          <cell r="AR379" t="str">
            <v>مردم قریه که همکاری میکنند با دولت / حکومت</v>
          </cell>
          <cell r="AS379" t="str">
            <v>مردم قریه که همکاری میکنند با انجوها / موسسات</v>
          </cell>
          <cell r="AT379" t="str">
            <v>مردم قریه که همکاری میکنند با برنامه همبستگی ملی / شورای انکشافی قریه (شورای همبستگی ملی)</v>
          </cell>
          <cell r="AU379" t="str">
            <v>مردم قریه که همکاری میکنند با پروژه (ها) انکشافی</v>
          </cell>
          <cell r="AV379" t="str">
            <v>مردم قریه که همکاری میکنند با اردوی ملی افغانستان / پولیس ملی افغانستان</v>
          </cell>
          <cell r="AW379" t="str">
            <v>مردم قریه که همکاری میکنند با نيرو های خارجی (آیساف / ناتو / سربازان آمریکائی / امریکائی های نظامی)</v>
          </cell>
          <cell r="AX379" t="str">
            <v xml:space="preserve">مردم قریه که همکاری میکنند با خارجی ها </v>
          </cell>
          <cell r="AY379" t="str">
            <v>مردم قریه که همکاری میکنند با طالبان</v>
          </cell>
          <cell r="AZ379" t="str">
            <v>مردم قریه که همکاری میکنند با القاعده</v>
          </cell>
          <cell r="BA379" t="str">
            <v>مردم قریه که همکاری میکنند با قوماندان</v>
          </cell>
          <cell r="BB379" t="str">
            <v>مردم قریه که همکاری میکنند با جنگسالار / مليشه</v>
          </cell>
          <cell r="BC379" t="str">
            <v>مردم قریه که همکاری میکنند با رهزنان مسلح</v>
          </cell>
          <cell r="BD379" t="str">
            <v>مردم قریه که همکاری میکنند با برنامه همبستگی ملی / شورای انکشافی قریه (شورای همبستگی ملی)</v>
          </cell>
          <cell r="BE379" t="str">
            <v>مردم قریه که همکاری میکنند با پروژه (ها) انکشافی</v>
          </cell>
          <cell r="BF379" t="str">
            <v>مردم قریه که همکاری میکنند با اردوی ملی افغانستان / پولیس ملی افغانستان</v>
          </cell>
          <cell r="BG379" t="str">
            <v>مردم قریه که همکاری میکنند با نيرو های خارجی (آیساف / ناتو / سربازان آمریکائی / امریکائی های نظامی)</v>
          </cell>
          <cell r="BH379" t="str">
            <v xml:space="preserve">مردم قریه که همکاری میکنند با خارجی ها </v>
          </cell>
          <cell r="BI379" t="str">
            <v>مردم قریه که همکاری میکنند با طالبان</v>
          </cell>
          <cell r="BJ379" t="e">
            <v>#N/A</v>
          </cell>
          <cell r="BK379" t="e">
            <v>#N/A</v>
          </cell>
          <cell r="BL379" t="e">
            <v>#N/A</v>
          </cell>
          <cell r="BM379" t="e">
            <v>#N/A</v>
          </cell>
          <cell r="BN379" t="e">
            <v>#N/A</v>
          </cell>
          <cell r="BO379" t="e">
            <v>#N/A</v>
          </cell>
          <cell r="BP379" t="e">
            <v>#N/A</v>
          </cell>
          <cell r="BQ379" t="e">
            <v>#N/A</v>
          </cell>
          <cell r="BR379" t="e">
            <v>#N/A</v>
          </cell>
          <cell r="BS379" t="e">
            <v>#N/A</v>
          </cell>
          <cell r="BT379" t="e">
            <v>#N/A</v>
          </cell>
          <cell r="BU379" t="e">
            <v>#N/A</v>
          </cell>
          <cell r="BV379" t="e">
            <v>#N/A</v>
          </cell>
          <cell r="BW379" t="e">
            <v>#N/A</v>
          </cell>
          <cell r="BX379">
            <v>36</v>
          </cell>
          <cell r="BY379" t="e">
            <v>#N/A</v>
          </cell>
          <cell r="BZ379" t="str">
            <v>Commander</v>
          </cell>
          <cell r="CA379" t="str">
            <v>Warlord</v>
          </cell>
          <cell r="CB379" t="str">
            <v>Militia</v>
          </cell>
          <cell r="CC379" t="str">
            <v>Bandits</v>
          </cell>
          <cell r="CD379" t="str">
            <v>Army Soldier(s)</v>
          </cell>
          <cell r="CE379" t="str">
            <v>Police Soldier(s)</v>
          </cell>
          <cell r="CF379" t="str">
            <v>ISAF / NATO</v>
          </cell>
          <cell r="CG379" t="str">
            <v>US Army</v>
          </cell>
          <cell r="CH379" t="str">
            <v>Taleban</v>
          </cell>
          <cell r="CI379" t="str">
            <v>Al Qaeda</v>
          </cell>
          <cell r="CJ379" t="str">
            <v>Villagers</v>
          </cell>
          <cell r="CK379" t="str">
            <v>Village Leader(s)</v>
          </cell>
          <cell r="CL379" t="str">
            <v>Landowner(s)</v>
          </cell>
          <cell r="CM379" t="str">
            <v>Member(s) of Village Council</v>
          </cell>
          <cell r="CN379" t="str">
            <v>Member(s) of CDC</v>
          </cell>
          <cell r="CO379" t="str">
            <v>Other Powerful People in Village</v>
          </cell>
          <cell r="CP379" t="str">
            <v>Other Powerful People Outside Village</v>
          </cell>
          <cell r="CQ379" t="str">
            <v>Villagers</v>
          </cell>
          <cell r="CR379" t="str">
            <v>Villagers Who Cooperate with Government</v>
          </cell>
          <cell r="CS379" t="str">
            <v>Villagers Who Cooperate with NGOs</v>
          </cell>
          <cell r="CT379" t="str">
            <v>Villagers Who Cooperate with NSP / CDC</v>
          </cell>
          <cell r="CU379" t="str">
            <v>Villagers Who Cooperate with Development Project(s)</v>
          </cell>
          <cell r="CV379" t="str">
            <v>Villagers Who Cooperate With Police or Army</v>
          </cell>
          <cell r="CW379" t="str">
            <v>Villagers Who Cooperate With Foreign Forces (ISAF / NATO / US Army)</v>
          </cell>
          <cell r="CX379" t="str">
            <v>Villagers Who Cooperate With Foreigners</v>
          </cell>
          <cell r="CY379" t="str">
            <v>Villagers Who Cooperate With Taleban</v>
          </cell>
          <cell r="CZ379" t="str">
            <v>Villagers Who Cooperate With Al Qaeda</v>
          </cell>
          <cell r="DA379" t="str">
            <v>Villagers Who Cooperate With Commander</v>
          </cell>
          <cell r="DB379" t="str">
            <v>Villagers Who Cooperate With Warlord / Militia</v>
          </cell>
          <cell r="DC379" t="str">
            <v>Villagers Who Cooperate With Bandits</v>
          </cell>
          <cell r="DD379" t="str">
            <v>Villagers Who Cooperate with NSP / CDC</v>
          </cell>
          <cell r="DE379" t="str">
            <v>Villagers Who Cooperate with Development Project(s)</v>
          </cell>
          <cell r="DF379" t="str">
            <v>Villagers Who Cooperate With Police or Army</v>
          </cell>
          <cell r="DG379" t="str">
            <v>Villagers Who Cooperate With Foreign Forces (ISAF / NATO / US Army)</v>
          </cell>
          <cell r="DH379" t="str">
            <v>Villagers Who Cooperate With Foreigners</v>
          </cell>
          <cell r="DI379" t="str">
            <v>Villagers Who Cooperate With Taleban</v>
          </cell>
          <cell r="DJ379">
            <v>0</v>
          </cell>
          <cell r="DK379">
            <v>0</v>
          </cell>
          <cell r="DL379">
            <v>0</v>
          </cell>
          <cell r="DM379">
            <v>0</v>
          </cell>
          <cell r="DN379">
            <v>0</v>
          </cell>
          <cell r="DO379">
            <v>0</v>
          </cell>
          <cell r="DP379">
            <v>0</v>
          </cell>
          <cell r="DQ379">
            <v>0</v>
          </cell>
          <cell r="DR379">
            <v>0</v>
          </cell>
          <cell r="DS379">
            <v>0</v>
          </cell>
          <cell r="DT379">
            <v>0</v>
          </cell>
          <cell r="DU379">
            <v>0</v>
          </cell>
          <cell r="DV379">
            <v>0</v>
          </cell>
          <cell r="DW379">
            <v>0</v>
          </cell>
          <cell r="DX379">
            <v>36</v>
          </cell>
          <cell r="DY379">
            <v>1</v>
          </cell>
          <cell r="EK379">
            <v>0</v>
          </cell>
          <cell r="ER379">
            <v>18.040000000000006</v>
          </cell>
          <cell r="ES379">
            <v>18.040000000000006</v>
          </cell>
          <cell r="ET379" t="str">
            <v>In your opinion, who was responsible for making this threat?</v>
          </cell>
          <cell r="EU379" t="str">
            <v>بنظر شما کی مسئول اين تهديد بود؟</v>
          </cell>
          <cell r="EV379" t="b">
            <v>1</v>
          </cell>
          <cell r="EW379" t="b">
            <v>1</v>
          </cell>
          <cell r="EX379" t="b">
            <v>1</v>
          </cell>
        </row>
        <row r="380">
          <cell r="Q380">
            <v>18.060000000000009</v>
          </cell>
          <cell r="V380" t="str">
            <v>In total, how many people from the village were killed or injured in these attack(s)?</v>
          </cell>
          <cell r="W380" t="str">
            <v>In total, how many people from the village were killed or injured in these attack(s)?</v>
          </cell>
          <cell r="X380" t="str">
            <v>در مجموع، چند نفر دراثر اين حملات کشته ویا زخمی شدند؟</v>
          </cell>
          <cell r="Y380" t="str">
            <v/>
          </cell>
          <cell r="Z380" t="str">
            <v>نفر</v>
          </cell>
          <cell r="AA380" t="e">
            <v>#N/A</v>
          </cell>
          <cell r="AB380" t="e">
            <v>#N/A</v>
          </cell>
          <cell r="AC380" t="e">
            <v>#N/A</v>
          </cell>
          <cell r="AD380" t="e">
            <v>#N/A</v>
          </cell>
          <cell r="AE380" t="e">
            <v>#N/A</v>
          </cell>
          <cell r="AF380" t="e">
            <v>#N/A</v>
          </cell>
          <cell r="AG380" t="e">
            <v>#N/A</v>
          </cell>
          <cell r="AH380" t="e">
            <v>#N/A</v>
          </cell>
          <cell r="AI380" t="e">
            <v>#N/A</v>
          </cell>
          <cell r="AJ380" t="e">
            <v>#N/A</v>
          </cell>
          <cell r="AK380" t="e">
            <v>#N/A</v>
          </cell>
          <cell r="AL380" t="e">
            <v>#N/A</v>
          </cell>
          <cell r="AM380" t="e">
            <v>#N/A</v>
          </cell>
          <cell r="AN380" t="e">
            <v>#N/A</v>
          </cell>
          <cell r="AO380" t="e">
            <v>#N/A</v>
          </cell>
          <cell r="AP380" t="e">
            <v>#N/A</v>
          </cell>
          <cell r="AQ380" t="e">
            <v>#N/A</v>
          </cell>
          <cell r="AR380" t="e">
            <v>#N/A</v>
          </cell>
          <cell r="AS380" t="e">
            <v>#N/A</v>
          </cell>
          <cell r="AT380" t="e">
            <v>#N/A</v>
          </cell>
          <cell r="AU380" t="e">
            <v>#N/A</v>
          </cell>
          <cell r="AV380" t="e">
            <v>#N/A</v>
          </cell>
          <cell r="AW380" t="e">
            <v>#N/A</v>
          </cell>
          <cell r="AX380" t="e">
            <v>#N/A</v>
          </cell>
          <cell r="AY380" t="e">
            <v>#N/A</v>
          </cell>
          <cell r="AZ380" t="e">
            <v>#N/A</v>
          </cell>
          <cell r="BA380" t="e">
            <v>#N/A</v>
          </cell>
          <cell r="BB380" t="e">
            <v>#N/A</v>
          </cell>
          <cell r="BC380" t="e">
            <v>#N/A</v>
          </cell>
          <cell r="BD380" t="e">
            <v>#N/A</v>
          </cell>
          <cell r="BE380" t="e">
            <v>#N/A</v>
          </cell>
          <cell r="BF380" t="e">
            <v>#N/A</v>
          </cell>
          <cell r="BG380" t="e">
            <v>#N/A</v>
          </cell>
          <cell r="BH380" t="e">
            <v>#N/A</v>
          </cell>
          <cell r="BI380" t="e">
            <v>#N/A</v>
          </cell>
          <cell r="BJ380" t="e">
            <v>#N/A</v>
          </cell>
          <cell r="BK380" t="e">
            <v>#N/A</v>
          </cell>
          <cell r="BL380" t="e">
            <v>#N/A</v>
          </cell>
          <cell r="BM380" t="e">
            <v>#N/A</v>
          </cell>
          <cell r="BN380" t="e">
            <v>#N/A</v>
          </cell>
          <cell r="BO380" t="e">
            <v>#N/A</v>
          </cell>
          <cell r="BP380" t="e">
            <v>#N/A</v>
          </cell>
          <cell r="BQ380" t="e">
            <v>#N/A</v>
          </cell>
          <cell r="BR380" t="e">
            <v>#N/A</v>
          </cell>
          <cell r="BS380" t="e">
            <v>#N/A</v>
          </cell>
          <cell r="BT380" t="e">
            <v>#N/A</v>
          </cell>
          <cell r="BU380" t="e">
            <v>#N/A</v>
          </cell>
          <cell r="BV380" t="e">
            <v>#N/A</v>
          </cell>
          <cell r="BW380" t="e">
            <v>#N/A</v>
          </cell>
          <cell r="BX380">
            <v>1</v>
          </cell>
          <cell r="BY380" t="e">
            <v>#N/A</v>
          </cell>
          <cell r="BZ380" t="str">
            <v>People</v>
          </cell>
          <cell r="CA380">
            <v>0</v>
          </cell>
          <cell r="CB380">
            <v>0</v>
          </cell>
          <cell r="CC380">
            <v>0</v>
          </cell>
          <cell r="CD380">
            <v>0</v>
          </cell>
          <cell r="CE380">
            <v>0</v>
          </cell>
          <cell r="CF380">
            <v>0</v>
          </cell>
          <cell r="CG380">
            <v>0</v>
          </cell>
          <cell r="CH380">
            <v>0</v>
          </cell>
          <cell r="CI380">
            <v>0</v>
          </cell>
          <cell r="CJ380">
            <v>0</v>
          </cell>
          <cell r="CK380">
            <v>0</v>
          </cell>
          <cell r="CL380">
            <v>0</v>
          </cell>
          <cell r="CM380">
            <v>0</v>
          </cell>
          <cell r="CN380">
            <v>0</v>
          </cell>
          <cell r="CO380">
            <v>0</v>
          </cell>
          <cell r="CP380">
            <v>0</v>
          </cell>
          <cell r="CQ380">
            <v>0</v>
          </cell>
          <cell r="CR380">
            <v>0</v>
          </cell>
          <cell r="CS380">
            <v>0</v>
          </cell>
          <cell r="CT380">
            <v>0</v>
          </cell>
          <cell r="CU380">
            <v>0</v>
          </cell>
          <cell r="CV380">
            <v>0</v>
          </cell>
          <cell r="CW380">
            <v>0</v>
          </cell>
          <cell r="CX380">
            <v>0</v>
          </cell>
          <cell r="CY380">
            <v>0</v>
          </cell>
          <cell r="CZ380">
            <v>0</v>
          </cell>
          <cell r="DA380">
            <v>0</v>
          </cell>
          <cell r="DB380">
            <v>0</v>
          </cell>
          <cell r="DC380">
            <v>0</v>
          </cell>
          <cell r="DD380">
            <v>0</v>
          </cell>
          <cell r="DE380">
            <v>0</v>
          </cell>
          <cell r="DF380">
            <v>0</v>
          </cell>
          <cell r="DG380">
            <v>0</v>
          </cell>
          <cell r="DH380">
            <v>0</v>
          </cell>
          <cell r="DI380">
            <v>0</v>
          </cell>
          <cell r="DJ380">
            <v>0</v>
          </cell>
          <cell r="DK380">
            <v>0</v>
          </cell>
          <cell r="DL380">
            <v>0</v>
          </cell>
          <cell r="DM380">
            <v>0</v>
          </cell>
          <cell r="DN380">
            <v>0</v>
          </cell>
          <cell r="DO380">
            <v>0</v>
          </cell>
          <cell r="DP380">
            <v>0</v>
          </cell>
          <cell r="DQ380">
            <v>0</v>
          </cell>
          <cell r="DR380">
            <v>0</v>
          </cell>
          <cell r="DS380">
            <v>0</v>
          </cell>
          <cell r="DT380">
            <v>0</v>
          </cell>
          <cell r="DU380">
            <v>0</v>
          </cell>
          <cell r="DV380">
            <v>0</v>
          </cell>
          <cell r="DW380">
            <v>0</v>
          </cell>
          <cell r="DX380">
            <v>1</v>
          </cell>
          <cell r="DY380">
            <v>1</v>
          </cell>
          <cell r="EK380">
            <v>0</v>
          </cell>
          <cell r="ER380">
            <v>18.060000000000009</v>
          </cell>
          <cell r="ES380">
            <v>18.060000000000009</v>
          </cell>
          <cell r="ET380" t="str">
            <v>In total, how many people from the village were killed or injured in these attack(s)?</v>
          </cell>
          <cell r="EU380" t="str">
            <v>در مجموع، چند نفر دراثر اين حملات کشته ویا زخمی شدند؟</v>
          </cell>
          <cell r="EV380" t="b">
            <v>1</v>
          </cell>
          <cell r="EW380" t="b">
            <v>1</v>
          </cell>
          <cell r="EX380" t="b">
            <v>1</v>
          </cell>
        </row>
        <row r="381">
          <cell r="Q381">
            <v>18.070000000000011</v>
          </cell>
          <cell r="V381" t="str">
            <v>Were any village leaders or important people from the village killed or injured in these attack(s)? [IF YES] Who was killed or injured?</v>
          </cell>
          <cell r="W381" t="str">
            <v>Were any village leaders or important people from the village killed or injured in these attack(s)? [IF YES] Who was killed or injured?</v>
          </cell>
          <cell r="X381" t="str">
            <v>آيا کدامی از رهبران يا مردم مهم قريه در نتيجه این حملات کشته و يا زخمی شده اند؟ [ اگر بلی ] آنان کی بودند؟</v>
          </cell>
          <cell r="Y381" t="str">
            <v/>
          </cell>
          <cell r="Z381" t="str">
            <v>نخیر، هیچ کسی از قریه کشته یا زخمی نشد</v>
          </cell>
          <cell r="AA381" t="str">
            <v>رهبر یا رهبران  قریه</v>
          </cell>
          <cell r="AB381" t="str">
            <v>خان / زمیندار / بیگ / بای</v>
          </cell>
          <cell r="AC381" t="str">
            <v>ريش سفيد(ها) قوم یا بزرگ يا بزرگان قوم</v>
          </cell>
          <cell r="AD381" t="str">
            <v>ملا / ملای مسجد / مولوی</v>
          </cell>
          <cell r="AE381" t="str">
            <v>علما  / روحانیون</v>
          </cell>
          <cell r="AF381" t="str">
            <v>فرد با نفوذ ديگر در قریه</v>
          </cell>
          <cell r="AG381" t="str">
            <v>شورای محلی قریه</v>
          </cell>
          <cell r="AH381" t="str">
            <v>رئیس شورای محلی قریه</v>
          </cell>
          <cell r="AI381" t="str">
            <v>عضو يا اعضای شورای محلی قریه</v>
          </cell>
          <cell r="AJ381" t="str">
            <v>شورای انکشافی قریه</v>
          </cell>
          <cell r="AK381" t="str">
            <v>رئیس شورای انکشافی قریه</v>
          </cell>
          <cell r="AL381" t="str">
            <v>معاون شورای انکشافی قریه</v>
          </cell>
          <cell r="AM381" t="str">
            <v>منشی شورای انکشافی قریه</v>
          </cell>
          <cell r="AN381" t="str">
            <v>خزانه دار شورای انکشافی قریه</v>
          </cell>
          <cell r="AO381" t="str">
            <v>قوماندان</v>
          </cell>
          <cell r="AP381" t="str">
            <v>مليشه</v>
          </cell>
          <cell r="AQ381" t="str">
            <v>عساکر اردوی ملی افغانستان</v>
          </cell>
          <cell r="AR381" t="str">
            <v>عساکر پولیس ملی افغانستان</v>
          </cell>
          <cell r="AS381" t="str">
            <v>کارمند (ها) مکتب</v>
          </cell>
          <cell r="AT381" t="str">
            <v>کارمند (های) انجو / موسسه</v>
          </cell>
          <cell r="AU381" t="str">
            <v>مقام یا مقامات دولتی</v>
          </cell>
          <cell r="AV381" t="str">
            <v>سایر: |___|___| [ کود را از کارت وظایف و نهاد ها استفاده نمایید ]</v>
          </cell>
          <cell r="AW381" t="str">
            <v>سایر: |___|___| [ کود را از کارت وظایف و نهاد ها استفاده نمایید ]</v>
          </cell>
          <cell r="AX381" t="str">
            <v>سایر: |___|___| [ کود را از کارت وظایف و نهاد ها استفاده نمایید ]</v>
          </cell>
          <cell r="AY381" t="str">
            <v>سایر:</v>
          </cell>
          <cell r="AZ381" t="str">
            <v>سایر:</v>
          </cell>
          <cell r="BA381" t="str">
            <v>سایر:</v>
          </cell>
          <cell r="BB381" t="e">
            <v>#N/A</v>
          </cell>
          <cell r="BC381" t="e">
            <v>#N/A</v>
          </cell>
          <cell r="BD381" t="e">
            <v>#N/A</v>
          </cell>
          <cell r="BE381" t="e">
            <v>#N/A</v>
          </cell>
          <cell r="BF381" t="e">
            <v>#N/A</v>
          </cell>
          <cell r="BG381" t="e">
            <v>#N/A</v>
          </cell>
          <cell r="BH381" t="e">
            <v>#N/A</v>
          </cell>
          <cell r="BI381" t="e">
            <v>#N/A</v>
          </cell>
          <cell r="BJ381" t="e">
            <v>#N/A</v>
          </cell>
          <cell r="BK381" t="e">
            <v>#N/A</v>
          </cell>
          <cell r="BL381" t="e">
            <v>#N/A</v>
          </cell>
          <cell r="BM381" t="e">
            <v>#N/A</v>
          </cell>
          <cell r="BN381" t="e">
            <v>#N/A</v>
          </cell>
          <cell r="BO381" t="e">
            <v>#N/A</v>
          </cell>
          <cell r="BP381" t="e">
            <v>#N/A</v>
          </cell>
          <cell r="BQ381" t="e">
            <v>#N/A</v>
          </cell>
          <cell r="BR381" t="e">
            <v>#N/A</v>
          </cell>
          <cell r="BS381" t="e">
            <v>#N/A</v>
          </cell>
          <cell r="BT381" t="e">
            <v>#N/A</v>
          </cell>
          <cell r="BU381" t="e">
            <v>#N/A</v>
          </cell>
          <cell r="BV381" t="e">
            <v>#N/A</v>
          </cell>
          <cell r="BW381" t="e">
            <v>#N/A</v>
          </cell>
          <cell r="BX381">
            <v>28</v>
          </cell>
          <cell r="BY381" t="e">
            <v>#N/A</v>
          </cell>
          <cell r="BZ381" t="str">
            <v>No, No One From the Village Was Killed or Injured</v>
          </cell>
          <cell r="CA381" t="str">
            <v>Village Leader(s)</v>
          </cell>
          <cell r="CB381" t="str">
            <v>Landowner(s)</v>
          </cell>
          <cell r="CC381" t="str">
            <v>Whitebeard(s) / Tribal Elder(s)</v>
          </cell>
          <cell r="CD381" t="str">
            <v>Mullah / Mosque Mullah / Mawlawi</v>
          </cell>
          <cell r="CE381" t="str">
            <v>Ulema / Rohanion</v>
          </cell>
          <cell r="CF381" t="str">
            <v>Other Powerful Person in Village</v>
          </cell>
          <cell r="CG381" t="str">
            <v>Village Council</v>
          </cell>
          <cell r="CH381" t="str">
            <v>Head of Village Council</v>
          </cell>
          <cell r="CI381" t="str">
            <v>Member(s) of Village Council</v>
          </cell>
          <cell r="CJ381" t="str">
            <v>CDC</v>
          </cell>
          <cell r="CK381" t="str">
            <v>Head of CDC</v>
          </cell>
          <cell r="CL381" t="str">
            <v>Deputy Head of CDC</v>
          </cell>
          <cell r="CM381" t="str">
            <v>Secretary of CDC</v>
          </cell>
          <cell r="CN381" t="str">
            <v>Treasurer of CDC</v>
          </cell>
          <cell r="CO381" t="str">
            <v>Commander</v>
          </cell>
          <cell r="CP381" t="str">
            <v>Militia</v>
          </cell>
          <cell r="CQ381" t="str">
            <v>Army Soldier(s)</v>
          </cell>
          <cell r="CR381" t="str">
            <v>Police Soldier(s)</v>
          </cell>
          <cell r="CS381" t="str">
            <v>School Official(s)</v>
          </cell>
          <cell r="CT381" t="str">
            <v>NGO Worker(s)</v>
          </cell>
          <cell r="CU381" t="str">
            <v>Government Worker(s)</v>
          </cell>
          <cell r="CV381" t="str">
            <v>Other [CODE FROM OCCUPATION CARD]</v>
          </cell>
          <cell r="CW381" t="str">
            <v>Other [CODE FROM OCCUPATION CARD]</v>
          </cell>
          <cell r="CX381" t="str">
            <v>Other [CODE FROM OCCUPATION CARD]</v>
          </cell>
          <cell r="CY381" t="str">
            <v>Other:</v>
          </cell>
          <cell r="CZ381" t="str">
            <v>Other:</v>
          </cell>
          <cell r="DA381" t="str">
            <v>Other:</v>
          </cell>
          <cell r="DB381">
            <v>0</v>
          </cell>
          <cell r="DC381">
            <v>0</v>
          </cell>
          <cell r="DD381">
            <v>0</v>
          </cell>
          <cell r="DE381">
            <v>0</v>
          </cell>
          <cell r="DF381">
            <v>0</v>
          </cell>
          <cell r="DG381">
            <v>0</v>
          </cell>
          <cell r="DH381">
            <v>0</v>
          </cell>
          <cell r="DI381">
            <v>0</v>
          </cell>
          <cell r="DJ381">
            <v>0</v>
          </cell>
          <cell r="DK381">
            <v>0</v>
          </cell>
          <cell r="DL381">
            <v>0</v>
          </cell>
          <cell r="DM381">
            <v>0</v>
          </cell>
          <cell r="DN381">
            <v>0</v>
          </cell>
          <cell r="DO381">
            <v>0</v>
          </cell>
          <cell r="DP381">
            <v>0</v>
          </cell>
          <cell r="DQ381">
            <v>0</v>
          </cell>
          <cell r="DR381">
            <v>0</v>
          </cell>
          <cell r="DS381">
            <v>0</v>
          </cell>
          <cell r="DT381">
            <v>0</v>
          </cell>
          <cell r="DU381">
            <v>0</v>
          </cell>
          <cell r="DV381">
            <v>0</v>
          </cell>
          <cell r="DW381">
            <v>0</v>
          </cell>
          <cell r="DX381">
            <v>28</v>
          </cell>
          <cell r="DY381">
            <v>1</v>
          </cell>
          <cell r="EK381">
            <v>0</v>
          </cell>
          <cell r="ER381">
            <v>18.070000000000011</v>
          </cell>
          <cell r="ES381">
            <v>18.070000000000011</v>
          </cell>
          <cell r="ET381" t="str">
            <v>Were any village leaders or important people from the village killed or injured in these attack(s)? [IF YES] Who was killed or injured?</v>
          </cell>
          <cell r="EU381" t="str">
            <v>آيا کدامی از رهبران يا مردم مهم قريه در نتيجه این حملات کشته و يا زخمی شده اند؟ [ اگر بلی ] آنان کی بودند؟</v>
          </cell>
          <cell r="EV381" t="b">
            <v>1</v>
          </cell>
          <cell r="EW381" t="b">
            <v>1</v>
          </cell>
          <cell r="EX381" t="b">
            <v>1</v>
          </cell>
        </row>
        <row r="382">
          <cell r="Q382">
            <v>18.090000000000014</v>
          </cell>
          <cell r="V382" t="str">
            <v>What was the identity of the force(s) or group(s) of people that have attacked the village?</v>
          </cell>
          <cell r="W382" t="str">
            <v>What was the identity of the force(s) or group(s) of people that have attacked the village?</v>
          </cell>
          <cell r="X382" t="str">
            <v>کدام گروپ ها و يا نيرو ها بالای قريه شما حمله نموده اند؟</v>
          </cell>
          <cell r="Y382" t="str">
            <v/>
          </cell>
          <cell r="Z382" t="str">
            <v>قوماندان</v>
          </cell>
          <cell r="AA382" t="str">
            <v>جنگسالار</v>
          </cell>
          <cell r="AB382" t="str">
            <v>مليشه</v>
          </cell>
          <cell r="AC382" t="str">
            <v>رهزنان مسلح</v>
          </cell>
          <cell r="AD382" t="str">
            <v>عساکر اردوی ملی افغانستان</v>
          </cell>
          <cell r="AE382" t="str">
            <v>عساکر پولیس ملی افغانستان</v>
          </cell>
          <cell r="AF382" t="str">
            <v>آیساف / ناتو</v>
          </cell>
          <cell r="AG382" t="str">
            <v>سربازان آمریکائی / امریکائی های نظامی</v>
          </cell>
          <cell r="AH382" t="str">
            <v>طالبان</v>
          </cell>
          <cell r="AI382" t="str">
            <v>القاعده</v>
          </cell>
          <cell r="AJ382" t="str">
            <v>مردم قریه</v>
          </cell>
          <cell r="AK382" t="str">
            <v>رهبر یا رهبران  قریه</v>
          </cell>
          <cell r="AL382" t="str">
            <v>خان / زمیندار / بیگ / بای</v>
          </cell>
          <cell r="AM382" t="str">
            <v>عضو يا اعضای شورای محلی قریه</v>
          </cell>
          <cell r="AN382" t="str">
            <v>عضو يا اعضای شورای انکشافی قریه</v>
          </cell>
          <cell r="AO382" t="str">
            <v>ديگر افراد با نفوذ در قریه</v>
          </cell>
          <cell r="AP382" t="str">
            <v>ديگر افراد با نفوذ در قریه خارج از قريه</v>
          </cell>
          <cell r="AQ382" t="str">
            <v>مردم قریه</v>
          </cell>
          <cell r="AR382" t="str">
            <v>مردم قریه که همکاری میکنند با دولت / حکومت</v>
          </cell>
          <cell r="AS382" t="str">
            <v>مردم قریه که همکاری میکنند با انجوها / موسسات</v>
          </cell>
          <cell r="AT382" t="str">
            <v>مردم قریه که همکاری میکنند با برنامه همبستگی ملی / شورای انکشافی قریه (شورای همبستگی ملی)</v>
          </cell>
          <cell r="AU382" t="str">
            <v>مردم قریه که همکاری میکنند با پروژه (ها) انکشافی</v>
          </cell>
          <cell r="AV382" t="str">
            <v>مردم قریه که همکاری میکنند با اردوی ملی افغانستان / پولیس ملی افغانستان</v>
          </cell>
          <cell r="AW382" t="str">
            <v>مردم قریه که همکاری میکنند با نيرو های خارجی (آیساف / ناتو / سربازان آمریکائی / امریکائی های نظامی)</v>
          </cell>
          <cell r="AX382" t="str">
            <v xml:space="preserve">مردم قریه که همکاری میکنند با خارجی ها </v>
          </cell>
          <cell r="AY382" t="str">
            <v>مردم قریه که همکاری میکنند با طالبان</v>
          </cell>
          <cell r="AZ382" t="str">
            <v>مردم قریه که همکاری میکنند با القاعده</v>
          </cell>
          <cell r="BA382" t="str">
            <v>مردم قریه که همکاری میکنند با قوماندان</v>
          </cell>
          <cell r="BB382" t="str">
            <v>مردم قریه که همکاری میکنند با جنگسالار / مليشه</v>
          </cell>
          <cell r="BC382" t="str">
            <v>مردم قریه که همکاری میکنند با رهزنان مسلح</v>
          </cell>
          <cell r="BD382" t="str">
            <v>مردم قریه که همکاری میکنند با برنامه همبستگی ملی / شورای انکشافی قریه (شورای همبستگی ملی)</v>
          </cell>
          <cell r="BE382" t="str">
            <v>مردم قریه که همکاری میکنند با پروژه (ها) انکشافی</v>
          </cell>
          <cell r="BF382" t="str">
            <v>مردم قریه که همکاری میکنند با اردوی ملی افغانستان / پولیس ملی افغانستان</v>
          </cell>
          <cell r="BG382" t="str">
            <v>مردم قریه که همکاری میکنند با نيرو های خارجی (آیساف / ناتو / سربازان آمریکائی / امریکائی های نظامی)</v>
          </cell>
          <cell r="BH382" t="str">
            <v xml:space="preserve">مردم قریه که همکاری میکنند با خارجی ها </v>
          </cell>
          <cell r="BI382" t="str">
            <v>مردم قریه که همکاری میکنند با طالبان</v>
          </cell>
          <cell r="BJ382" t="e">
            <v>#N/A</v>
          </cell>
          <cell r="BK382" t="e">
            <v>#N/A</v>
          </cell>
          <cell r="BL382" t="e">
            <v>#N/A</v>
          </cell>
          <cell r="BM382" t="e">
            <v>#N/A</v>
          </cell>
          <cell r="BN382" t="e">
            <v>#N/A</v>
          </cell>
          <cell r="BO382" t="e">
            <v>#N/A</v>
          </cell>
          <cell r="BP382" t="e">
            <v>#N/A</v>
          </cell>
          <cell r="BQ382" t="e">
            <v>#N/A</v>
          </cell>
          <cell r="BR382" t="e">
            <v>#N/A</v>
          </cell>
          <cell r="BS382" t="e">
            <v>#N/A</v>
          </cell>
          <cell r="BT382" t="e">
            <v>#N/A</v>
          </cell>
          <cell r="BU382" t="e">
            <v>#N/A</v>
          </cell>
          <cell r="BV382" t="e">
            <v>#N/A</v>
          </cell>
          <cell r="BW382" t="e">
            <v>#N/A</v>
          </cell>
          <cell r="BX382">
            <v>36</v>
          </cell>
          <cell r="BY382" t="e">
            <v>#N/A</v>
          </cell>
          <cell r="BZ382" t="str">
            <v>Commander</v>
          </cell>
          <cell r="CA382" t="str">
            <v>Warlord</v>
          </cell>
          <cell r="CB382" t="str">
            <v>Militia</v>
          </cell>
          <cell r="CC382" t="str">
            <v>Bandits</v>
          </cell>
          <cell r="CD382" t="str">
            <v>Army Soldier(s)</v>
          </cell>
          <cell r="CE382" t="str">
            <v>Police Soldier(s)</v>
          </cell>
          <cell r="CF382" t="str">
            <v>ISAF / NATO</v>
          </cell>
          <cell r="CG382" t="str">
            <v>US Army</v>
          </cell>
          <cell r="CH382" t="str">
            <v>Taleban</v>
          </cell>
          <cell r="CI382" t="str">
            <v>Al Qaeda</v>
          </cell>
          <cell r="CJ382" t="str">
            <v>Villagers</v>
          </cell>
          <cell r="CK382" t="str">
            <v>Village Leader(s)</v>
          </cell>
          <cell r="CL382" t="str">
            <v>Landowner(s)</v>
          </cell>
          <cell r="CM382" t="str">
            <v>Member(s) of Village Council</v>
          </cell>
          <cell r="CN382" t="str">
            <v>Member(s) of CDC</v>
          </cell>
          <cell r="CO382" t="str">
            <v>Other Powerful People in Village</v>
          </cell>
          <cell r="CP382" t="str">
            <v>Other Powerful People Outside Village</v>
          </cell>
          <cell r="CQ382" t="str">
            <v>Villagers</v>
          </cell>
          <cell r="CR382" t="str">
            <v>Villagers Who Cooperate with Government</v>
          </cell>
          <cell r="CS382" t="str">
            <v>Villagers Who Cooperate with NGOs</v>
          </cell>
          <cell r="CT382" t="str">
            <v>Villagers Who Cooperate with NSP / CDC</v>
          </cell>
          <cell r="CU382" t="str">
            <v>Villagers Who Cooperate with Development Project(s)</v>
          </cell>
          <cell r="CV382" t="str">
            <v>Villagers Who Cooperate With Police or Army</v>
          </cell>
          <cell r="CW382" t="str">
            <v>Villagers Who Cooperate With Foreign Forces (ISAF / NATO / US Army)</v>
          </cell>
          <cell r="CX382" t="str">
            <v>Villagers Who Cooperate With Foreigners</v>
          </cell>
          <cell r="CY382" t="str">
            <v>Villagers Who Cooperate With Taleban</v>
          </cell>
          <cell r="CZ382" t="str">
            <v>Villagers Who Cooperate With Al Qaeda</v>
          </cell>
          <cell r="DA382" t="str">
            <v>Villagers Who Cooperate With Commander</v>
          </cell>
          <cell r="DB382" t="str">
            <v>Villagers Who Cooperate With Warlord / Militia</v>
          </cell>
          <cell r="DC382" t="str">
            <v>Villagers Who Cooperate With Bandits</v>
          </cell>
          <cell r="DD382" t="str">
            <v>Villagers Who Cooperate with NSP / CDC</v>
          </cell>
          <cell r="DE382" t="str">
            <v>Villagers Who Cooperate with Development Project(s)</v>
          </cell>
          <cell r="DF382" t="str">
            <v>Villagers Who Cooperate With Police or Army</v>
          </cell>
          <cell r="DG382" t="str">
            <v>Villagers Who Cooperate With Foreign Forces (ISAF / NATO / US Army)</v>
          </cell>
          <cell r="DH382" t="str">
            <v>Villagers Who Cooperate With Foreigners</v>
          </cell>
          <cell r="DI382" t="str">
            <v>Villagers Who Cooperate With Taleban</v>
          </cell>
          <cell r="DJ382">
            <v>0</v>
          </cell>
          <cell r="DK382">
            <v>0</v>
          </cell>
          <cell r="DL382">
            <v>0</v>
          </cell>
          <cell r="DM382">
            <v>0</v>
          </cell>
          <cell r="DN382">
            <v>0</v>
          </cell>
          <cell r="DO382">
            <v>0</v>
          </cell>
          <cell r="DP382">
            <v>0</v>
          </cell>
          <cell r="DQ382">
            <v>0</v>
          </cell>
          <cell r="DR382">
            <v>0</v>
          </cell>
          <cell r="DS382">
            <v>0</v>
          </cell>
          <cell r="DT382">
            <v>0</v>
          </cell>
          <cell r="DU382">
            <v>0</v>
          </cell>
          <cell r="DV382">
            <v>0</v>
          </cell>
          <cell r="DW382">
            <v>0</v>
          </cell>
          <cell r="DX382">
            <v>36</v>
          </cell>
          <cell r="DY382">
            <v>1</v>
          </cell>
          <cell r="EK382">
            <v>0</v>
          </cell>
          <cell r="ER382">
            <v>18.090000000000014</v>
          </cell>
          <cell r="ES382">
            <v>18.090000000000014</v>
          </cell>
          <cell r="ET382" t="str">
            <v>What was the identity of the force(s) or group(s) of people that have attacked the village?</v>
          </cell>
          <cell r="EU382" t="str">
            <v>کدام گروپ ها و يا نيرو ها بالای قريه شما حمله نموده اند؟</v>
          </cell>
          <cell r="EV382" t="b">
            <v>1</v>
          </cell>
          <cell r="EW382" t="b">
            <v>1</v>
          </cell>
          <cell r="EX382" t="b">
            <v>1</v>
          </cell>
        </row>
        <row r="383">
          <cell r="Q383">
            <v>19.020000000000003</v>
          </cell>
          <cell r="U383" t="str">
            <v>Can you calculate this?:</v>
          </cell>
          <cell r="V383" t="str">
            <v>Now, I want you to calculate this for me: What is 7 times 8?</v>
          </cell>
          <cell r="W383" t="str">
            <v>Now, I want you to calculate this for me: What is 7 times 8?</v>
          </cell>
          <cell r="X383" t="str">
            <v>حالا ميخواهم شما يک محاسبه برايم نمائيد: 7 ضرب 8 چند میشود؟</v>
          </cell>
          <cell r="Y383" t="str">
            <v/>
          </cell>
          <cell r="Z383" t="str">
            <v>کوشش نکرد که جواب بدهد چون نمیتواند محاسبه کند</v>
          </cell>
          <cell r="AA383" t="str">
            <v>کوشش کرد ولی محاسبه را غلط کرد</v>
          </cell>
          <cell r="AB383" t="str">
            <v>محاسبه را درست انجام داد</v>
          </cell>
          <cell r="AC383" t="e">
            <v>#N/A</v>
          </cell>
          <cell r="AD383" t="e">
            <v>#N/A</v>
          </cell>
          <cell r="AE383" t="e">
            <v>#N/A</v>
          </cell>
          <cell r="AF383" t="e">
            <v>#N/A</v>
          </cell>
          <cell r="AG383" t="e">
            <v>#N/A</v>
          </cell>
          <cell r="AH383" t="e">
            <v>#N/A</v>
          </cell>
          <cell r="AI383" t="e">
            <v>#N/A</v>
          </cell>
          <cell r="AJ383" t="e">
            <v>#N/A</v>
          </cell>
          <cell r="AK383" t="e">
            <v>#N/A</v>
          </cell>
          <cell r="AL383" t="e">
            <v>#N/A</v>
          </cell>
          <cell r="AM383" t="e">
            <v>#N/A</v>
          </cell>
          <cell r="AN383" t="e">
            <v>#N/A</v>
          </cell>
          <cell r="AO383" t="e">
            <v>#N/A</v>
          </cell>
          <cell r="AP383" t="e">
            <v>#N/A</v>
          </cell>
          <cell r="AQ383" t="e">
            <v>#N/A</v>
          </cell>
          <cell r="AR383" t="e">
            <v>#N/A</v>
          </cell>
          <cell r="AS383" t="e">
            <v>#N/A</v>
          </cell>
          <cell r="AT383" t="e">
            <v>#N/A</v>
          </cell>
          <cell r="AU383" t="e">
            <v>#N/A</v>
          </cell>
          <cell r="AV383" t="e">
            <v>#N/A</v>
          </cell>
          <cell r="AW383" t="e">
            <v>#N/A</v>
          </cell>
          <cell r="AX383" t="e">
            <v>#N/A</v>
          </cell>
          <cell r="AY383" t="e">
            <v>#N/A</v>
          </cell>
          <cell r="AZ383" t="e">
            <v>#N/A</v>
          </cell>
          <cell r="BA383" t="e">
            <v>#N/A</v>
          </cell>
          <cell r="BB383" t="e">
            <v>#N/A</v>
          </cell>
          <cell r="BC383" t="e">
            <v>#N/A</v>
          </cell>
          <cell r="BD383" t="e">
            <v>#N/A</v>
          </cell>
          <cell r="BE383" t="e">
            <v>#N/A</v>
          </cell>
          <cell r="BF383" t="e">
            <v>#N/A</v>
          </cell>
          <cell r="BG383" t="e">
            <v>#N/A</v>
          </cell>
          <cell r="BH383" t="e">
            <v>#N/A</v>
          </cell>
          <cell r="BI383" t="e">
            <v>#N/A</v>
          </cell>
          <cell r="BJ383" t="e">
            <v>#N/A</v>
          </cell>
          <cell r="BK383" t="e">
            <v>#N/A</v>
          </cell>
          <cell r="BL383" t="e">
            <v>#N/A</v>
          </cell>
          <cell r="BM383" t="e">
            <v>#N/A</v>
          </cell>
          <cell r="BN383" t="e">
            <v>#N/A</v>
          </cell>
          <cell r="BO383" t="e">
            <v>#N/A</v>
          </cell>
          <cell r="BP383" t="e">
            <v>#N/A</v>
          </cell>
          <cell r="BQ383" t="e">
            <v>#N/A</v>
          </cell>
          <cell r="BR383" t="e">
            <v>#N/A</v>
          </cell>
          <cell r="BS383" t="e">
            <v>#N/A</v>
          </cell>
          <cell r="BT383" t="e">
            <v>#N/A</v>
          </cell>
          <cell r="BU383" t="e">
            <v>#N/A</v>
          </cell>
          <cell r="BV383" t="e">
            <v>#N/A</v>
          </cell>
          <cell r="BW383" t="e">
            <v>#N/A</v>
          </cell>
          <cell r="BX383">
            <v>3</v>
          </cell>
          <cell r="BY383">
            <v>0</v>
          </cell>
          <cell r="BZ383" t="str">
            <v>Made No Effort Because He/She Could Not Do the Calculation</v>
          </cell>
          <cell r="CA383" t="str">
            <v>Tried, but Did Not Complete the Calculation Correctly</v>
          </cell>
          <cell r="CB383" t="str">
            <v>Completed the Calculation Correctly</v>
          </cell>
          <cell r="CC383">
            <v>0</v>
          </cell>
          <cell r="CD383">
            <v>0</v>
          </cell>
          <cell r="CE383">
            <v>0</v>
          </cell>
          <cell r="CF383">
            <v>0</v>
          </cell>
          <cell r="CG383">
            <v>0</v>
          </cell>
          <cell r="CH383">
            <v>0</v>
          </cell>
          <cell r="CI383">
            <v>0</v>
          </cell>
          <cell r="CJ383">
            <v>0</v>
          </cell>
          <cell r="CK383">
            <v>0</v>
          </cell>
          <cell r="CL383">
            <v>0</v>
          </cell>
          <cell r="CM383">
            <v>0</v>
          </cell>
          <cell r="CN383">
            <v>0</v>
          </cell>
          <cell r="CO383">
            <v>0</v>
          </cell>
          <cell r="CP383">
            <v>0</v>
          </cell>
          <cell r="CQ383">
            <v>0</v>
          </cell>
          <cell r="CR383">
            <v>0</v>
          </cell>
          <cell r="CS383">
            <v>0</v>
          </cell>
          <cell r="CT383">
            <v>0</v>
          </cell>
          <cell r="CU383">
            <v>0</v>
          </cell>
          <cell r="CV383">
            <v>0</v>
          </cell>
          <cell r="CW383">
            <v>0</v>
          </cell>
          <cell r="CX383">
            <v>0</v>
          </cell>
          <cell r="CY383">
            <v>0</v>
          </cell>
          <cell r="CZ383">
            <v>0</v>
          </cell>
          <cell r="DA383">
            <v>0</v>
          </cell>
          <cell r="DB383">
            <v>0</v>
          </cell>
          <cell r="DC383">
            <v>0</v>
          </cell>
          <cell r="DD383">
            <v>0</v>
          </cell>
          <cell r="DE383">
            <v>0</v>
          </cell>
          <cell r="DF383">
            <v>0</v>
          </cell>
          <cell r="DG383">
            <v>0</v>
          </cell>
          <cell r="DH383">
            <v>0</v>
          </cell>
          <cell r="DI383">
            <v>0</v>
          </cell>
          <cell r="DJ383">
            <v>0</v>
          </cell>
          <cell r="DK383">
            <v>0</v>
          </cell>
          <cell r="DL383">
            <v>0</v>
          </cell>
          <cell r="DM383">
            <v>0</v>
          </cell>
          <cell r="DN383">
            <v>0</v>
          </cell>
          <cell r="DO383">
            <v>0</v>
          </cell>
          <cell r="DP383">
            <v>0</v>
          </cell>
          <cell r="DQ383">
            <v>0</v>
          </cell>
          <cell r="DR383">
            <v>0</v>
          </cell>
          <cell r="DS383">
            <v>0</v>
          </cell>
          <cell r="DT383">
            <v>0</v>
          </cell>
          <cell r="DU383">
            <v>0</v>
          </cell>
          <cell r="DV383">
            <v>0</v>
          </cell>
          <cell r="DW383">
            <v>0</v>
          </cell>
          <cell r="DX383">
            <v>3</v>
          </cell>
          <cell r="DY383">
            <v>1</v>
          </cell>
          <cell r="DZ383" t="str">
            <v>Categorical</v>
          </cell>
          <cell r="EA383">
            <v>9</v>
          </cell>
          <cell r="EB383" t="str">
            <v>Fill-In</v>
          </cell>
          <cell r="EC383" t="str">
            <v>Made no effort to answer; Tried to answer but the answer was wrong; Gave the right answer</v>
          </cell>
          <cell r="ED383">
            <v>3</v>
          </cell>
          <cell r="EE383">
            <v>8.02</v>
          </cell>
          <cell r="EF383" t="str">
            <v>I</v>
          </cell>
          <cell r="EG383">
            <v>5.0199999999999996</v>
          </cell>
          <cell r="EH383" t="str">
            <v>.</v>
          </cell>
          <cell r="EI383" t="str">
            <v>-</v>
          </cell>
          <cell r="EK383">
            <v>0</v>
          </cell>
          <cell r="EN383">
            <v>8.02</v>
          </cell>
          <cell r="EO383" t="str">
            <v>Hypothesis Test</v>
          </cell>
          <cell r="EP383" t="str">
            <v>Skills</v>
          </cell>
          <cell r="EQ383" t="str">
            <v>Calculation</v>
          </cell>
          <cell r="ER383">
            <v>19.020000000000003</v>
          </cell>
          <cell r="ES383">
            <v>19.020000000000003</v>
          </cell>
          <cell r="ET383" t="str">
            <v>Now, I want you to calculate this for me. How much is 5 times 6?</v>
          </cell>
          <cell r="EU383" t="str">
            <v>حالا ميخواهم شما يک محاسبه برايم نمائيد. 5 ضرب 6 چند ميشود؟</v>
          </cell>
          <cell r="EV383" t="b">
            <v>1</v>
          </cell>
          <cell r="EW383" t="b">
            <v>0</v>
          </cell>
          <cell r="EX383" t="b">
            <v>0</v>
          </cell>
        </row>
        <row r="384">
          <cell r="U384" t="str">
            <v>Province Code</v>
          </cell>
          <cell r="V384" t="str">
            <v/>
          </cell>
          <cell r="W384" t="str">
            <v>Province Code</v>
          </cell>
          <cell r="X384" t="str">
            <v/>
          </cell>
          <cell r="DZ384" t="str">
            <v>Numerical</v>
          </cell>
          <cell r="EA384">
            <v>1</v>
          </cell>
          <cell r="EB384" t="str">
            <v>Pre-Filled</v>
          </cell>
          <cell r="EC384" t="str">
            <v>Provide Code</v>
          </cell>
          <cell r="ED384" t="str">
            <v>-</v>
          </cell>
          <cell r="EE384">
            <v>7.0000000000000007E-2</v>
          </cell>
          <cell r="EF384" t="str">
            <v>.</v>
          </cell>
          <cell r="EG384">
            <v>0.1</v>
          </cell>
          <cell r="EH384" t="str">
            <v>.</v>
          </cell>
          <cell r="EI384">
            <v>7.0000000000000007E-2</v>
          </cell>
          <cell r="EJ384" t="str">
            <v>.</v>
          </cell>
          <cell r="EK384">
            <v>0</v>
          </cell>
          <cell r="EN384">
            <v>0.11</v>
          </cell>
          <cell r="EO384" t="str">
            <v>Supervision</v>
          </cell>
          <cell r="EP384" t="str">
            <v>-</v>
          </cell>
          <cell r="EQ384" t="str">
            <v>-</v>
          </cell>
          <cell r="FF384" t="str">
            <v xml:space="preserve"> To collect rubbish and useless items</v>
          </cell>
        </row>
        <row r="385">
          <cell r="U385" t="str">
            <v>District Code</v>
          </cell>
          <cell r="V385" t="str">
            <v/>
          </cell>
          <cell r="W385" t="str">
            <v>District Code</v>
          </cell>
          <cell r="X385" t="str">
            <v/>
          </cell>
          <cell r="DZ385" t="str">
            <v>Numerical</v>
          </cell>
          <cell r="EA385">
            <v>1</v>
          </cell>
          <cell r="EB385" t="str">
            <v>Pre-Filled</v>
          </cell>
          <cell r="EC385" t="str">
            <v>District Code</v>
          </cell>
          <cell r="ED385" t="str">
            <v>-</v>
          </cell>
          <cell r="EE385">
            <v>0.09</v>
          </cell>
          <cell r="EF385" t="str">
            <v>.</v>
          </cell>
          <cell r="EG385">
            <v>0.12</v>
          </cell>
          <cell r="EH385" t="str">
            <v>.</v>
          </cell>
          <cell r="EI385">
            <v>0.09</v>
          </cell>
          <cell r="EJ385" t="str">
            <v>.</v>
          </cell>
          <cell r="EK385">
            <v>0</v>
          </cell>
          <cell r="EN385">
            <v>0.13</v>
          </cell>
          <cell r="EO385" t="str">
            <v>Supervision</v>
          </cell>
          <cell r="EP385" t="str">
            <v>-</v>
          </cell>
          <cell r="EQ385" t="str">
            <v>-</v>
          </cell>
          <cell r="FF385" t="str">
            <v xml:space="preserve"> To visit the mullah for a charm</v>
          </cell>
        </row>
        <row r="386">
          <cell r="U386" t="str">
            <v>Alternate Village Name (2)</v>
          </cell>
          <cell r="V386" t="str">
            <v/>
          </cell>
          <cell r="W386" t="str">
            <v>Alternate Village Name (2)</v>
          </cell>
          <cell r="X386" t="str">
            <v/>
          </cell>
          <cell r="DZ386" t="str">
            <v>Text</v>
          </cell>
          <cell r="EA386">
            <v>1</v>
          </cell>
          <cell r="EB386" t="str">
            <v>Write-In</v>
          </cell>
          <cell r="EC386" t="str">
            <v>Village Name</v>
          </cell>
          <cell r="ED386" t="str">
            <v>-</v>
          </cell>
          <cell r="EE386">
            <v>0.13</v>
          </cell>
          <cell r="EF386" t="str">
            <v>.</v>
          </cell>
          <cell r="EG386">
            <v>0.16</v>
          </cell>
          <cell r="EH386" t="str">
            <v>X</v>
          </cell>
          <cell r="EI386">
            <v>0.13</v>
          </cell>
          <cell r="EJ386" t="str">
            <v>X</v>
          </cell>
          <cell r="EK386">
            <v>0</v>
          </cell>
          <cell r="EN386">
            <v>0.17</v>
          </cell>
          <cell r="EO386" t="str">
            <v>Supervision</v>
          </cell>
          <cell r="EP386" t="str">
            <v>-</v>
          </cell>
          <cell r="EQ386" t="str">
            <v>-</v>
          </cell>
          <cell r="FF386" t="str">
            <v xml:space="preserve"> Other</v>
          </cell>
        </row>
        <row r="387">
          <cell r="U387" t="str">
            <v>Code of type of house or building</v>
          </cell>
          <cell r="V387" t="str">
            <v/>
          </cell>
          <cell r="W387" t="str">
            <v>Code of Type of House or Dwelling</v>
          </cell>
          <cell r="X387" t="str">
            <v>نوع حویلی یا مسکن [اگر در ساحه \ تعمیرات باشد] تعیمر اصلی داخل ساحه</v>
          </cell>
          <cell r="DZ387" t="str">
            <v>Categorical</v>
          </cell>
          <cell r="EA387">
            <v>1</v>
          </cell>
          <cell r="EB387" t="str">
            <v>Fill-In</v>
          </cell>
          <cell r="EC387" t="str">
            <v>Mud building with windows; Raw brick building; Baked breaks/Concrete building; Stone building; Ordinary tent; Relief tent; Temporary construction; Other</v>
          </cell>
          <cell r="ED387">
            <v>8</v>
          </cell>
          <cell r="EE387">
            <v>0.18</v>
          </cell>
          <cell r="EF387" t="str">
            <v>.</v>
          </cell>
          <cell r="EG387">
            <v>0.18</v>
          </cell>
          <cell r="EH387" t="str">
            <v>.</v>
          </cell>
          <cell r="EI387" t="str">
            <v>-</v>
          </cell>
          <cell r="EK387">
            <v>0</v>
          </cell>
          <cell r="EN387">
            <v>0.23</v>
          </cell>
          <cell r="EO387" t="str">
            <v>Supervision</v>
          </cell>
          <cell r="EP387" t="str">
            <v/>
          </cell>
          <cell r="EQ387" t="str">
            <v/>
          </cell>
          <cell r="FG387" t="str">
            <v xml:space="preserve"> Yes, labor and money</v>
          </cell>
        </row>
        <row r="388">
          <cell r="U388" t="str">
            <v>Age of the head of village</v>
          </cell>
          <cell r="V388" t="str">
            <v/>
          </cell>
          <cell r="W388" t="str">
            <v>Age of the head of village</v>
          </cell>
          <cell r="X388" t="str">
            <v>نام رئیس قریه</v>
          </cell>
          <cell r="DZ388" t="str">
            <v>Numerical</v>
          </cell>
          <cell r="EA388">
            <v>1</v>
          </cell>
          <cell r="EB388" t="str">
            <v>Write-In</v>
          </cell>
          <cell r="EC388" t="str">
            <v>Age</v>
          </cell>
          <cell r="ED388" t="str">
            <v>-</v>
          </cell>
          <cell r="EE388" t="str">
            <v>-</v>
          </cell>
          <cell r="EG388">
            <v>0.2</v>
          </cell>
          <cell r="EH388" t="str">
            <v>.</v>
          </cell>
          <cell r="EI388" t="str">
            <v>-</v>
          </cell>
          <cell r="EK388">
            <v>0</v>
          </cell>
          <cell r="EN388">
            <v>0.25</v>
          </cell>
          <cell r="EO388" t="str">
            <v>Supervision</v>
          </cell>
          <cell r="EP388" t="str">
            <v/>
          </cell>
          <cell r="EQ388" t="str">
            <v/>
          </cell>
          <cell r="FG388" t="str">
            <v xml:space="preserve"> Yes, money and goods</v>
          </cell>
        </row>
        <row r="389">
          <cell r="U389" t="str">
            <v>Address of head of village</v>
          </cell>
          <cell r="V389" t="str">
            <v/>
          </cell>
          <cell r="W389" t="str">
            <v>Address of head of village</v>
          </cell>
          <cell r="DZ389" t="str">
            <v>Text</v>
          </cell>
          <cell r="EA389">
            <v>1</v>
          </cell>
          <cell r="EB389" t="str">
            <v>Write-In</v>
          </cell>
          <cell r="EC389" t="str">
            <v>Address</v>
          </cell>
          <cell r="ED389" t="str">
            <v>-</v>
          </cell>
          <cell r="EE389" t="str">
            <v>-</v>
          </cell>
          <cell r="EG389">
            <v>0.21</v>
          </cell>
          <cell r="EH389" t="str">
            <v>.</v>
          </cell>
          <cell r="EI389" t="str">
            <v>-</v>
          </cell>
          <cell r="EK389">
            <v>0</v>
          </cell>
          <cell r="EN389">
            <v>0.26</v>
          </cell>
          <cell r="EO389" t="str">
            <v>Supervision</v>
          </cell>
          <cell r="EP389" t="str">
            <v/>
          </cell>
          <cell r="EQ389" t="str">
            <v/>
          </cell>
          <cell r="FG389" t="str">
            <v xml:space="preserve"> Yes, only labor</v>
          </cell>
        </row>
        <row r="390">
          <cell r="Q390" t="str">
            <v>R1.05</v>
          </cell>
          <cell r="U390" t="str">
            <v>What was the source of your family income last year?</v>
          </cell>
          <cell r="V390" t="str">
            <v>In order of importance, what are the names of the three most important people that live in this village?</v>
          </cell>
          <cell r="W390" t="str">
            <v>In order of importance, what are the names of the three most important people that live in this village?</v>
          </cell>
          <cell r="X390" t="str">
            <v>به ترتیب اهمیت، نام سه نفر از اشخاص مهم که در اين قريه زنده گی ميکنند را بگوید؟</v>
          </cell>
          <cell r="DZ390" t="str">
            <v>Categorical</v>
          </cell>
          <cell r="EA390">
            <v>9</v>
          </cell>
          <cell r="EB390" t="str">
            <v>Code</v>
          </cell>
          <cell r="EC390" t="str">
            <v>Occupation Code</v>
          </cell>
          <cell r="ED390">
            <v>100</v>
          </cell>
          <cell r="EE390">
            <v>6.01</v>
          </cell>
          <cell r="EF390" t="str">
            <v>X</v>
          </cell>
          <cell r="EG390" t="str">
            <v>-</v>
          </cell>
          <cell r="EI390" t="str">
            <v>-</v>
          </cell>
          <cell r="EK390">
            <v>0</v>
          </cell>
          <cell r="EN390">
            <v>1.04</v>
          </cell>
          <cell r="EO390" t="str">
            <v>Hypothesis Test</v>
          </cell>
          <cell r="EP390" t="str">
            <v>Economy</v>
          </cell>
          <cell r="EQ390" t="str">
            <v>Primary Income</v>
          </cell>
          <cell r="FG390" t="str">
            <v>  Money for work – for men</v>
          </cell>
        </row>
        <row r="391">
          <cell r="U391" t="str">
            <v>Which ethnic groups live in your village? Pashtun?</v>
          </cell>
          <cell r="V391" t="str">
            <v/>
          </cell>
          <cell r="W391" t="str">
            <v>Which ethnic groups live in your village? Pashtun?</v>
          </cell>
          <cell r="X391" t="str">
            <v/>
          </cell>
          <cell r="DZ391" t="str">
            <v>Binary</v>
          </cell>
          <cell r="EA391">
            <v>1</v>
          </cell>
          <cell r="EB391" t="str">
            <v>Fill-In</v>
          </cell>
          <cell r="EC391" t="str">
            <v>Yes; No</v>
          </cell>
          <cell r="ED391">
            <v>2</v>
          </cell>
          <cell r="EE391" t="str">
            <v>-</v>
          </cell>
          <cell r="EG391" t="str">
            <v>-</v>
          </cell>
          <cell r="EI391" t="str">
            <v>-</v>
          </cell>
          <cell r="EK391">
            <v>0</v>
          </cell>
          <cell r="EN391">
            <v>2.08</v>
          </cell>
          <cell r="EO391" t="str">
            <v>Control</v>
          </cell>
          <cell r="EP391" t="str">
            <v/>
          </cell>
          <cell r="EQ391" t="str">
            <v/>
          </cell>
          <cell r="FG391" t="str">
            <v>  Food for work – for men</v>
          </cell>
        </row>
        <row r="392">
          <cell r="U392" t="str">
            <v>Tajik</v>
          </cell>
          <cell r="V392" t="str">
            <v/>
          </cell>
          <cell r="W392" t="str">
            <v>Tajik</v>
          </cell>
          <cell r="X392" t="str">
            <v/>
          </cell>
          <cell r="DZ392" t="str">
            <v>Binary</v>
          </cell>
          <cell r="EA392">
            <v>1</v>
          </cell>
          <cell r="EB392" t="str">
            <v>Fill-In</v>
          </cell>
          <cell r="EC392" t="str">
            <v>Yes; No</v>
          </cell>
          <cell r="ED392">
            <v>2</v>
          </cell>
          <cell r="EE392" t="str">
            <v>-</v>
          </cell>
          <cell r="EG392" t="str">
            <v>-</v>
          </cell>
          <cell r="EI392" t="str">
            <v>-</v>
          </cell>
          <cell r="EK392">
            <v>0</v>
          </cell>
          <cell r="EN392">
            <v>2.09</v>
          </cell>
          <cell r="EO392" t="str">
            <v>Control</v>
          </cell>
          <cell r="EP392" t="str">
            <v/>
          </cell>
          <cell r="EQ392" t="str">
            <v/>
          </cell>
          <cell r="FG392" t="str">
            <v>  Rehabilitation of orchids/fruit trees</v>
          </cell>
        </row>
        <row r="393">
          <cell r="U393" t="str">
            <v>Hazara</v>
          </cell>
          <cell r="V393" t="str">
            <v/>
          </cell>
          <cell r="W393" t="str">
            <v>Hazara</v>
          </cell>
          <cell r="X393" t="str">
            <v/>
          </cell>
          <cell r="DZ393" t="str">
            <v>Binary</v>
          </cell>
          <cell r="EA393">
            <v>1</v>
          </cell>
          <cell r="EB393" t="str">
            <v>Fill-In</v>
          </cell>
          <cell r="EC393" t="str">
            <v>Yes; No</v>
          </cell>
          <cell r="ED393">
            <v>2</v>
          </cell>
          <cell r="EE393" t="str">
            <v>-</v>
          </cell>
          <cell r="EG393" t="str">
            <v>-</v>
          </cell>
          <cell r="EI393" t="str">
            <v>-</v>
          </cell>
          <cell r="EK393">
            <v>0</v>
          </cell>
          <cell r="EN393">
            <v>2.1</v>
          </cell>
          <cell r="EO393" t="str">
            <v>Control</v>
          </cell>
          <cell r="EP393" t="str">
            <v/>
          </cell>
          <cell r="EQ393" t="str">
            <v/>
          </cell>
          <cell r="FG393" t="str">
            <v>  Agriculture seeds</v>
          </cell>
        </row>
        <row r="394">
          <cell r="U394" t="str">
            <v>Uzbek</v>
          </cell>
          <cell r="V394" t="str">
            <v/>
          </cell>
          <cell r="W394" t="str">
            <v>Uzbek</v>
          </cell>
          <cell r="X394" t="str">
            <v/>
          </cell>
          <cell r="DZ394" t="str">
            <v>Binary</v>
          </cell>
          <cell r="EA394">
            <v>1</v>
          </cell>
          <cell r="EB394" t="str">
            <v>Fill-In</v>
          </cell>
          <cell r="EC394" t="str">
            <v>Yes; No</v>
          </cell>
          <cell r="ED394">
            <v>2</v>
          </cell>
          <cell r="EE394" t="str">
            <v>-</v>
          </cell>
          <cell r="EG394" t="str">
            <v>-</v>
          </cell>
          <cell r="EI394" t="str">
            <v>-</v>
          </cell>
          <cell r="EK394">
            <v>0</v>
          </cell>
          <cell r="EN394">
            <v>2.11</v>
          </cell>
          <cell r="EO394" t="str">
            <v>Control</v>
          </cell>
          <cell r="EP394" t="str">
            <v/>
          </cell>
          <cell r="EQ394" t="str">
            <v/>
          </cell>
          <cell r="FG394" t="str">
            <v>  Agriculture accessories</v>
          </cell>
        </row>
        <row r="395">
          <cell r="U395" t="str">
            <v>Baluch</v>
          </cell>
          <cell r="V395" t="str">
            <v/>
          </cell>
          <cell r="W395" t="str">
            <v>Baluch</v>
          </cell>
          <cell r="X395" t="str">
            <v/>
          </cell>
          <cell r="DZ395" t="str">
            <v>Binary</v>
          </cell>
          <cell r="EA395">
            <v>1</v>
          </cell>
          <cell r="EB395" t="str">
            <v>Fill-In</v>
          </cell>
          <cell r="EC395" t="str">
            <v>Yes; No</v>
          </cell>
          <cell r="ED395">
            <v>2</v>
          </cell>
          <cell r="EE395" t="str">
            <v>-</v>
          </cell>
          <cell r="EG395" t="str">
            <v>-</v>
          </cell>
          <cell r="EI395" t="str">
            <v>-</v>
          </cell>
          <cell r="EK395">
            <v>0</v>
          </cell>
          <cell r="EN395">
            <v>2.12</v>
          </cell>
          <cell r="EO395" t="str">
            <v>Control</v>
          </cell>
          <cell r="EP395" t="str">
            <v/>
          </cell>
          <cell r="EQ395" t="str">
            <v/>
          </cell>
          <cell r="FG395" t="str">
            <v>  Livestock breeding</v>
          </cell>
        </row>
        <row r="396">
          <cell r="U396" t="str">
            <v>Turkmen</v>
          </cell>
          <cell r="V396" t="str">
            <v/>
          </cell>
          <cell r="W396" t="str">
            <v>Turkmen</v>
          </cell>
          <cell r="X396" t="str">
            <v/>
          </cell>
          <cell r="DZ396" t="str">
            <v>Binary</v>
          </cell>
          <cell r="EA396">
            <v>1</v>
          </cell>
          <cell r="EB396" t="str">
            <v>Fill-In</v>
          </cell>
          <cell r="EC396" t="str">
            <v>Yes; No</v>
          </cell>
          <cell r="ED396">
            <v>2</v>
          </cell>
          <cell r="EE396" t="str">
            <v>-</v>
          </cell>
          <cell r="EG396" t="str">
            <v>-</v>
          </cell>
          <cell r="EI396" t="str">
            <v>-</v>
          </cell>
          <cell r="EK396">
            <v>0</v>
          </cell>
          <cell r="EN396">
            <v>2.13</v>
          </cell>
          <cell r="EO396" t="str">
            <v>Control</v>
          </cell>
          <cell r="EP396" t="str">
            <v/>
          </cell>
          <cell r="EQ396" t="str">
            <v/>
          </cell>
          <cell r="FG396" t="str">
            <v>  Roads</v>
          </cell>
        </row>
        <row r="397">
          <cell r="U397" t="str">
            <v>Other</v>
          </cell>
          <cell r="V397" t="str">
            <v/>
          </cell>
          <cell r="W397" t="str">
            <v>Other</v>
          </cell>
          <cell r="X397" t="str">
            <v/>
          </cell>
          <cell r="DZ397" t="str">
            <v>Binary</v>
          </cell>
          <cell r="EA397">
            <v>1</v>
          </cell>
          <cell r="EB397" t="str">
            <v>Fill-In</v>
          </cell>
          <cell r="EC397" t="str">
            <v>Yes; No</v>
          </cell>
          <cell r="ED397">
            <v>2</v>
          </cell>
          <cell r="EE397" t="str">
            <v>-</v>
          </cell>
          <cell r="EG397" t="str">
            <v>-</v>
          </cell>
          <cell r="EI397" t="str">
            <v>-</v>
          </cell>
          <cell r="EK397">
            <v>0</v>
          </cell>
          <cell r="EN397">
            <v>2.14</v>
          </cell>
          <cell r="EO397" t="str">
            <v>Control</v>
          </cell>
          <cell r="EP397" t="str">
            <v/>
          </cell>
          <cell r="EQ397" t="str">
            <v/>
          </cell>
          <cell r="FG397" t="str">
            <v>  Bridges</v>
          </cell>
        </row>
        <row r="398">
          <cell r="U398" t="str">
            <v>How many children under 15 live in this village?</v>
          </cell>
          <cell r="V398" t="str">
            <v/>
          </cell>
          <cell r="W398" t="str">
            <v>How many children under 15 live in this village?</v>
          </cell>
          <cell r="X398" t="str">
            <v/>
          </cell>
          <cell r="DZ398" t="str">
            <v>Numerical</v>
          </cell>
          <cell r="EA398">
            <v>3</v>
          </cell>
          <cell r="EB398" t="str">
            <v>Write-In</v>
          </cell>
          <cell r="EC398" t="str">
            <v>Number</v>
          </cell>
          <cell r="ED398" t="str">
            <v>-</v>
          </cell>
          <cell r="EE398" t="str">
            <v>-</v>
          </cell>
          <cell r="EG398" t="str">
            <v>-</v>
          </cell>
          <cell r="EI398" t="str">
            <v>-</v>
          </cell>
          <cell r="EK398">
            <v>0</v>
          </cell>
          <cell r="EN398">
            <v>2.04</v>
          </cell>
          <cell r="EO398" t="str">
            <v>Control</v>
          </cell>
          <cell r="EP398" t="str">
            <v/>
          </cell>
          <cell r="EQ398" t="str">
            <v/>
          </cell>
          <cell r="FG398" t="str">
            <v>  Health education and health &amp; safety courses for</v>
          </cell>
        </row>
        <row r="399">
          <cell r="U399" t="str">
            <v>How many people over 15 live in this village?</v>
          </cell>
          <cell r="V399" t="str">
            <v/>
          </cell>
          <cell r="W399" t="str">
            <v>How many people over 15 live in this village?</v>
          </cell>
          <cell r="X399" t="str">
            <v/>
          </cell>
          <cell r="DZ399" t="str">
            <v>Numerical</v>
          </cell>
          <cell r="EA399">
            <v>3</v>
          </cell>
          <cell r="EB399" t="str">
            <v>Write-In</v>
          </cell>
          <cell r="EC399" t="str">
            <v>Number</v>
          </cell>
          <cell r="ED399" t="str">
            <v>-</v>
          </cell>
          <cell r="EE399" t="str">
            <v>-</v>
          </cell>
          <cell r="EG399" t="str">
            <v>-</v>
          </cell>
          <cell r="EI399" t="str">
            <v>-</v>
          </cell>
          <cell r="EK399">
            <v>0</v>
          </cell>
          <cell r="EN399">
            <v>2.0499999999999998</v>
          </cell>
          <cell r="EO399" t="str">
            <v>Control</v>
          </cell>
          <cell r="EP399" t="str">
            <v/>
          </cell>
          <cell r="EQ399" t="str">
            <v/>
          </cell>
          <cell r="FG399" t="str">
            <v>  Health centre</v>
          </cell>
        </row>
        <row r="400">
          <cell r="U400" t="str">
            <v>Do most people in your village pay for using water from the main source?</v>
          </cell>
          <cell r="V400" t="str">
            <v/>
          </cell>
          <cell r="W400" t="str">
            <v>Do most people in your village pay for using water from the main source?</v>
          </cell>
          <cell r="X400" t="str">
            <v/>
          </cell>
          <cell r="DZ400" t="str">
            <v>Binary</v>
          </cell>
          <cell r="EA400">
            <v>1</v>
          </cell>
          <cell r="EB400" t="str">
            <v>Fill-In</v>
          </cell>
          <cell r="EC400" t="str">
            <v>Yes; No</v>
          </cell>
          <cell r="ED400">
            <v>2</v>
          </cell>
          <cell r="EE400">
            <v>2.02</v>
          </cell>
          <cell r="EF400" t="str">
            <v>I</v>
          </cell>
          <cell r="EG400">
            <v>2.2200000000000002</v>
          </cell>
          <cell r="EH400" t="str">
            <v>.</v>
          </cell>
          <cell r="EI400" t="str">
            <v>-</v>
          </cell>
          <cell r="EK400">
            <v>0</v>
          </cell>
          <cell r="EN400">
            <v>3.17</v>
          </cell>
          <cell r="EO400" t="str">
            <v>Background</v>
          </cell>
          <cell r="EP400" t="str">
            <v>Access to Services</v>
          </cell>
          <cell r="EQ400" t="str">
            <v>Drinking Water</v>
          </cell>
        </row>
        <row r="401">
          <cell r="U401" t="str">
            <v>How much did each household paid on average for using water from the main source last month?</v>
          </cell>
          <cell r="V401" t="str">
            <v/>
          </cell>
          <cell r="W401" t="str">
            <v>How much did each household paid on average for using water from the main source last month?</v>
          </cell>
          <cell r="X401" t="str">
            <v/>
          </cell>
          <cell r="DZ401" t="str">
            <v>Numerical</v>
          </cell>
          <cell r="EA401">
            <v>3</v>
          </cell>
          <cell r="EB401" t="str">
            <v>Write-In</v>
          </cell>
          <cell r="EC401" t="str">
            <v>Afghanis</v>
          </cell>
          <cell r="ED401" t="str">
            <v>-</v>
          </cell>
          <cell r="EE401" t="str">
            <v>2.03-4</v>
          </cell>
          <cell r="EF401" t="str">
            <v>I/X</v>
          </cell>
          <cell r="EG401">
            <v>2.23</v>
          </cell>
          <cell r="EH401" t="str">
            <v>.</v>
          </cell>
          <cell r="EI401" t="str">
            <v>-</v>
          </cell>
          <cell r="EK401">
            <v>0</v>
          </cell>
          <cell r="EN401">
            <v>3.18</v>
          </cell>
          <cell r="EO401" t="str">
            <v>Background</v>
          </cell>
          <cell r="EP401" t="str">
            <v>Access to Services</v>
          </cell>
          <cell r="EQ401" t="str">
            <v>Drinking Water</v>
          </cell>
        </row>
        <row r="402">
          <cell r="U402" t="str">
            <v>Do the houses in this village using the generator own the generator themselves, or does it belong to a few households or to the village?</v>
          </cell>
          <cell r="V402" t="str">
            <v>Does this generator belongs to your household, is the ownership shared with other households, does it belong to the entire village, or does it belong to someone else who sells you the electricity?</v>
          </cell>
          <cell r="W402" t="str">
            <v>Does this generator belongs to your household, is the ownership shared with other households, does it belong to the entire village, or does it belong to someone else who sells you the electricity?</v>
          </cell>
          <cell r="X402" t="str">
            <v xml:space="preserve">آیا این جنراتورتنها مربوط یه خانواده شما است،  ملکیت مشترک با کدام خانواده دیگر دارد، به تمام قریه تعلق دارد و یا اینکه به کدام شخص دیگر تعلق دارد که به شما برق میفروشد؟ </v>
          </cell>
          <cell r="DZ402" t="str">
            <v>Categorical</v>
          </cell>
          <cell r="EA402">
            <v>1</v>
          </cell>
          <cell r="EB402" t="str">
            <v>Fill-In</v>
          </cell>
          <cell r="EC402" t="str">
            <v>Owns a private generator; Shared with other houses; Belongs to entire village</v>
          </cell>
          <cell r="ED402">
            <v>3</v>
          </cell>
          <cell r="EE402">
            <v>2.09</v>
          </cell>
          <cell r="EF402" t="str">
            <v>I</v>
          </cell>
          <cell r="EG402" t="str">
            <v>-</v>
          </cell>
          <cell r="EI402" t="str">
            <v>-</v>
          </cell>
          <cell r="EK402">
            <v>0</v>
          </cell>
          <cell r="EN402">
            <v>3.22</v>
          </cell>
          <cell r="EO402" t="str">
            <v>Background</v>
          </cell>
          <cell r="EP402" t="str">
            <v>Access to Services</v>
          </cell>
          <cell r="EQ402" t="str">
            <v>Electricity</v>
          </cell>
        </row>
        <row r="403">
          <cell r="U403" t="str">
            <v>Do the majority of the houses in your village have to pay for their electricity?</v>
          </cell>
          <cell r="V403" t="str">
            <v/>
          </cell>
          <cell r="W403" t="str">
            <v>Do the majority of the houses in your village have to pay for their electricity?</v>
          </cell>
          <cell r="X403" t="str">
            <v/>
          </cell>
          <cell r="DZ403" t="str">
            <v>Binary</v>
          </cell>
          <cell r="EA403">
            <v>1</v>
          </cell>
          <cell r="EB403" t="str">
            <v>Fill-In</v>
          </cell>
          <cell r="EC403" t="str">
            <v>Yes; No</v>
          </cell>
          <cell r="ED403">
            <v>2</v>
          </cell>
          <cell r="EE403">
            <v>2.12</v>
          </cell>
          <cell r="EF403" t="str">
            <v>I</v>
          </cell>
          <cell r="EG403" t="str">
            <v>-</v>
          </cell>
          <cell r="EI403" t="str">
            <v>-</v>
          </cell>
          <cell r="EK403">
            <v>0</v>
          </cell>
          <cell r="EN403">
            <v>3.23</v>
          </cell>
          <cell r="EO403" t="str">
            <v>Background</v>
          </cell>
          <cell r="EP403" t="str">
            <v>Access to Services</v>
          </cell>
          <cell r="EQ403" t="str">
            <v>Electricity</v>
          </cell>
        </row>
        <row r="404">
          <cell r="U404" t="str">
            <v>What is your ethnicity?</v>
          </cell>
          <cell r="V404" t="str">
            <v/>
          </cell>
          <cell r="W404" t="str">
            <v>What is your ethnicity?</v>
          </cell>
          <cell r="X404" t="str">
            <v/>
          </cell>
          <cell r="DZ404" t="str">
            <v>Categorical</v>
          </cell>
          <cell r="EA404">
            <v>9</v>
          </cell>
          <cell r="EB404" t="str">
            <v>Fill-In</v>
          </cell>
          <cell r="EC404" t="str">
            <v>Pashtoon; Tajik; Hazara; Uzbek; Turkmen; Afghan; Baluch; Other</v>
          </cell>
          <cell r="ED404">
            <v>8</v>
          </cell>
          <cell r="EE404">
            <v>1.1100000000000001</v>
          </cell>
          <cell r="EF404" t="str">
            <v>X</v>
          </cell>
          <cell r="EG404" t="str">
            <v>-</v>
          </cell>
          <cell r="EI404" t="str">
            <v>-</v>
          </cell>
          <cell r="EK404">
            <v>0</v>
          </cell>
          <cell r="EN404">
            <v>4.01</v>
          </cell>
          <cell r="EO404" t="str">
            <v>Control</v>
          </cell>
          <cell r="EP404" t="str">
            <v>-</v>
          </cell>
          <cell r="EQ404" t="str">
            <v>-</v>
          </cell>
        </row>
        <row r="405">
          <cell r="U405" t="str">
            <v>What does this project do?</v>
          </cell>
          <cell r="V405" t="str">
            <v>Does the head of {name of council 1 / 2 / 3} have any other title? [IF YES] What is it?</v>
          </cell>
          <cell r="W405" t="str">
            <v>Does the head of {name of council 1 / 2 / 3} have any other title? [IF YES] What is it?</v>
          </cell>
          <cell r="X405" t="str">
            <v>رئیس {نام شورای 1 / 2 / 3} کدام موقف دیگر دارد؟ [اگر بلی] چی است؟</v>
          </cell>
          <cell r="DZ405" t="str">
            <v>Categorical</v>
          </cell>
          <cell r="EA405">
            <v>4</v>
          </cell>
          <cell r="EB405" t="str">
            <v>Code</v>
          </cell>
          <cell r="EC405" t="str">
            <v>Drinking water;   Irrigation;   School;   Organization;   Money for work – for men;   Money for work – for men;   Income generation for women;   Income generation for men;   Training skills for women;   Training skills for men;   Literacy courses for women;   Literacy courses for men;   Health education and health &amp; safety courses for;   Health education and health &amp; safety courses for;   Health centre;   Food immunity;   Food for work – for women;   Food for work – for men;   Rehabilitation of orchids/fruit trees;   Agriculture seeds;   Agriculture accessories;   Livestock breeding;   Roads;   Bridges;   Gulches and construction of barriers against flood;   Electricity;   Rehabilitation of forests and protection of soil against the wind;   Small loans;   Argument settlement;   Public toilets;   Village centre;   Mosque;   Others (please specify)</v>
          </cell>
          <cell r="ED405">
            <v>33</v>
          </cell>
          <cell r="EE405">
            <v>4.05</v>
          </cell>
          <cell r="EF405" t="str">
            <v>X</v>
          </cell>
          <cell r="EG405">
            <v>3.03</v>
          </cell>
          <cell r="EH405" t="str">
            <v>.</v>
          </cell>
          <cell r="EI405" t="str">
            <v>-</v>
          </cell>
          <cell r="EK405">
            <v>0</v>
          </cell>
          <cell r="EN405">
            <v>5.03</v>
          </cell>
          <cell r="EO405" t="str">
            <v>Hypothesis Test</v>
          </cell>
          <cell r="EP405" t="str">
            <v>Projects &amp; Development</v>
          </cell>
          <cell r="EQ405" t="str">
            <v>Projects in Execution</v>
          </cell>
        </row>
        <row r="406">
          <cell r="Q406">
            <v>99.01</v>
          </cell>
          <cell r="U406" t="str">
            <v>Are there vocational training or literacy courses in your village?</v>
          </cell>
          <cell r="V406" t="str">
            <v>Are you or a member of your household serve as elders of the village?</v>
          </cell>
          <cell r="W406" t="str">
            <v>Are you or a member of your household serve as elders of the village?</v>
          </cell>
          <cell r="X406" t="str">
            <v>شما یا عضو خانواده تان، ازجمله بزرگان قریه هستید؟</v>
          </cell>
          <cell r="DZ406" t="str">
            <v>Binary</v>
          </cell>
          <cell r="EA406">
            <v>1</v>
          </cell>
          <cell r="EB406" t="str">
            <v>Fill-In</v>
          </cell>
          <cell r="EC406" t="str">
            <v>Yes; No</v>
          </cell>
          <cell r="ED406">
            <v>2</v>
          </cell>
          <cell r="EE406">
            <v>4.22</v>
          </cell>
          <cell r="EF406" t="str">
            <v>.</v>
          </cell>
          <cell r="EG406">
            <v>3.06</v>
          </cell>
          <cell r="EH406" t="str">
            <v>.</v>
          </cell>
          <cell r="EI406" t="str">
            <v>-</v>
          </cell>
          <cell r="EK406">
            <v>0</v>
          </cell>
          <cell r="EN406">
            <v>5.13</v>
          </cell>
          <cell r="EO406" t="str">
            <v>Hypothesis Test</v>
          </cell>
          <cell r="EP406" t="str">
            <v>Projects &amp; Development</v>
          </cell>
          <cell r="EQ406" t="str">
            <v>Projects in Execution</v>
          </cell>
        </row>
        <row r="407">
          <cell r="Q407">
            <v>99.02</v>
          </cell>
          <cell r="U407" t="str">
            <v>What are the main subjects of these courses?</v>
          </cell>
          <cell r="V407" t="str">
            <v>What was the most important activities of the village elders in the past 12 months?</v>
          </cell>
          <cell r="W407" t="str">
            <v>What was the most important activities of the village elders in the past 12 months?</v>
          </cell>
          <cell r="X407" t="str">
            <v>مهمترین کار های این بزرگان قریه در همین 12 ماه گذشته، چه بوده؟</v>
          </cell>
          <cell r="DZ407" t="str">
            <v>Categorical</v>
          </cell>
          <cell r="EA407">
            <v>1</v>
          </cell>
          <cell r="EB407" t="str">
            <v>Fill-In</v>
          </cell>
          <cell r="EC407" t="str">
            <v xml:space="preserve"> Reading and writing;  Accounting;  Management;  Civil law;  Religious issues;  Construction;  Livestock breeding;  Carpet weaving;  Carpentry;  Handicraft;  Other;  Other</v>
          </cell>
          <cell r="ED407">
            <v>12</v>
          </cell>
          <cell r="EE407">
            <v>4.2300000000000004</v>
          </cell>
          <cell r="EF407" t="str">
            <v>.</v>
          </cell>
          <cell r="EG407">
            <v>3.07</v>
          </cell>
          <cell r="EH407" t="str">
            <v>.</v>
          </cell>
          <cell r="EI407" t="str">
            <v>-</v>
          </cell>
          <cell r="EK407">
            <v>0</v>
          </cell>
          <cell r="EN407">
            <v>5.14</v>
          </cell>
          <cell r="EO407" t="str">
            <v>Background</v>
          </cell>
          <cell r="EP407" t="str">
            <v>Projects &amp; Development</v>
          </cell>
          <cell r="EQ407" t="str">
            <v>Projects in Execution</v>
          </cell>
        </row>
        <row r="408">
          <cell r="Q408">
            <v>99.03</v>
          </cell>
          <cell r="U408" t="str">
            <v>Are these courses just for men or women, or for both men and women?</v>
          </cell>
          <cell r="V408" t="e">
            <v>#N/A</v>
          </cell>
          <cell r="W408" t="e">
            <v>#N/A</v>
          </cell>
          <cell r="X408" t="e">
            <v>#N/A</v>
          </cell>
          <cell r="DZ408" t="str">
            <v>Categorical</v>
          </cell>
          <cell r="EA408">
            <v>1</v>
          </cell>
          <cell r="EB408" t="str">
            <v>Fill-In</v>
          </cell>
          <cell r="EC408" t="str">
            <v>Men; Women; Men and Women</v>
          </cell>
          <cell r="ED408">
            <v>3</v>
          </cell>
          <cell r="EE408">
            <v>4.24</v>
          </cell>
          <cell r="EF408" t="str">
            <v>.</v>
          </cell>
          <cell r="EG408">
            <v>3.08</v>
          </cell>
          <cell r="EH408" t="str">
            <v>X</v>
          </cell>
          <cell r="EI408" t="str">
            <v>-</v>
          </cell>
          <cell r="EK408">
            <v>0</v>
          </cell>
          <cell r="EN408">
            <v>5.15</v>
          </cell>
          <cell r="EO408" t="str">
            <v>Hypothesis Test</v>
          </cell>
          <cell r="EP408" t="str">
            <v>Projects &amp; Development</v>
          </cell>
          <cell r="EQ408" t="str">
            <v>Projects in Execution</v>
          </cell>
        </row>
        <row r="409">
          <cell r="Q409">
            <v>99.04000000000002</v>
          </cell>
          <cell r="U409" t="str">
            <v>What is the main reason for women not being able to participate in these courses?</v>
          </cell>
          <cell r="V409" t="e">
            <v>#N/A</v>
          </cell>
          <cell r="W409" t="e">
            <v>#N/A</v>
          </cell>
          <cell r="X409" t="e">
            <v>#N/A</v>
          </cell>
          <cell r="DZ409" t="str">
            <v>Categorical</v>
          </cell>
          <cell r="EA409">
            <v>1</v>
          </cell>
          <cell r="EB409" t="str">
            <v>Fill-In</v>
          </cell>
          <cell r="EC409" t="str">
            <v>Women do not need such skills; Women do not like such courses; Chores take up all their time; Their husbands/fathers would not let them; Projects were for men; Other</v>
          </cell>
          <cell r="ED409">
            <v>6</v>
          </cell>
          <cell r="EE409">
            <v>4.25</v>
          </cell>
          <cell r="EF409" t="str">
            <v>.</v>
          </cell>
          <cell r="EG409">
            <v>3.09</v>
          </cell>
          <cell r="EH409" t="str">
            <v>X</v>
          </cell>
          <cell r="EI409" t="str">
            <v>-</v>
          </cell>
          <cell r="EK409">
            <v>0</v>
          </cell>
          <cell r="EN409">
            <v>5.16</v>
          </cell>
          <cell r="EO409" t="str">
            <v>Hypothesis Test</v>
          </cell>
          <cell r="EP409" t="str">
            <v>Projects &amp; Development</v>
          </cell>
          <cell r="EQ409" t="str">
            <v>Projects in Execution</v>
          </cell>
        </row>
        <row r="410">
          <cell r="U410" t="str">
            <v>Have some or most of the people in your village given tax, cash or material prize to the council, local commander, people with influence or one of the village elders?</v>
          </cell>
          <cell r="V410" t="str">
            <v/>
          </cell>
          <cell r="W410" t="str">
            <v>Have some or most of the people in your village given tax, cash or material prize to the council, local commander, people with influence or one of the village elders?</v>
          </cell>
          <cell r="X410" t="str">
            <v/>
          </cell>
          <cell r="DZ410" t="str">
            <v>Binary</v>
          </cell>
          <cell r="EA410">
            <v>1</v>
          </cell>
          <cell r="EB410" t="str">
            <v>Fill-In</v>
          </cell>
          <cell r="EC410" t="str">
            <v>Yes; No</v>
          </cell>
          <cell r="ED410">
            <v>2</v>
          </cell>
          <cell r="EE410">
            <v>4.08</v>
          </cell>
          <cell r="EF410" t="str">
            <v>X</v>
          </cell>
          <cell r="EG410" t="str">
            <v>-</v>
          </cell>
          <cell r="EI410" t="str">
            <v>-</v>
          </cell>
          <cell r="EK410">
            <v>0</v>
          </cell>
          <cell r="EN410">
            <v>5.0599999999999996</v>
          </cell>
          <cell r="EO410" t="str">
            <v>Hypothesis Test</v>
          </cell>
          <cell r="EP410" t="str">
            <v>Local Governance</v>
          </cell>
          <cell r="EQ410" t="str">
            <v>Local Taxation</v>
          </cell>
        </row>
        <row r="411">
          <cell r="Q411">
            <v>99.050000000000026</v>
          </cell>
          <cell r="U411" t="str">
            <v>If literacy and vocational training courses start in your village, would the women in your village participate in them?</v>
          </cell>
          <cell r="V411" t="str">
            <v/>
          </cell>
          <cell r="W411" t="str">
            <v>If literacy and vocational training courses start in your village, would the women in your village participate in them?</v>
          </cell>
          <cell r="X411" t="str">
            <v>به نظر شما، کسانیکه سالانه 100000 افغانی عاید دارند چند افغانی برای دولت مالیه پرداخت نمایند؟</v>
          </cell>
          <cell r="DZ411" t="str">
            <v>Binary</v>
          </cell>
          <cell r="EA411">
            <v>1</v>
          </cell>
          <cell r="EB411" t="str">
            <v>Fill-In</v>
          </cell>
          <cell r="EC411" t="str">
            <v>Yes; No</v>
          </cell>
          <cell r="ED411">
            <v>2</v>
          </cell>
          <cell r="EE411" t="str">
            <v>-</v>
          </cell>
          <cell r="EG411">
            <v>3.1</v>
          </cell>
          <cell r="EH411" t="str">
            <v>X</v>
          </cell>
          <cell r="EI411" t="str">
            <v>-</v>
          </cell>
          <cell r="EK411">
            <v>0</v>
          </cell>
          <cell r="EN411">
            <v>5.17</v>
          </cell>
          <cell r="EO411" t="str">
            <v>Hypothesis Test</v>
          </cell>
          <cell r="EP411" t="str">
            <v>Gender</v>
          </cell>
          <cell r="EQ411" t="str">
            <v>Course Attendance</v>
          </cell>
        </row>
        <row r="412">
          <cell r="Q412">
            <v>99.060000000000031</v>
          </cell>
          <cell r="U412" t="str">
            <v>What would be the main reason for women not being able to take part in vocational training and literacy courses?</v>
          </cell>
          <cell r="V412" t="str">
            <v/>
          </cell>
          <cell r="W412" t="str">
            <v>What would be the main reason for women not being able to take part in vocational training and literacy courses?</v>
          </cell>
          <cell r="X412" t="str">
            <v/>
          </cell>
          <cell r="DZ412" t="str">
            <v>Categorical</v>
          </cell>
          <cell r="EA412">
            <v>1</v>
          </cell>
          <cell r="EB412" t="str">
            <v>Fill-In</v>
          </cell>
          <cell r="EC412" t="str">
            <v>Women do not need such skills; Women do not like such courses; Chores take up all their time; Their husbands/fathers would not let them; Other</v>
          </cell>
          <cell r="ED412">
            <v>5</v>
          </cell>
          <cell r="EE412" t="str">
            <v>-</v>
          </cell>
          <cell r="EG412">
            <v>3.11</v>
          </cell>
          <cell r="EH412" t="str">
            <v>X</v>
          </cell>
          <cell r="EI412" t="str">
            <v>-</v>
          </cell>
          <cell r="EK412">
            <v>0</v>
          </cell>
          <cell r="EN412">
            <v>5.18</v>
          </cell>
          <cell r="EO412" t="str">
            <v>Hypothesis Test</v>
          </cell>
          <cell r="EP412" t="str">
            <v>Gender</v>
          </cell>
          <cell r="EQ412" t="str">
            <v>Course Attendance</v>
          </cell>
        </row>
        <row r="413">
          <cell r="U413" t="str">
            <v>Who will give people in the village loans in natural conditions like wedding and other ceremonies when they require loans, except in emergencies?</v>
          </cell>
          <cell r="V413" t="str">
            <v/>
          </cell>
          <cell r="W413" t="str">
            <v>Who will give people in the village loans in natural conditions like wedding and other ceremonies when they require loans, except in emergencies?</v>
          </cell>
          <cell r="X413" t="str">
            <v/>
          </cell>
          <cell r="DZ413" t="str">
            <v>Categorical</v>
          </cell>
          <cell r="EA413">
            <v>3</v>
          </cell>
          <cell r="EB413" t="str">
            <v>Code</v>
          </cell>
          <cell r="EC413" t="str">
            <v>Occupation Code</v>
          </cell>
          <cell r="ED413">
            <v>100</v>
          </cell>
          <cell r="EE413">
            <v>3.05</v>
          </cell>
          <cell r="EF413" t="str">
            <v>.</v>
          </cell>
          <cell r="EG413" t="str">
            <v>-</v>
          </cell>
          <cell r="EI413">
            <v>1.06</v>
          </cell>
          <cell r="EJ413" t="str">
            <v>.</v>
          </cell>
          <cell r="EK413">
            <v>0</v>
          </cell>
          <cell r="EN413">
            <v>4.08</v>
          </cell>
          <cell r="EO413" t="str">
            <v>Hypothesis Test</v>
          </cell>
          <cell r="EP413" t="str">
            <v>Village Leadership</v>
          </cell>
          <cell r="EQ413" t="str">
            <v>Loans</v>
          </cell>
        </row>
        <row r="414">
          <cell r="U414" t="str">
            <v>Who is responsible for creating development projects or money for production activities? What is his/her responsibility?</v>
          </cell>
          <cell r="V414" t="str">
            <v/>
          </cell>
          <cell r="W414" t="str">
            <v>Who is responsible for creating development projects or money for production activities? What is his/her responsibility?</v>
          </cell>
          <cell r="X414" t="str">
            <v/>
          </cell>
          <cell r="DZ414" t="str">
            <v>Categorical</v>
          </cell>
          <cell r="EA414">
            <v>3</v>
          </cell>
          <cell r="EB414" t="str">
            <v>Code</v>
          </cell>
          <cell r="EC414" t="str">
            <v>Occupation Code</v>
          </cell>
          <cell r="ED414">
            <v>100</v>
          </cell>
          <cell r="EE414">
            <v>3.06</v>
          </cell>
          <cell r="EF414" t="str">
            <v>.</v>
          </cell>
          <cell r="EG414" t="str">
            <v>-</v>
          </cell>
          <cell r="EI414">
            <v>1.07</v>
          </cell>
          <cell r="EJ414" t="str">
            <v>.</v>
          </cell>
          <cell r="EK414">
            <v>0</v>
          </cell>
          <cell r="EN414">
            <v>4.09</v>
          </cell>
          <cell r="EO414" t="str">
            <v>Hypothesis Test</v>
          </cell>
          <cell r="EP414" t="str">
            <v>Village Leadership</v>
          </cell>
          <cell r="EQ414" t="str">
            <v>Development</v>
          </cell>
        </row>
        <row r="415">
          <cell r="U415" t="str">
            <v>Who do you think will protect the people in your village when they require protection against war or invasion by insurgents? What is the status and responsibility of this person?</v>
          </cell>
          <cell r="V415" t="str">
            <v/>
          </cell>
          <cell r="W415" t="str">
            <v>Who do you think will protect the people in your village when they require protection against war or invasion by insurgents? What is the status and responsibility of this person?</v>
          </cell>
          <cell r="X415" t="str">
            <v/>
          </cell>
          <cell r="DZ415" t="str">
            <v>Categorical</v>
          </cell>
          <cell r="EA415">
            <v>3</v>
          </cell>
          <cell r="EB415" t="str">
            <v>Code</v>
          </cell>
          <cell r="EC415" t="str">
            <v>Occupation Code</v>
          </cell>
          <cell r="ED415">
            <v>100</v>
          </cell>
          <cell r="EE415">
            <v>3.07</v>
          </cell>
          <cell r="EF415" t="str">
            <v>.</v>
          </cell>
          <cell r="EG415" t="str">
            <v>-</v>
          </cell>
          <cell r="EI415">
            <v>1.08</v>
          </cell>
          <cell r="EJ415" t="str">
            <v>.</v>
          </cell>
          <cell r="EK415">
            <v>0</v>
          </cell>
          <cell r="EN415">
            <v>4.0999999999999996</v>
          </cell>
          <cell r="EO415" t="str">
            <v>Hypothesis Test</v>
          </cell>
          <cell r="EP415" t="str">
            <v>Village Leadership</v>
          </cell>
          <cell r="EQ415" t="str">
            <v>Protection</v>
          </cell>
        </row>
        <row r="416">
          <cell r="U416" t="str">
            <v>Is there a person in your village responsible for supply and facilitating water to the people for irrigation in the village? What is the job or responsibility of this person?</v>
          </cell>
          <cell r="V416" t="str">
            <v/>
          </cell>
          <cell r="W416" t="str">
            <v>Is there a person in your village responsible for supply and facilitating water to the people for irrigation in the village? What is the job or responsibility of this person?</v>
          </cell>
          <cell r="X416" t="str">
            <v/>
          </cell>
          <cell r="DZ416" t="str">
            <v>Categorical</v>
          </cell>
          <cell r="EA416">
            <v>3</v>
          </cell>
          <cell r="EB416" t="str">
            <v>Code</v>
          </cell>
          <cell r="EC416" t="str">
            <v>Occupation Code</v>
          </cell>
          <cell r="ED416">
            <v>100</v>
          </cell>
          <cell r="EE416">
            <v>3.08</v>
          </cell>
          <cell r="EF416" t="str">
            <v>.</v>
          </cell>
          <cell r="EG416" t="str">
            <v>-</v>
          </cell>
          <cell r="EI416">
            <v>1.0900000000000001</v>
          </cell>
          <cell r="EJ416" t="str">
            <v>.</v>
          </cell>
          <cell r="EK416">
            <v>0</v>
          </cell>
          <cell r="EN416">
            <v>4.1100000000000003</v>
          </cell>
          <cell r="EO416" t="str">
            <v>Hypothesis Test</v>
          </cell>
          <cell r="EP416" t="str">
            <v>Village Leadership</v>
          </cell>
          <cell r="EQ416" t="str">
            <v>Water Management</v>
          </cell>
        </row>
        <row r="417">
          <cell r="U417" t="str">
            <v>What were other works done by (the council or village elders) last year?</v>
          </cell>
          <cell r="V417" t="str">
            <v/>
          </cell>
          <cell r="W417" t="str">
            <v>What were other works done by (the council or village elders) last year?</v>
          </cell>
          <cell r="X417" t="str">
            <v/>
          </cell>
          <cell r="DZ417" t="str">
            <v>Categorical</v>
          </cell>
          <cell r="EA417">
            <v>3</v>
          </cell>
          <cell r="EB417" t="str">
            <v>Code</v>
          </cell>
          <cell r="EC417" t="str">
            <v>Activity Codes</v>
          </cell>
          <cell r="ED417">
            <v>37</v>
          </cell>
          <cell r="EE417">
            <v>3.16</v>
          </cell>
          <cell r="EF417" t="str">
            <v>.</v>
          </cell>
          <cell r="EG417" t="str">
            <v>-</v>
          </cell>
          <cell r="EI417">
            <v>1.19</v>
          </cell>
          <cell r="EJ417" t="str">
            <v>.</v>
          </cell>
          <cell r="EK417">
            <v>0</v>
          </cell>
          <cell r="EN417">
            <v>4.21</v>
          </cell>
          <cell r="EO417" t="str">
            <v>Hypothesis Test</v>
          </cell>
          <cell r="EP417" t="str">
            <v>Local Governance</v>
          </cell>
          <cell r="EQ417" t="str">
            <v>Activity</v>
          </cell>
        </row>
        <row r="418">
          <cell r="U418" t="str">
            <v>What is the second important work that you have in mind for your village this year?</v>
          </cell>
          <cell r="V418" t="str">
            <v/>
          </cell>
          <cell r="W418" t="str">
            <v>What is the second important work that you have in mind for your village this year?</v>
          </cell>
          <cell r="X418" t="str">
            <v/>
          </cell>
          <cell r="DZ418" t="str">
            <v>Categorical</v>
          </cell>
          <cell r="EA418">
            <v>3</v>
          </cell>
          <cell r="EB418" t="str">
            <v>Code</v>
          </cell>
          <cell r="EC418" t="str">
            <v>Activity Codes</v>
          </cell>
          <cell r="ED418">
            <v>37</v>
          </cell>
          <cell r="EE418">
            <v>3.18</v>
          </cell>
          <cell r="EF418" t="str">
            <v>.</v>
          </cell>
          <cell r="EG418" t="str">
            <v>-</v>
          </cell>
          <cell r="EI418">
            <v>1.22</v>
          </cell>
          <cell r="EJ418" t="str">
            <v>X</v>
          </cell>
          <cell r="EK418">
            <v>0</v>
          </cell>
          <cell r="EN418">
            <v>4.2300000000000004</v>
          </cell>
          <cell r="EO418" t="str">
            <v>Hypothesis Test</v>
          </cell>
          <cell r="EP418" t="str">
            <v>Local Governance</v>
          </cell>
          <cell r="EQ418" t="str">
            <v>Future Activity</v>
          </cell>
        </row>
        <row r="419">
          <cell r="U419" t="str">
            <v>What is the third important work that you have in mind for your village this year?</v>
          </cell>
          <cell r="V419" t="str">
            <v/>
          </cell>
          <cell r="W419" t="str">
            <v>What is the third important work that you have in mind for your village this year?</v>
          </cell>
          <cell r="X419" t="str">
            <v/>
          </cell>
          <cell r="DZ419" t="str">
            <v>Categorical</v>
          </cell>
          <cell r="EA419">
            <v>3</v>
          </cell>
          <cell r="EB419" t="str">
            <v>Code</v>
          </cell>
          <cell r="EC419" t="str">
            <v>Activity Codes</v>
          </cell>
          <cell r="ED419">
            <v>37</v>
          </cell>
          <cell r="EE419">
            <v>3.19</v>
          </cell>
          <cell r="EF419" t="str">
            <v>.</v>
          </cell>
          <cell r="EG419" t="str">
            <v>-</v>
          </cell>
          <cell r="EI419">
            <v>1.23</v>
          </cell>
          <cell r="EJ419" t="str">
            <v>X</v>
          </cell>
          <cell r="EK419">
            <v>0</v>
          </cell>
          <cell r="EN419">
            <v>4.24</v>
          </cell>
          <cell r="EO419" t="str">
            <v>Hypothesis Test</v>
          </cell>
          <cell r="EP419" t="str">
            <v>Local Governance</v>
          </cell>
          <cell r="EQ419" t="str">
            <v>Future Activity</v>
          </cell>
        </row>
        <row r="420">
          <cell r="U420" t="str">
            <v>How often is this money taken?</v>
          </cell>
          <cell r="V420" t="str">
            <v/>
          </cell>
          <cell r="W420" t="str">
            <v>How often is this money taken?</v>
          </cell>
          <cell r="X420" t="str">
            <v/>
          </cell>
          <cell r="DZ420" t="str">
            <v>Categorical</v>
          </cell>
          <cell r="EA420">
            <v>1</v>
          </cell>
          <cell r="EB420" t="str">
            <v>Fill-In</v>
          </cell>
          <cell r="EC420" t="str">
            <v>Daily; Weekly; Every fortnight; Monthly; Twice a month; Every three months; Every six months; Annually; Other</v>
          </cell>
          <cell r="ED420">
            <v>9</v>
          </cell>
          <cell r="EE420">
            <v>3.22</v>
          </cell>
          <cell r="EF420" t="str">
            <v>.</v>
          </cell>
          <cell r="EG420" t="str">
            <v>-</v>
          </cell>
          <cell r="EI420" t="str">
            <v>-</v>
          </cell>
          <cell r="EK420">
            <v>0</v>
          </cell>
          <cell r="EN420">
            <v>4.29</v>
          </cell>
          <cell r="EO420" t="str">
            <v>Hypothesis Test</v>
          </cell>
          <cell r="EP420" t="str">
            <v>Local Governance</v>
          </cell>
          <cell r="EQ420" t="str">
            <v>Local Taxation</v>
          </cell>
        </row>
        <row r="421">
          <cell r="U421" t="str">
            <v>How many arguments have been submitted to the council or village elders?</v>
          </cell>
          <cell r="V421" t="str">
            <v/>
          </cell>
          <cell r="W421" t="str">
            <v>How many arguments have been submitted to the council or village elders?</v>
          </cell>
          <cell r="X421" t="str">
            <v/>
          </cell>
          <cell r="DZ421" t="str">
            <v>Numerical</v>
          </cell>
          <cell r="EA421">
            <v>3</v>
          </cell>
          <cell r="EB421" t="str">
            <v>Write-In</v>
          </cell>
          <cell r="EC421" t="str">
            <v>Number of Arguments</v>
          </cell>
          <cell r="ED421" t="str">
            <v>-</v>
          </cell>
          <cell r="EE421" t="str">
            <v>-</v>
          </cell>
          <cell r="EG421" t="str">
            <v>-</v>
          </cell>
          <cell r="EI421" t="str">
            <v>-</v>
          </cell>
          <cell r="EK421">
            <v>0</v>
          </cell>
          <cell r="EN421">
            <v>4.25</v>
          </cell>
          <cell r="EO421" t="str">
            <v>Hypothesis Test</v>
          </cell>
          <cell r="EP421" t="str">
            <v>Dispute</v>
          </cell>
          <cell r="EQ421" t="str">
            <v>Resolution by Village Leaders</v>
          </cell>
        </row>
        <row r="422">
          <cell r="U422" t="str">
            <v>How do the council or village elders settle arguments between the people of the village? Please explain.</v>
          </cell>
          <cell r="V422" t="str">
            <v/>
          </cell>
          <cell r="W422" t="str">
            <v>How do the council or village elders settle arguments between the people of the village? Please explain.</v>
          </cell>
          <cell r="X422" t="str">
            <v/>
          </cell>
          <cell r="DZ422" t="str">
            <v>Text</v>
          </cell>
          <cell r="EA422">
            <v>1</v>
          </cell>
          <cell r="EB422" t="str">
            <v>Write-In</v>
          </cell>
          <cell r="EC422" t="str">
            <v>Description</v>
          </cell>
          <cell r="ED422" t="str">
            <v>-</v>
          </cell>
          <cell r="EE422" t="str">
            <v>-</v>
          </cell>
          <cell r="EG422" t="str">
            <v>-</v>
          </cell>
          <cell r="EI422" t="str">
            <v>-</v>
          </cell>
          <cell r="EK422">
            <v>0</v>
          </cell>
          <cell r="EN422">
            <v>4.26</v>
          </cell>
          <cell r="EO422" t="str">
            <v>Background</v>
          </cell>
          <cell r="EP422" t="str">
            <v>Dispute</v>
          </cell>
          <cell r="EQ422" t="str">
            <v>Method of Dispute Resolution</v>
          </cell>
        </row>
        <row r="423">
          <cell r="U423" t="str">
            <v>How do the council or village elders issue their decision or provision? Please explain:</v>
          </cell>
          <cell r="V423" t="str">
            <v/>
          </cell>
          <cell r="W423" t="str">
            <v>How do the council or village elders issue their decision or provision? Please explain:</v>
          </cell>
          <cell r="X423" t="str">
            <v/>
          </cell>
          <cell r="DZ423" t="str">
            <v>Text</v>
          </cell>
          <cell r="EA423">
            <v>1</v>
          </cell>
          <cell r="EB423" t="str">
            <v>Write-In</v>
          </cell>
          <cell r="EC423" t="str">
            <v>Description</v>
          </cell>
          <cell r="ED423" t="str">
            <v>-</v>
          </cell>
          <cell r="EE423" t="str">
            <v>-</v>
          </cell>
          <cell r="EG423" t="str">
            <v>-</v>
          </cell>
          <cell r="EI423" t="str">
            <v>-</v>
          </cell>
          <cell r="EK423">
            <v>0</v>
          </cell>
          <cell r="EN423">
            <v>4.2699999999999996</v>
          </cell>
          <cell r="EO423" t="str">
            <v>Background</v>
          </cell>
          <cell r="EP423" t="str">
            <v>Local Governance</v>
          </cell>
          <cell r="EQ423" t="str">
            <v>Method of Decisions</v>
          </cell>
        </row>
        <row r="424">
          <cell r="U424" t="str">
            <v>Do you think the village itself should elect members council or village elders?</v>
          </cell>
          <cell r="V424" t="str">
            <v/>
          </cell>
          <cell r="W424" t="str">
            <v>Do you think the village itself should elect members council or village elders?</v>
          </cell>
          <cell r="X424" t="str">
            <v/>
          </cell>
          <cell r="DZ424" t="str">
            <v>Binary</v>
          </cell>
          <cell r="EA424">
            <v>1</v>
          </cell>
          <cell r="EB424" t="str">
            <v>Fill-In</v>
          </cell>
          <cell r="EC424" t="str">
            <v>Yes; No</v>
          </cell>
          <cell r="ED424">
            <v>2</v>
          </cell>
          <cell r="EE424">
            <v>3.28</v>
          </cell>
          <cell r="EF424" t="str">
            <v>.</v>
          </cell>
          <cell r="EG424" t="str">
            <v>-</v>
          </cell>
          <cell r="EI424">
            <v>1.29</v>
          </cell>
          <cell r="EJ424" t="str">
            <v>.</v>
          </cell>
          <cell r="EK424">
            <v>0</v>
          </cell>
          <cell r="EN424">
            <v>4.34</v>
          </cell>
          <cell r="EO424" t="str">
            <v>Hypothesis Test</v>
          </cell>
          <cell r="EP424" t="str">
            <v>Local Governance</v>
          </cell>
          <cell r="EQ424" t="str">
            <v>Selection Method</v>
          </cell>
        </row>
        <row r="425">
          <cell r="U425" t="str">
            <v>Do you think that women should have a separate (council or village elders) for themselves?</v>
          </cell>
          <cell r="V425" t="str">
            <v/>
          </cell>
          <cell r="W425" t="str">
            <v>Do you think that women should have a separate (council or village elders) for themselves?</v>
          </cell>
          <cell r="X425" t="str">
            <v/>
          </cell>
          <cell r="DZ425" t="str">
            <v>Binary</v>
          </cell>
          <cell r="EA425">
            <v>1</v>
          </cell>
          <cell r="EB425" t="str">
            <v>Fill-In</v>
          </cell>
          <cell r="EC425" t="str">
            <v>Yes; No</v>
          </cell>
          <cell r="ED425">
            <v>2</v>
          </cell>
          <cell r="EE425">
            <v>3.32</v>
          </cell>
          <cell r="EF425" t="str">
            <v>.</v>
          </cell>
          <cell r="EG425" t="str">
            <v>-</v>
          </cell>
          <cell r="EI425">
            <v>1.33</v>
          </cell>
          <cell r="EJ425" t="str">
            <v>.</v>
          </cell>
          <cell r="EK425">
            <v>0</v>
          </cell>
          <cell r="EN425">
            <v>4.3600000000000003</v>
          </cell>
          <cell r="EO425" t="str">
            <v>Hypothesis Test</v>
          </cell>
          <cell r="EP425" t="str">
            <v>Local Governance</v>
          </cell>
          <cell r="EQ425" t="str">
            <v>Female Participation Preferences</v>
          </cell>
        </row>
        <row r="426">
          <cell r="U426" t="str">
            <v>Are people in your village tied with rules and regulations of tribal zealous?</v>
          </cell>
          <cell r="V426" t="str">
            <v/>
          </cell>
          <cell r="W426" t="str">
            <v>Are people in your village tied with rules and regulations of tribal zealous?</v>
          </cell>
          <cell r="X426" t="str">
            <v/>
          </cell>
          <cell r="DZ426" t="str">
            <v>Binary</v>
          </cell>
          <cell r="EA426">
            <v>1</v>
          </cell>
          <cell r="EB426" t="str">
            <v>Fill-In</v>
          </cell>
          <cell r="EC426" t="str">
            <v>Yes; No</v>
          </cell>
          <cell r="ED426">
            <v>2</v>
          </cell>
          <cell r="EE426" t="str">
            <v>-</v>
          </cell>
          <cell r="EG426" t="str">
            <v>-</v>
          </cell>
          <cell r="EI426" t="str">
            <v>-</v>
          </cell>
          <cell r="EK426">
            <v>0</v>
          </cell>
          <cell r="EN426">
            <v>6.06</v>
          </cell>
          <cell r="EO426" t="str">
            <v>Hypothesis Test</v>
          </cell>
          <cell r="EP426" t="str">
            <v>Dispute</v>
          </cell>
          <cell r="EQ426" t="str">
            <v>Adherence to Pashtunwali</v>
          </cell>
        </row>
        <row r="427">
          <cell r="Q427" t="str">
            <v>R19.03</v>
          </cell>
          <cell r="U427" t="str">
            <v>I want this question to be answered by each person separately. Have you ever heard about the national solidarity program?</v>
          </cell>
          <cell r="V427" t="str">
            <v/>
          </cell>
          <cell r="W427" t="str">
            <v>I want this question to be answered by each person separately. Have you ever heard about the national solidarity program?</v>
          </cell>
          <cell r="X427" t="str">
            <v/>
          </cell>
          <cell r="DZ427" t="str">
            <v>Binary</v>
          </cell>
          <cell r="EA427">
            <v>9</v>
          </cell>
          <cell r="EB427" t="str">
            <v>Fill-In</v>
          </cell>
          <cell r="EC427" t="str">
            <v>Yes; No</v>
          </cell>
          <cell r="ED427">
            <v>2</v>
          </cell>
          <cell r="EE427">
            <v>8.06</v>
          </cell>
          <cell r="EF427" t="str">
            <v>.</v>
          </cell>
          <cell r="EG427">
            <v>5.03</v>
          </cell>
          <cell r="EH427" t="str">
            <v>.</v>
          </cell>
          <cell r="EI427" t="str">
            <v>-</v>
          </cell>
          <cell r="EK427">
            <v>0</v>
          </cell>
          <cell r="EN427">
            <v>8.0299999999999994</v>
          </cell>
          <cell r="EO427" t="str">
            <v>Hypothesis Test</v>
          </cell>
          <cell r="EP427" t="str">
            <v>Political Opinion</v>
          </cell>
          <cell r="EQ427" t="str">
            <v>NSP</v>
          </cell>
        </row>
        <row r="428">
          <cell r="Q428" t="str">
            <v>R19.04</v>
          </cell>
          <cell r="U428" t="str">
            <v>Does the national solidarity program fund any project in your village (which project do they fund)?</v>
          </cell>
          <cell r="V428" t="str">
            <v/>
          </cell>
          <cell r="W428" t="str">
            <v>Does the national solidarity program fund any project in your village (which project do they fund)?</v>
          </cell>
          <cell r="X428" t="str">
            <v/>
          </cell>
          <cell r="DZ428" t="str">
            <v>Binary</v>
          </cell>
          <cell r="EA428">
            <v>9</v>
          </cell>
          <cell r="EB428" t="str">
            <v>Fill-In</v>
          </cell>
          <cell r="EC428" t="str">
            <v>Yes; No</v>
          </cell>
          <cell r="ED428">
            <v>2</v>
          </cell>
          <cell r="EE428">
            <v>8.07</v>
          </cell>
          <cell r="EF428" t="str">
            <v>X</v>
          </cell>
          <cell r="EG428">
            <v>5.03</v>
          </cell>
          <cell r="EH428" t="str">
            <v>X</v>
          </cell>
          <cell r="EI428" t="str">
            <v>-</v>
          </cell>
          <cell r="EK428">
            <v>0</v>
          </cell>
          <cell r="EN428">
            <v>8.0399999999999991</v>
          </cell>
          <cell r="EO428" t="str">
            <v>Hypothesis Test</v>
          </cell>
          <cell r="EP428" t="str">
            <v>Projects &amp; Development</v>
          </cell>
          <cell r="EQ428" t="str">
            <v>NSP</v>
          </cell>
        </row>
        <row r="429">
          <cell r="U429" t="str">
            <v>What was the total level of language skills in which the interview took place in speaking and understanding by members of the target group?</v>
          </cell>
          <cell r="V429" t="str">
            <v/>
          </cell>
          <cell r="W429" t="str">
            <v>What was the total level of language skills in which the interview took place in speaking and understanding by members of the target group?</v>
          </cell>
          <cell r="X429" t="str">
            <v/>
          </cell>
          <cell r="DZ429" t="str">
            <v>Categorical</v>
          </cell>
          <cell r="EA429">
            <v>1</v>
          </cell>
          <cell r="EB429" t="str">
            <v>Fill-In</v>
          </cell>
          <cell r="EC429" t="str">
            <v>Had no problems in speaking and understanding; Had some problems in speaking and understanding; Had mediocre problems in speaking and understanding; Had many problems in speaking and understanding</v>
          </cell>
          <cell r="ED429">
            <v>4</v>
          </cell>
          <cell r="EE429" t="str">
            <v>A.03</v>
          </cell>
          <cell r="EF429" t="str">
            <v>I</v>
          </cell>
          <cell r="EG429" t="str">
            <v>A.03</v>
          </cell>
          <cell r="EH429" t="str">
            <v>X</v>
          </cell>
          <cell r="EI429" t="str">
            <v>A.03</v>
          </cell>
          <cell r="EJ429" t="str">
            <v>.</v>
          </cell>
          <cell r="EK429">
            <v>0</v>
          </cell>
          <cell r="EN429" t="str">
            <v>A.03</v>
          </cell>
          <cell r="EO429" t="str">
            <v>Supervision</v>
          </cell>
          <cell r="EP429" t="str">
            <v/>
          </cell>
          <cell r="EQ429" t="str">
            <v/>
          </cell>
        </row>
        <row r="430">
          <cell r="U430" t="str">
            <v>Did the interviewees look often agitated, depressive or uncomfortable during the interview?</v>
          </cell>
          <cell r="V430" t="str">
            <v/>
          </cell>
          <cell r="W430" t="str">
            <v>Did the interviewees look often agitated, depressive or uncomfortable during the interview?</v>
          </cell>
          <cell r="X430" t="str">
            <v/>
          </cell>
          <cell r="DZ430" t="str">
            <v>Binary</v>
          </cell>
          <cell r="EA430">
            <v>1</v>
          </cell>
          <cell r="EB430" t="str">
            <v>Fill-In</v>
          </cell>
          <cell r="EC430" t="str">
            <v>Yes, No</v>
          </cell>
          <cell r="ED430">
            <v>2</v>
          </cell>
          <cell r="EE430" t="str">
            <v>A.04</v>
          </cell>
          <cell r="EF430" t="str">
            <v>.</v>
          </cell>
          <cell r="EG430" t="str">
            <v>A.04</v>
          </cell>
          <cell r="EH430" t="str">
            <v>X</v>
          </cell>
          <cell r="EI430" t="str">
            <v>A.04</v>
          </cell>
          <cell r="EJ430" t="str">
            <v>.</v>
          </cell>
          <cell r="EK430">
            <v>0</v>
          </cell>
          <cell r="EN430" t="str">
            <v>A.04</v>
          </cell>
          <cell r="EO430" t="str">
            <v>Supervision</v>
          </cell>
          <cell r="EP430" t="str">
            <v/>
          </cell>
          <cell r="EQ430" t="str">
            <v/>
          </cell>
        </row>
        <row r="431">
          <cell r="U431" t="str">
            <v>Write down the questions which ever made your addressee agitated, upset or uncomfortable:</v>
          </cell>
          <cell r="V431" t="str">
            <v/>
          </cell>
          <cell r="W431" t="str">
            <v>Write down the questions which ever made your addressee agitated, upset or uncomfortable:</v>
          </cell>
          <cell r="X431" t="str">
            <v/>
          </cell>
          <cell r="DZ431" t="str">
            <v>Numerical</v>
          </cell>
          <cell r="EA431">
            <v>15</v>
          </cell>
          <cell r="EB431" t="str">
            <v>Write-In</v>
          </cell>
          <cell r="EC431" t="str">
            <v>Question Number</v>
          </cell>
          <cell r="ED431" t="str">
            <v>-</v>
          </cell>
          <cell r="EE431" t="str">
            <v>A.05</v>
          </cell>
          <cell r="EF431" t="str">
            <v>.</v>
          </cell>
          <cell r="EG431" t="str">
            <v>A.05</v>
          </cell>
          <cell r="EH431" t="str">
            <v>X</v>
          </cell>
          <cell r="EI431" t="str">
            <v>A.05</v>
          </cell>
          <cell r="EJ431" t="str">
            <v>.</v>
          </cell>
          <cell r="EK431">
            <v>0</v>
          </cell>
          <cell r="EN431" t="str">
            <v>A.05</v>
          </cell>
          <cell r="EO431" t="str">
            <v>Supervision</v>
          </cell>
          <cell r="EP431" t="str">
            <v/>
          </cell>
          <cell r="EQ431" t="str">
            <v/>
          </cell>
        </row>
        <row r="432">
          <cell r="U432" t="str">
            <v>General focus on circling the answer:</v>
          </cell>
          <cell r="V432" t="str">
            <v/>
          </cell>
          <cell r="W432" t="str">
            <v>General focus on circling the answer:</v>
          </cell>
          <cell r="X432" t="str">
            <v/>
          </cell>
          <cell r="DZ432" t="str">
            <v>Categorical</v>
          </cell>
          <cell r="EA432">
            <v>1</v>
          </cell>
          <cell r="EB432" t="str">
            <v>Fill-In</v>
          </cell>
          <cell r="EC432" t="str">
            <v>Very clear; Fairly clear; Fairly unclear; Unclear</v>
          </cell>
          <cell r="ED432">
            <v>4</v>
          </cell>
          <cell r="EE432" t="str">
            <v>B.02</v>
          </cell>
          <cell r="EF432" t="str">
            <v>.</v>
          </cell>
          <cell r="EG432" t="str">
            <v>B.02</v>
          </cell>
          <cell r="EH432" t="str">
            <v>.</v>
          </cell>
          <cell r="EI432" t="str">
            <v>B.02</v>
          </cell>
          <cell r="EJ432" t="str">
            <v>.</v>
          </cell>
          <cell r="EK432">
            <v>0</v>
          </cell>
          <cell r="EN432" t="str">
            <v>B.02</v>
          </cell>
          <cell r="EO432" t="str">
            <v>Supervision</v>
          </cell>
          <cell r="EP432" t="str">
            <v/>
          </cell>
          <cell r="EQ432" t="str">
            <v/>
          </cell>
        </row>
        <row r="433">
          <cell r="U433" t="str">
            <v>Number of answers ‘Do not know’</v>
          </cell>
          <cell r="V433" t="str">
            <v/>
          </cell>
          <cell r="W433" t="str">
            <v>Number of answers ‘Do not know’</v>
          </cell>
          <cell r="X433" t="str">
            <v/>
          </cell>
          <cell r="DZ433" t="str">
            <v>Numerical</v>
          </cell>
          <cell r="EA433">
            <v>1</v>
          </cell>
          <cell r="EB433" t="str">
            <v>Write-In</v>
          </cell>
          <cell r="EC433" t="str">
            <v>Number of Questions</v>
          </cell>
          <cell r="ED433" t="str">
            <v>-</v>
          </cell>
          <cell r="EE433" t="str">
            <v>B.04</v>
          </cell>
          <cell r="EF433" t="str">
            <v>.</v>
          </cell>
          <cell r="EG433" t="str">
            <v>B.04</v>
          </cell>
          <cell r="EH433" t="str">
            <v>.</v>
          </cell>
          <cell r="EI433" t="str">
            <v>B.04</v>
          </cell>
          <cell r="EJ433" t="str">
            <v>.</v>
          </cell>
          <cell r="EK433">
            <v>0</v>
          </cell>
          <cell r="EN433" t="str">
            <v>B.04</v>
          </cell>
          <cell r="EO433" t="str">
            <v>Supervision</v>
          </cell>
          <cell r="EP433" t="str">
            <v/>
          </cell>
          <cell r="EQ433" t="str">
            <v/>
          </cell>
        </row>
        <row r="434">
          <cell r="U434" t="str">
            <v>Number of answers ‘Do not want to answer’</v>
          </cell>
          <cell r="V434" t="str">
            <v/>
          </cell>
          <cell r="W434" t="str">
            <v>Number of answers ‘Do not want to answer’</v>
          </cell>
          <cell r="X434" t="str">
            <v/>
          </cell>
          <cell r="DZ434" t="str">
            <v>Numerical</v>
          </cell>
          <cell r="EA434">
            <v>1</v>
          </cell>
          <cell r="EB434" t="str">
            <v>Write-In</v>
          </cell>
          <cell r="EC434" t="str">
            <v>Number of Questions</v>
          </cell>
          <cell r="ED434" t="str">
            <v>-</v>
          </cell>
          <cell r="EE434" t="str">
            <v>B.05</v>
          </cell>
          <cell r="EF434" t="str">
            <v>.</v>
          </cell>
          <cell r="EG434" t="str">
            <v>B.05</v>
          </cell>
          <cell r="EH434" t="str">
            <v>.</v>
          </cell>
          <cell r="EI434" t="str">
            <v>B.05</v>
          </cell>
          <cell r="EJ434" t="str">
            <v>.</v>
          </cell>
          <cell r="EK434">
            <v>0</v>
          </cell>
          <cell r="EN434" t="str">
            <v>B.05</v>
          </cell>
          <cell r="EO434" t="str">
            <v>Supervision</v>
          </cell>
          <cell r="EP434" t="str">
            <v/>
          </cell>
          <cell r="EQ434" t="str">
            <v/>
          </cell>
        </row>
        <row r="435">
          <cell r="U435" t="str">
            <v>Number of blank boxes where a code or answer was supposed to be written (except ‘other’ boxes):</v>
          </cell>
          <cell r="V435" t="str">
            <v/>
          </cell>
          <cell r="W435" t="str">
            <v>Number of blank boxes where a code or answer was supposed to be written (except ‘other’ boxes):</v>
          </cell>
          <cell r="X435" t="str">
            <v/>
          </cell>
          <cell r="DZ435" t="str">
            <v>Numerical</v>
          </cell>
          <cell r="EA435">
            <v>1</v>
          </cell>
          <cell r="EB435" t="str">
            <v>Write-In</v>
          </cell>
          <cell r="EC435" t="str">
            <v>Number of Questions</v>
          </cell>
          <cell r="ED435" t="str">
            <v>-</v>
          </cell>
          <cell r="EE435" t="str">
            <v>B.06</v>
          </cell>
          <cell r="EF435" t="str">
            <v>.</v>
          </cell>
          <cell r="EG435" t="str">
            <v>B.06</v>
          </cell>
          <cell r="EH435" t="str">
            <v>.</v>
          </cell>
          <cell r="EI435" t="str">
            <v>B.06</v>
          </cell>
          <cell r="EJ435" t="str">
            <v>.</v>
          </cell>
          <cell r="EK435">
            <v>0</v>
          </cell>
          <cell r="EN435" t="str">
            <v>B.06</v>
          </cell>
          <cell r="EO435" t="str">
            <v>Supervision</v>
          </cell>
          <cell r="EP435" t="str">
            <v/>
          </cell>
          <cell r="EQ435" t="str">
            <v/>
          </cell>
        </row>
        <row r="436">
          <cell r="U436" t="str">
            <v>Number of ‘other’ marked but necessary answer is not written in the blank boxes:</v>
          </cell>
          <cell r="V436" t="str">
            <v/>
          </cell>
          <cell r="W436" t="str">
            <v>Number of ‘other’ marked but necessary answer is not written in the blank boxes:</v>
          </cell>
          <cell r="X436" t="str">
            <v/>
          </cell>
          <cell r="DZ436" t="str">
            <v>Numerical</v>
          </cell>
          <cell r="EA436">
            <v>1</v>
          </cell>
          <cell r="EB436" t="str">
            <v>Write-In</v>
          </cell>
          <cell r="EC436" t="str">
            <v>Number of Questions</v>
          </cell>
          <cell r="ED436" t="str">
            <v>-</v>
          </cell>
          <cell r="EE436" t="str">
            <v>-</v>
          </cell>
          <cell r="EG436" t="str">
            <v>B.07</v>
          </cell>
          <cell r="EH436" t="str">
            <v>.</v>
          </cell>
          <cell r="EI436" t="str">
            <v>-</v>
          </cell>
          <cell r="EK436">
            <v>0</v>
          </cell>
          <cell r="EN436" t="str">
            <v>B.07</v>
          </cell>
          <cell r="EO436" t="str">
            <v>Supervision</v>
          </cell>
          <cell r="EP436" t="str">
            <v/>
          </cell>
          <cell r="EQ436" t="str">
            <v/>
          </cell>
        </row>
        <row r="437">
          <cell r="U437" t="str">
            <v>Number of errors or contradicting answers:</v>
          </cell>
          <cell r="V437" t="str">
            <v/>
          </cell>
          <cell r="W437" t="str">
            <v>Number of errors or contradicting answers:</v>
          </cell>
          <cell r="X437" t="str">
            <v/>
          </cell>
          <cell r="DZ437" t="str">
            <v>Numerical</v>
          </cell>
          <cell r="EA437">
            <v>1</v>
          </cell>
          <cell r="EB437" t="str">
            <v>Write-In</v>
          </cell>
          <cell r="EC437" t="str">
            <v>Number of Questions</v>
          </cell>
          <cell r="ED437" t="str">
            <v>-</v>
          </cell>
          <cell r="EE437" t="str">
            <v>B.07</v>
          </cell>
          <cell r="EF437" t="str">
            <v>.</v>
          </cell>
          <cell r="EG437" t="str">
            <v>B.08</v>
          </cell>
          <cell r="EH437" t="str">
            <v>.</v>
          </cell>
          <cell r="EI437" t="str">
            <v>B.07</v>
          </cell>
          <cell r="EJ437" t="str">
            <v>.</v>
          </cell>
          <cell r="EK437">
            <v>0</v>
          </cell>
          <cell r="EN437" t="str">
            <v>B.08</v>
          </cell>
          <cell r="EO437" t="str">
            <v>Supervision</v>
          </cell>
          <cell r="EP437" t="str">
            <v/>
          </cell>
          <cell r="EQ437" t="str">
            <v/>
          </cell>
        </row>
        <row r="438">
          <cell r="U438" t="str">
            <v>Please explain (if necessary) errors and contradicting answers:</v>
          </cell>
          <cell r="V438" t="str">
            <v/>
          </cell>
          <cell r="W438" t="str">
            <v>Please explain (if necessary) errors and contradicting answers:</v>
          </cell>
          <cell r="X438" t="str">
            <v/>
          </cell>
          <cell r="DZ438" t="str">
            <v>Text</v>
          </cell>
          <cell r="EA438">
            <v>1</v>
          </cell>
          <cell r="EB438" t="str">
            <v>Write-In</v>
          </cell>
          <cell r="EC438" t="str">
            <v>Description</v>
          </cell>
          <cell r="ED438" t="str">
            <v>-</v>
          </cell>
          <cell r="EE438" t="str">
            <v>B.08</v>
          </cell>
          <cell r="EF438" t="str">
            <v>.</v>
          </cell>
          <cell r="EG438" t="str">
            <v>B.09</v>
          </cell>
          <cell r="EH438" t="str">
            <v>.</v>
          </cell>
          <cell r="EI438" t="str">
            <v>B.08</v>
          </cell>
          <cell r="EJ438" t="str">
            <v>.</v>
          </cell>
          <cell r="EK438">
            <v>0</v>
          </cell>
          <cell r="EN438" t="str">
            <v>B.09</v>
          </cell>
          <cell r="EO438" t="str">
            <v>Supervision</v>
          </cell>
          <cell r="EP438" t="str">
            <v/>
          </cell>
          <cell r="EQ438" t="str">
            <v/>
          </cell>
        </row>
        <row r="439">
          <cell r="U439" t="str">
            <v>Please explain errors in Section 0:</v>
          </cell>
          <cell r="V439" t="str">
            <v/>
          </cell>
          <cell r="W439" t="str">
            <v>Please explain errors in Section 0:</v>
          </cell>
          <cell r="X439" t="str">
            <v/>
          </cell>
          <cell r="DZ439" t="str">
            <v>Text</v>
          </cell>
          <cell r="EA439">
            <v>1</v>
          </cell>
          <cell r="EB439" t="str">
            <v>Write-In</v>
          </cell>
          <cell r="EC439" t="str">
            <v>Description</v>
          </cell>
          <cell r="ED439" t="str">
            <v>-</v>
          </cell>
          <cell r="EE439" t="str">
            <v>B.10</v>
          </cell>
          <cell r="EF439" t="str">
            <v>.</v>
          </cell>
          <cell r="EG439" t="str">
            <v>B.11</v>
          </cell>
          <cell r="EH439" t="str">
            <v>.</v>
          </cell>
          <cell r="EI439" t="str">
            <v>B.10</v>
          </cell>
          <cell r="EJ439" t="str">
            <v>.</v>
          </cell>
          <cell r="EK439">
            <v>0</v>
          </cell>
          <cell r="EN439" t="str">
            <v>B.11</v>
          </cell>
          <cell r="EO439" t="str">
            <v>Supervision</v>
          </cell>
          <cell r="EP439" t="str">
            <v/>
          </cell>
          <cell r="EQ439" t="str">
            <v/>
          </cell>
        </row>
        <row r="440">
          <cell r="U440" t="str">
            <v>Has this target group interview ended before completion?</v>
          </cell>
          <cell r="V440" t="str">
            <v/>
          </cell>
          <cell r="W440" t="str">
            <v>Has this target group interview ended before completion?</v>
          </cell>
          <cell r="X440" t="str">
            <v/>
          </cell>
          <cell r="DZ440" t="str">
            <v>Binary</v>
          </cell>
          <cell r="EA440">
            <v>1</v>
          </cell>
          <cell r="EB440" t="str">
            <v>Fill-In</v>
          </cell>
          <cell r="EC440" t="str">
            <v>Yes, No</v>
          </cell>
          <cell r="ED440">
            <v>2</v>
          </cell>
          <cell r="EE440" t="str">
            <v>B.11</v>
          </cell>
          <cell r="EF440" t="str">
            <v>I</v>
          </cell>
          <cell r="EG440" t="str">
            <v>B.12</v>
          </cell>
          <cell r="EH440" t="str">
            <v>.</v>
          </cell>
          <cell r="EI440" t="str">
            <v>B.11</v>
          </cell>
          <cell r="EJ440" t="str">
            <v>.</v>
          </cell>
          <cell r="EK440">
            <v>0</v>
          </cell>
          <cell r="EN440" t="str">
            <v>B.12</v>
          </cell>
          <cell r="EO440" t="str">
            <v>Supervision</v>
          </cell>
          <cell r="EP440" t="str">
            <v/>
          </cell>
          <cell r="EQ440" t="str">
            <v/>
          </cell>
        </row>
        <row r="441">
          <cell r="U441" t="str">
            <v>How satisfied are you with the interview?</v>
          </cell>
          <cell r="V441" t="str">
            <v/>
          </cell>
          <cell r="W441" t="str">
            <v>How satisfied are you with the interview?</v>
          </cell>
          <cell r="X441" t="str">
            <v/>
          </cell>
          <cell r="DZ441" t="str">
            <v>Categorical</v>
          </cell>
          <cell r="EA441">
            <v>1</v>
          </cell>
          <cell r="EB441">
            <v>1</v>
          </cell>
          <cell r="EC441" t="str">
            <v>Very dissatisfied; Dissatisfied; Satisfied with some critique; Very satisfied</v>
          </cell>
          <cell r="ED441">
            <v>4</v>
          </cell>
          <cell r="EE441" t="str">
            <v>B.13</v>
          </cell>
          <cell r="EF441" t="str">
            <v>.</v>
          </cell>
          <cell r="EG441" t="str">
            <v>B.13</v>
          </cell>
          <cell r="EH441" t="str">
            <v>.</v>
          </cell>
          <cell r="EI441" t="str">
            <v>B.13</v>
          </cell>
          <cell r="EJ441" t="str">
            <v>.</v>
          </cell>
          <cell r="EK441">
            <v>0</v>
          </cell>
          <cell r="EN441" t="str">
            <v>B.13</v>
          </cell>
          <cell r="EO441" t="str">
            <v>Supervision</v>
          </cell>
          <cell r="EP441" t="str">
            <v/>
          </cell>
          <cell r="EQ441" t="str">
            <v/>
          </cell>
        </row>
        <row r="442">
          <cell r="U442" t="str">
            <v>Please explain why you are not sure about the quality of the interview or have doubt about the truth told by the respondent:</v>
          </cell>
          <cell r="V442" t="str">
            <v/>
          </cell>
          <cell r="W442" t="str">
            <v>Please explain why you are not sure about the quality of the interview or have doubt about the truth told by the respondent:</v>
          </cell>
          <cell r="X442" t="str">
            <v/>
          </cell>
          <cell r="DZ442" t="str">
            <v>Text</v>
          </cell>
          <cell r="EA442">
            <v>1</v>
          </cell>
          <cell r="EB442" t="str">
            <v>Write-In</v>
          </cell>
          <cell r="EC442" t="str">
            <v>Description</v>
          </cell>
          <cell r="ED442" t="str">
            <v>-</v>
          </cell>
          <cell r="EE442" t="str">
            <v>B.14</v>
          </cell>
          <cell r="EF442" t="str">
            <v>X</v>
          </cell>
          <cell r="EG442" t="str">
            <v>B.14</v>
          </cell>
          <cell r="EH442" t="str">
            <v>.</v>
          </cell>
          <cell r="EI442" t="str">
            <v>B.14</v>
          </cell>
          <cell r="EJ442" t="str">
            <v>.</v>
          </cell>
          <cell r="EK442">
            <v>0</v>
          </cell>
          <cell r="EN442" t="str">
            <v>B.14</v>
          </cell>
          <cell r="EO442" t="str">
            <v>Supervision</v>
          </cell>
          <cell r="EP442" t="str">
            <v/>
          </cell>
          <cell r="EQ442" t="str">
            <v/>
          </cell>
        </row>
        <row r="443">
          <cell r="U443" t="str">
            <v>Do you have any other critique about the quality of this target group or the work of interviewee?</v>
          </cell>
          <cell r="V443" t="str">
            <v/>
          </cell>
          <cell r="W443" t="str">
            <v>Do you have any other critique about the quality of this target group or the work of interviewee?</v>
          </cell>
          <cell r="X443" t="str">
            <v/>
          </cell>
          <cell r="DZ443" t="str">
            <v>Binary</v>
          </cell>
          <cell r="EA443">
            <v>1</v>
          </cell>
          <cell r="EB443" t="str">
            <v>Fill-In</v>
          </cell>
          <cell r="EC443" t="str">
            <v>Yes, No</v>
          </cell>
          <cell r="ED443">
            <v>2</v>
          </cell>
          <cell r="EE443" t="str">
            <v>-</v>
          </cell>
          <cell r="EG443" t="str">
            <v>B.15</v>
          </cell>
          <cell r="EH443" t="str">
            <v>.</v>
          </cell>
          <cell r="EI443" t="str">
            <v>-</v>
          </cell>
          <cell r="EK443">
            <v>0</v>
          </cell>
          <cell r="EN443" t="str">
            <v>B.15</v>
          </cell>
          <cell r="EO443" t="str">
            <v>Supervision</v>
          </cell>
          <cell r="EP443" t="str">
            <v/>
          </cell>
          <cell r="EQ443" t="str">
            <v/>
          </cell>
        </row>
        <row r="444">
          <cell r="U444" t="str">
            <v>Please write down your other criticism or worries that you might have about the quality of the considered group or about the work of interviewers in here.</v>
          </cell>
          <cell r="V444" t="str">
            <v/>
          </cell>
          <cell r="W444" t="str">
            <v>Please write down your other criticism or worries that you might have about the quality of the considered group or about the work of interviewers in here.</v>
          </cell>
          <cell r="X444" t="str">
            <v/>
          </cell>
          <cell r="DZ444" t="str">
            <v>Text</v>
          </cell>
          <cell r="EA444">
            <v>1</v>
          </cell>
          <cell r="EB444" t="str">
            <v>Write-In</v>
          </cell>
          <cell r="EC444" t="str">
            <v>Description</v>
          </cell>
          <cell r="ED444" t="str">
            <v>-</v>
          </cell>
          <cell r="EE444" t="str">
            <v>-</v>
          </cell>
          <cell r="EG444" t="str">
            <v>B.16</v>
          </cell>
          <cell r="EH444" t="str">
            <v>.</v>
          </cell>
          <cell r="EI444" t="str">
            <v>-</v>
          </cell>
          <cell r="EK444">
            <v>0</v>
          </cell>
          <cell r="EN444" t="str">
            <v>B.16</v>
          </cell>
          <cell r="EO444" t="str">
            <v>Supervision</v>
          </cell>
          <cell r="EP444" t="str">
            <v/>
          </cell>
          <cell r="EQ444" t="str">
            <v/>
          </cell>
        </row>
      </sheetData>
      <sheetData sheetId="10"/>
      <sheetData sheetId="11"/>
      <sheetData sheetId="12"/>
      <sheetData sheetId="13"/>
      <sheetData sheetId="14">
        <row r="1">
          <cell r="W1" t="str">
            <v>Question Text</v>
          </cell>
          <cell r="Y1" t="str">
            <v>Options</v>
          </cell>
        </row>
        <row r="2">
          <cell r="O2" t="str">
            <v>Ref. No.</v>
          </cell>
          <cell r="P2" t="str">
            <v>1FU No.</v>
          </cell>
          <cell r="R2" t="str">
            <v>Skip</v>
          </cell>
          <cell r="W2" t="str">
            <v>English</v>
          </cell>
          <cell r="X2" t="str">
            <v>Instr.</v>
          </cell>
          <cell r="Y2" t="str">
            <v>English</v>
          </cell>
        </row>
        <row r="4">
          <cell r="H4">
            <v>0.01</v>
          </cell>
          <cell r="J4">
            <v>0.01</v>
          </cell>
          <cell r="O4">
            <v>0.01</v>
          </cell>
          <cell r="P4">
            <v>0.01</v>
          </cell>
          <cell r="R4" t="str">
            <v/>
          </cell>
          <cell r="W4" t="str">
            <v>Interview Date</v>
          </cell>
          <cell r="X4" t="str">
            <v/>
          </cell>
          <cell r="Y4" t="str">
            <v>Month</v>
          </cell>
          <cell r="Z4" t="str">
            <v>Day</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row>
        <row r="5">
          <cell r="H5">
            <v>0.02</v>
          </cell>
          <cell r="J5">
            <v>0.02</v>
          </cell>
          <cell r="O5">
            <v>0.02</v>
          </cell>
          <cell r="P5">
            <v>0.02</v>
          </cell>
          <cell r="R5" t="str">
            <v/>
          </cell>
          <cell r="W5" t="str">
            <v>Enumerator Code</v>
          </cell>
          <cell r="X5" t="str">
            <v/>
          </cell>
          <cell r="Y5" t="str">
            <v>|___|___|___|</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row>
        <row r="6">
          <cell r="H6">
            <v>0.03</v>
          </cell>
          <cell r="J6">
            <v>0.03</v>
          </cell>
          <cell r="O6">
            <v>0.03</v>
          </cell>
          <cell r="P6">
            <v>0.03</v>
          </cell>
          <cell r="R6" t="str">
            <v/>
          </cell>
          <cell r="W6" t="str">
            <v>Supervisor Code</v>
          </cell>
          <cell r="X6" t="str">
            <v/>
          </cell>
          <cell r="Y6" t="str">
            <v>|___|___|___|</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row>
        <row r="7">
          <cell r="H7">
            <v>0.04</v>
          </cell>
          <cell r="J7">
            <v>0.04</v>
          </cell>
          <cell r="O7">
            <v>0.04</v>
          </cell>
          <cell r="P7">
            <v>0.04</v>
          </cell>
          <cell r="R7" t="str">
            <v/>
          </cell>
          <cell r="W7" t="str">
            <v>Number of Participants Assembled at Start</v>
          </cell>
          <cell r="X7" t="str">
            <v/>
          </cell>
          <cell r="Y7" t="str">
            <v>|___|___|</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row>
        <row r="8">
          <cell r="H8">
            <v>0.05</v>
          </cell>
          <cell r="J8">
            <v>0.05</v>
          </cell>
          <cell r="O8">
            <v>0.05</v>
          </cell>
          <cell r="P8">
            <v>0.05</v>
          </cell>
          <cell r="R8" t="str">
            <v/>
          </cell>
          <cell r="W8" t="str">
            <v>Number of Participants Who Agreed to Participate [F.02]</v>
          </cell>
          <cell r="X8" t="str">
            <v/>
          </cell>
          <cell r="Y8" t="str">
            <v>|___|___|</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row>
        <row r="9">
          <cell r="H9">
            <v>0.06</v>
          </cell>
          <cell r="J9">
            <v>6.0000000000000005E-2</v>
          </cell>
          <cell r="O9">
            <v>0.06</v>
          </cell>
          <cell r="P9">
            <v>6.0000000000000005E-2</v>
          </cell>
          <cell r="R9" t="str">
            <v/>
          </cell>
          <cell r="W9" t="str">
            <v>Number of Participants Who Completed Interview</v>
          </cell>
          <cell r="X9" t="str">
            <v/>
          </cell>
          <cell r="Y9" t="str">
            <v>|___|___|</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row>
        <row r="10">
          <cell r="H10">
            <v>7.0000000000000007E-2</v>
          </cell>
          <cell r="J10">
            <v>7.0000000000000007E-2</v>
          </cell>
          <cell r="O10">
            <v>7.0000000000000007E-2</v>
          </cell>
          <cell r="P10">
            <v>7.0000000000000007E-2</v>
          </cell>
          <cell r="R10" t="str">
            <v/>
          </cell>
          <cell r="W10" t="str">
            <v>Interview Start Time</v>
          </cell>
          <cell r="X10" t="str">
            <v>[USE  24 HOUR CLOCK]</v>
          </cell>
          <cell r="Y10" t="str">
            <v>Hours</v>
          </cell>
          <cell r="Z10" t="str">
            <v>Minutes</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row>
        <row r="11">
          <cell r="H11">
            <v>0.08</v>
          </cell>
          <cell r="J11">
            <v>0.08</v>
          </cell>
          <cell r="O11">
            <v>0.08</v>
          </cell>
          <cell r="P11">
            <v>0.08</v>
          </cell>
          <cell r="R11" t="str">
            <v/>
          </cell>
          <cell r="W11" t="str">
            <v>Interview End Time</v>
          </cell>
          <cell r="X11" t="str">
            <v>[USE  24 HOUR CLOCK]</v>
          </cell>
          <cell r="Y11" t="str">
            <v>Hours</v>
          </cell>
          <cell r="Z11" t="str">
            <v>Minutes</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row>
        <row r="12">
          <cell r="H12">
            <v>0.09</v>
          </cell>
          <cell r="J12">
            <v>0.09</v>
          </cell>
          <cell r="O12">
            <v>0.09</v>
          </cell>
          <cell r="P12">
            <v>0.09</v>
          </cell>
          <cell r="R12" t="str">
            <v/>
          </cell>
          <cell r="W12" t="str">
            <v>Province Name</v>
          </cell>
          <cell r="X12" t="str">
            <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row>
        <row r="13">
          <cell r="H13">
            <v>0.1</v>
          </cell>
          <cell r="J13">
            <v>9.9999999999999992E-2</v>
          </cell>
          <cell r="O13">
            <v>0.1</v>
          </cell>
          <cell r="P13">
            <v>9.9999999999999992E-2</v>
          </cell>
          <cell r="R13" t="str">
            <v/>
          </cell>
          <cell r="W13" t="str">
            <v>District Name</v>
          </cell>
          <cell r="X13" t="str">
            <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row>
        <row r="14">
          <cell r="H14">
            <v>0.11</v>
          </cell>
          <cell r="J14">
            <v>0.10999999999999999</v>
          </cell>
          <cell r="O14">
            <v>0.11</v>
          </cell>
          <cell r="P14">
            <v>0.10999999999999999</v>
          </cell>
          <cell r="R14" t="str">
            <v/>
          </cell>
          <cell r="W14" t="str">
            <v>Village Name</v>
          </cell>
          <cell r="X14" t="str">
            <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row>
        <row r="15">
          <cell r="H15">
            <v>0.12</v>
          </cell>
          <cell r="J15">
            <v>0.11999999999999998</v>
          </cell>
          <cell r="O15">
            <v>0.12</v>
          </cell>
          <cell r="P15">
            <v>0.11999999999999998</v>
          </cell>
          <cell r="R15" t="str">
            <v/>
          </cell>
          <cell r="W15" t="str">
            <v>Geocode</v>
          </cell>
          <cell r="X15" t="str">
            <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row>
        <row r="16">
          <cell r="H16">
            <v>0.13</v>
          </cell>
          <cell r="J16">
            <v>0.12999999999999998</v>
          </cell>
          <cell r="O16">
            <v>0.13</v>
          </cell>
          <cell r="P16">
            <v>0.12999999999999998</v>
          </cell>
          <cell r="R16" t="str">
            <v/>
          </cell>
          <cell r="W16" t="str">
            <v>Alternate Village Name</v>
          </cell>
          <cell r="X16" t="str">
            <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row>
        <row r="17">
          <cell r="H17">
            <v>0.14000000000000001</v>
          </cell>
          <cell r="J17">
            <v>0.13999999999999999</v>
          </cell>
          <cell r="O17">
            <v>0.14000000000000001</v>
          </cell>
          <cell r="P17">
            <v>0.13999999999999999</v>
          </cell>
          <cell r="R17" t="str">
            <v/>
          </cell>
          <cell r="W17" t="str">
            <v>Location of Focus Group</v>
          </cell>
          <cell r="X17" t="str">
            <v/>
          </cell>
          <cell r="Y17" t="str">
            <v>In Field in Village</v>
          </cell>
          <cell r="Z17" t="str">
            <v>In Field outside Village</v>
          </cell>
          <cell r="AA17" t="str">
            <v>In Mosque</v>
          </cell>
          <cell r="AB17" t="str">
            <v>In Community Building</v>
          </cell>
          <cell r="AC17" t="str">
            <v>In Temporary Shelter</v>
          </cell>
          <cell r="AD17" t="str">
            <v>In Headman's House</v>
          </cell>
          <cell r="AE17" t="str">
            <v>In Tribal Elder's House</v>
          </cell>
          <cell r="AF17" t="str">
            <v>In Other House</v>
          </cell>
          <cell r="AG17" t="str">
            <v>In Field within Headman's Compound</v>
          </cell>
          <cell r="AH17" t="str">
            <v>In Field within Tribal Elder's Compound</v>
          </cell>
          <cell r="AI17" t="str">
            <v>In Field within Other's Compound</v>
          </cell>
          <cell r="AJ17" t="str">
            <v>Other:</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row>
        <row r="18">
          <cell r="H18">
            <v>0.15</v>
          </cell>
          <cell r="J18">
            <v>0.15</v>
          </cell>
          <cell r="O18">
            <v>0.15</v>
          </cell>
          <cell r="P18">
            <v>0.15</v>
          </cell>
          <cell r="R18" t="str">
            <v/>
          </cell>
          <cell r="W18" t="str">
            <v>Name of Leader of Focus Group</v>
          </cell>
          <cell r="X18" t="str">
            <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row>
        <row r="19">
          <cell r="H19">
            <v>0.16</v>
          </cell>
          <cell r="J19">
            <v>0.16</v>
          </cell>
          <cell r="O19">
            <v>0.16</v>
          </cell>
          <cell r="P19">
            <v>0.16</v>
          </cell>
          <cell r="R19" t="str">
            <v/>
          </cell>
          <cell r="W19" t="str">
            <v>Phone Number of Husband of Focus Group Leader</v>
          </cell>
          <cell r="X19" t="str">
            <v/>
          </cell>
          <cell r="Y19" t="str">
            <v>07|___||___|-|___|___|___|-|___|___|___|</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row>
        <row r="20">
          <cell r="H20" t="str">
            <v>F.90</v>
          </cell>
          <cell r="J20" t="str">
            <v>-</v>
          </cell>
          <cell r="O20" t="str">
            <v>F.90</v>
          </cell>
          <cell r="P20">
            <v>0</v>
          </cell>
          <cell r="R20" t="str">
            <v/>
          </cell>
          <cell r="W20" t="str">
            <v>[Greeting and Introduction]</v>
          </cell>
          <cell r="X20" t="str">
            <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row>
        <row r="21">
          <cell r="H21" t="str">
            <v>F.91</v>
          </cell>
          <cell r="J21" t="str">
            <v>-</v>
          </cell>
          <cell r="O21" t="str">
            <v>F.91</v>
          </cell>
          <cell r="P21">
            <v>0</v>
          </cell>
          <cell r="R21" t="str">
            <v/>
          </cell>
          <cell r="W21" t="str">
            <v>My name is [your name] and I am working for the VAU office in Kabul. We are doing interviews with people in villages in this district to find out more about how the situation is changing over time. I want to ask you some questions regarding you and village situation. This interview has 15 sections and approximately it will last about one hour.</v>
          </cell>
          <cell r="X21" t="str">
            <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row>
        <row r="22">
          <cell r="H22" t="str">
            <v>F.92</v>
          </cell>
          <cell r="J22" t="str">
            <v>-</v>
          </cell>
          <cell r="O22" t="str">
            <v>F.92</v>
          </cell>
          <cell r="P22">
            <v>0</v>
          </cell>
          <cell r="R22" t="str">
            <v/>
          </cell>
          <cell r="W22" t="str">
            <v xml:space="preserve">I should tell you that all your answers will be confidential, and we don’t share you name and information which are telling us during the interview with anyone inside the village or outside of the village. If you are not comfortable with some questions, you can refuse to answer and/or if you don’t want to continue the interview, you can stop. </v>
          </cell>
          <cell r="X22" t="str">
            <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row>
        <row r="23">
          <cell r="H23" t="str">
            <v>F.93</v>
          </cell>
          <cell r="J23" t="str">
            <v>-</v>
          </cell>
          <cell r="O23" t="str">
            <v>F.93</v>
          </cell>
          <cell r="P23">
            <v>0</v>
          </cell>
          <cell r="R23" t="str">
            <v/>
          </cell>
          <cell r="W23" t="str">
            <v xml:space="preserve">You should know that the answers you give to these questions will not have any impact on your village or for your family. We just want to know the correct answers, in order to know the real situation in this village. I would request that you do not give me those answers that you think I want, but just tell me the true and real answers. </v>
          </cell>
          <cell r="X23" t="str">
            <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row>
        <row r="24">
          <cell r="H24" t="str">
            <v>F.01</v>
          </cell>
          <cell r="J24" t="str">
            <v>F.01</v>
          </cell>
          <cell r="O24" t="str">
            <v>F.01</v>
          </cell>
          <cell r="P24" t="str">
            <v>F.01</v>
          </cell>
          <cell r="R24" t="str">
            <v/>
          </cell>
          <cell r="W24" t="str">
            <v>Do you agree to participate in this interview?</v>
          </cell>
          <cell r="X24" t="str">
            <v>[COUNT NUMBER OF RESPONDENTS GIVING EACH ANSWER AND ENTER NUMBER IN BOXES BELOW]</v>
          </cell>
          <cell r="Y24" t="str">
            <v>No</v>
          </cell>
          <cell r="Z24" t="str">
            <v>Yes</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row>
        <row r="25">
          <cell r="H25" t="str">
            <v>F.02</v>
          </cell>
          <cell r="J25" t="str">
            <v>F.02</v>
          </cell>
          <cell r="O25" t="str">
            <v>F.02</v>
          </cell>
          <cell r="P25" t="str">
            <v>F.02</v>
          </cell>
          <cell r="R25" t="str">
            <v/>
          </cell>
          <cell r="W25" t="str">
            <v>What is your name?</v>
          </cell>
          <cell r="X25" t="str">
            <v/>
          </cell>
          <cell r="Y25" t="str">
            <v>No</v>
          </cell>
          <cell r="Z25" t="str">
            <v>Yes</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row>
        <row r="26">
          <cell r="H26">
            <v>1.01</v>
          </cell>
          <cell r="J26">
            <v>1.01</v>
          </cell>
          <cell r="O26">
            <v>1.01</v>
          </cell>
          <cell r="P26">
            <v>1.01</v>
          </cell>
          <cell r="R26" t="str">
            <v/>
          </cell>
          <cell r="W26" t="str">
            <v>How old are you?</v>
          </cell>
          <cell r="X26" t="str">
            <v>[USE HISTORICAL EVENTS CARD TO ESTIMATE IF RESPONDENT DOES NOT KNOW]</v>
          </cell>
          <cell r="Y26" t="str">
            <v>Years Old (Female)</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row>
        <row r="27">
          <cell r="H27">
            <v>1.02</v>
          </cell>
          <cell r="J27">
            <v>1.02</v>
          </cell>
          <cell r="O27">
            <v>1.02</v>
          </cell>
          <cell r="P27">
            <v>1.02</v>
          </cell>
          <cell r="R27">
            <v>1.04</v>
          </cell>
          <cell r="W27" t="str">
            <v>Do you have a title or position of leadership in this village, such as head or member of the female shura?</v>
          </cell>
          <cell r="X27" t="str">
            <v/>
          </cell>
          <cell r="Y27" t="str">
            <v>No, No Title or Position of Leadership</v>
          </cell>
          <cell r="Z27" t="str">
            <v>Head of Women's Council</v>
          </cell>
          <cell r="AA27" t="str">
            <v>Member of Women's Council</v>
          </cell>
          <cell r="AB27" t="str">
            <v>Head of CDC</v>
          </cell>
          <cell r="AC27" t="str">
            <v>Deputy Head of CDC</v>
          </cell>
          <cell r="AD27" t="str">
            <v>Treasurer of CDC</v>
          </cell>
          <cell r="AE27" t="str">
            <v>Secretary of CDC</v>
          </cell>
          <cell r="AF27" t="str">
            <v>Member of CDC</v>
          </cell>
          <cell r="AG27" t="str">
            <v>Other:</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row>
        <row r="28">
          <cell r="H28">
            <v>1.03</v>
          </cell>
          <cell r="J28">
            <v>1.03</v>
          </cell>
          <cell r="O28">
            <v>1.03</v>
          </cell>
          <cell r="P28">
            <v>1.03</v>
          </cell>
          <cell r="R28" t="str">
            <v/>
          </cell>
          <cell r="W28" t="str">
            <v>How long have you held this position?</v>
          </cell>
          <cell r="X28" t="str">
            <v/>
          </cell>
          <cell r="Y28" t="str">
            <v>Years</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row>
        <row r="29">
          <cell r="H29">
            <v>1.04</v>
          </cell>
          <cell r="J29">
            <v>1.04</v>
          </cell>
          <cell r="O29">
            <v>1.04</v>
          </cell>
          <cell r="P29">
            <v>1.04</v>
          </cell>
          <cell r="R29" t="str">
            <v/>
          </cell>
          <cell r="W29" t="str">
            <v>What is the title or position of leadership that the head of your household holds in this village?</v>
          </cell>
          <cell r="X29" t="str">
            <v/>
          </cell>
          <cell r="Y29" t="str">
            <v>No, No Title or Position of Leadership</v>
          </cell>
          <cell r="Z29" t="str">
            <v>Malik / Arbab / Qariyadar</v>
          </cell>
          <cell r="AA29" t="str">
            <v>Khan / Zamindar / Beg / Baay</v>
          </cell>
          <cell r="AB29" t="str">
            <v>Whitebeard / Tribal Elder</v>
          </cell>
          <cell r="AC29" t="str">
            <v>Mullah / Imam / Mosque Mullah</v>
          </cell>
          <cell r="AD29" t="str">
            <v>Mawlawi / Religious Scholar / Rohanion</v>
          </cell>
          <cell r="AE29" t="str">
            <v>Head of Council</v>
          </cell>
          <cell r="AF29" t="str">
            <v>Member of Council</v>
          </cell>
          <cell r="AG29" t="str">
            <v>Head of CDC</v>
          </cell>
          <cell r="AH29" t="str">
            <v>Deputy Head of CDC</v>
          </cell>
          <cell r="AI29" t="str">
            <v>Treasurer of CDC</v>
          </cell>
          <cell r="AJ29" t="str">
            <v>Secretary of CDC</v>
          </cell>
          <cell r="AK29" t="str">
            <v>Member of CDC</v>
          </cell>
          <cell r="AL29" t="str">
            <v>Other:</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row>
        <row r="30">
          <cell r="H30">
            <v>7.35</v>
          </cell>
          <cell r="J30">
            <v>1.05</v>
          </cell>
          <cell r="O30">
            <v>7.35</v>
          </cell>
          <cell r="P30">
            <v>5.0899999999999981</v>
          </cell>
          <cell r="R30" t="str">
            <v/>
          </cell>
          <cell r="W30" t="str">
            <v>Does a member of your household serve as elders of the village?</v>
          </cell>
          <cell r="X30" t="str">
            <v/>
          </cell>
          <cell r="Y30" t="str">
            <v>No, neither respondent nor his household members are village elders</v>
          </cell>
          <cell r="Z30" t="str">
            <v>Yes, respondent is village elder</v>
          </cell>
          <cell r="AA30" t="str">
            <v>Yes, household member is village elder</v>
          </cell>
          <cell r="AB30" t="str">
            <v>Yes, both respondent and household members are village elders</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row>
        <row r="31">
          <cell r="H31">
            <v>1.05</v>
          </cell>
          <cell r="J31">
            <v>1.06</v>
          </cell>
          <cell r="O31">
            <v>1.05</v>
          </cell>
          <cell r="P31">
            <v>1.05</v>
          </cell>
          <cell r="R31" t="str">
            <v/>
          </cell>
          <cell r="W31" t="str">
            <v>How does your family earn income?</v>
          </cell>
          <cell r="X31" t="str">
            <v>[USE CODE FROM OCCUPATION &amp; INSTITUTIONS CARD]</v>
          </cell>
          <cell r="Y31" t="str">
            <v>Same Answer as 1.04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row>
        <row r="32">
          <cell r="H32">
            <v>1.07</v>
          </cell>
          <cell r="J32">
            <v>1.07</v>
          </cell>
          <cell r="O32">
            <v>1.07</v>
          </cell>
          <cell r="P32">
            <v>1.06</v>
          </cell>
          <cell r="R32" t="str">
            <v/>
          </cell>
          <cell r="W32" t="str">
            <v>How many years of school, madrassas or mosque school have you completed?</v>
          </cell>
          <cell r="X32" t="str">
            <v>[MARK ALL MENTIONED]</v>
          </cell>
          <cell r="Y32" t="str">
            <v>Zero Years</v>
          </cell>
          <cell r="Z32" t="str">
            <v>Years</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row>
        <row r="33">
          <cell r="H33">
            <v>3.04</v>
          </cell>
          <cell r="J33">
            <v>2.0099999999999998</v>
          </cell>
          <cell r="O33">
            <v>3.04</v>
          </cell>
          <cell r="P33">
            <v>2.0299999999999994</v>
          </cell>
          <cell r="R33">
            <v>2.0299999999999994</v>
          </cell>
          <cell r="W33" t="str">
            <v>Of the girls in the village between the ages of 7 and 14, what percentage attend school?</v>
          </cell>
          <cell r="X33" t="str">
            <v/>
          </cell>
          <cell r="Y33" t="str">
            <v>No Girls Aged 6 - 9 Attend School</v>
          </cell>
          <cell r="Z33" t="str">
            <v>Less Than 25% Attend School</v>
          </cell>
          <cell r="AA33" t="str">
            <v>Between 25% and 50% Attend School</v>
          </cell>
          <cell r="AB33" t="str">
            <v>Half of Girls Aged 6 - 9 Attend School</v>
          </cell>
          <cell r="AC33" t="str">
            <v>Between 50% and 75% Attend School</v>
          </cell>
          <cell r="AD33" t="str">
            <v>75% - 100% Attend School</v>
          </cell>
          <cell r="AE33" t="str">
            <v>All Girls Aged 6 - 9 Attend School</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row>
        <row r="34">
          <cell r="H34">
            <v>3.05</v>
          </cell>
          <cell r="J34">
            <v>2.0199999999999996</v>
          </cell>
          <cell r="O34">
            <v>3.05</v>
          </cell>
          <cell r="P34">
            <v>2.0399999999999991</v>
          </cell>
          <cell r="R34" t="str">
            <v/>
          </cell>
          <cell r="W34" t="str">
            <v>What is the main reason that these girls do not attend school?</v>
          </cell>
          <cell r="X34" t="str">
            <v/>
          </cell>
          <cell r="Y34" t="str">
            <v>Male Family Members Don't Allow / Against Culture</v>
          </cell>
          <cell r="Z34" t="str">
            <v>Children Do Not Learn Useful Things at School</v>
          </cell>
          <cell r="AA34" t="str">
            <v>Children Do Not Like School</v>
          </cell>
          <cell r="AB34" t="str">
            <v>Unacceptable Things Taught at School / Opposite Islam</v>
          </cell>
          <cell r="AC34" t="str">
            <v>Prefer to Send Child to Madrassa</v>
          </cell>
          <cell r="AD34" t="str">
            <v>Feud or Dispute Prevents Children from Attending School</v>
          </cell>
          <cell r="AE34" t="str">
            <v>Children Required for Work (Housework or Fieldwork)</v>
          </cell>
          <cell r="AF34" t="str">
            <v>Cost of School Fees, Materials, and/or Uniform is Too High</v>
          </cell>
          <cell r="AG34" t="str">
            <v>No School in Area</v>
          </cell>
          <cell r="AH34" t="str">
            <v>Costs Too Much to Travel to Nearest School</v>
          </cell>
          <cell r="AI34" t="str">
            <v>Takes Too Much Time to Travel to Nearest School</v>
          </cell>
          <cell r="AJ34" t="str">
            <v>Quality of Education is Poor</v>
          </cell>
          <cell r="AK34" t="str">
            <v>Teachers Do Not Come to School</v>
          </cell>
          <cell r="AL34" t="str">
            <v>School Lacks Essential Materials (Books, Pencils etc.)</v>
          </cell>
          <cell r="AM34" t="str">
            <v>Lack of Security</v>
          </cell>
          <cell r="AN34" t="str">
            <v>They are Married</v>
          </cell>
          <cell r="AO34" t="str">
            <v>Other:</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row>
        <row r="35">
          <cell r="H35">
            <v>3.07</v>
          </cell>
          <cell r="J35">
            <v>2.0299999999999994</v>
          </cell>
          <cell r="O35">
            <v>3.07</v>
          </cell>
          <cell r="P35">
            <v>2.0699999999999985</v>
          </cell>
          <cell r="R35" t="str">
            <v/>
          </cell>
          <cell r="W35" t="str">
            <v>Are there any female teachers in your village? [IF YES] How many?</v>
          </cell>
          <cell r="X35" t="str">
            <v/>
          </cell>
          <cell r="Y35" t="str">
            <v>No Female Teachers in Village</v>
          </cell>
          <cell r="Z35" t="str">
            <v>Female Teachers</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row>
        <row r="36">
          <cell r="H36">
            <v>4.05</v>
          </cell>
          <cell r="J36">
            <v>2.0399999999999991</v>
          </cell>
          <cell r="O36">
            <v>4.05</v>
          </cell>
          <cell r="P36">
            <v>2.0999999999999979</v>
          </cell>
          <cell r="R36" t="str">
            <v/>
          </cell>
          <cell r="W36" t="str">
            <v>If a woman in the village becomes ill and cannot travel outside of the village for treatment, is there health worker who is in the village or which can travel to the village?</v>
          </cell>
          <cell r="X36" t="str">
            <v/>
          </cell>
          <cell r="Y36" t="str">
            <v>No</v>
          </cell>
          <cell r="Z36" t="str">
            <v>Yes</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row>
        <row r="37">
          <cell r="H37">
            <v>4.08</v>
          </cell>
          <cell r="J37">
            <v>2.0499999999999989</v>
          </cell>
          <cell r="O37">
            <v>4.08</v>
          </cell>
          <cell r="P37">
            <v>2.1099999999999977</v>
          </cell>
          <cell r="R37" t="str">
            <v/>
          </cell>
          <cell r="W37" t="str">
            <v>Is there any female midwife or doctor in your village or in the village near you?</v>
          </cell>
          <cell r="X37" t="str">
            <v/>
          </cell>
          <cell r="Y37" t="str">
            <v>No</v>
          </cell>
          <cell r="Z37" t="str">
            <v>Yes</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row>
        <row r="38">
          <cell r="H38">
            <v>4.0599999999999996</v>
          </cell>
          <cell r="J38">
            <v>2.0599999999999987</v>
          </cell>
          <cell r="O38">
            <v>4.0599999999999996</v>
          </cell>
          <cell r="P38">
            <v>2.1199999999999974</v>
          </cell>
          <cell r="R38" t="str">
            <v/>
          </cell>
          <cell r="W38" t="str">
            <v>Compared to this time last year, has the access of women in this village to medical treatment has increased, stayed the same, or decreased?</v>
          </cell>
          <cell r="X38" t="str">
            <v/>
          </cell>
          <cell r="Y38" t="str">
            <v>Increased</v>
          </cell>
          <cell r="Z38" t="str">
            <v>Stayed the Same</v>
          </cell>
          <cell r="AA38" t="str">
            <v>Decreased</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row>
        <row r="39">
          <cell r="H39">
            <v>5.01</v>
          </cell>
          <cell r="J39">
            <v>3.01</v>
          </cell>
          <cell r="O39">
            <v>5.01</v>
          </cell>
          <cell r="P39">
            <v>3.01</v>
          </cell>
          <cell r="R39" t="str">
            <v/>
          </cell>
          <cell r="W39" t="str">
            <v>What is the one project that is most needed by the people of the village?</v>
          </cell>
          <cell r="X39" t="str">
            <v>[ASK QUESTION TO EACH PARTICIPANT. COUNT THE NUMBER OF RESPONDENTS THAT PREFER EACH TYPE OF PROJECT AND RECORD THE NUMBERS IN THE TABLE BELOW]</v>
          </cell>
          <cell r="Y39" t="str">
            <v>Drinking Water</v>
          </cell>
          <cell r="Z39" t="str">
            <v>Irrigation</v>
          </cell>
          <cell r="AA39" t="str">
            <v>Schools</v>
          </cell>
          <cell r="AB39" t="str">
            <v>Training or Literacy Courses for Women</v>
          </cell>
          <cell r="AC39" t="str">
            <v>Training or Literacy Courses for Men</v>
          </cell>
          <cell r="AD39" t="str">
            <v>Health or Hygiene Courses</v>
          </cell>
          <cell r="AE39" t="str">
            <v>Clinic or Other Health Facilities</v>
          </cell>
          <cell r="AF39" t="str">
            <v>Seeds</v>
          </cell>
          <cell r="AG39" t="str">
            <v>Agricultural Equipment</v>
          </cell>
          <cell r="AH39" t="str">
            <v>Livestock</v>
          </cell>
          <cell r="AI39" t="str">
            <v>Roads or Bridges</v>
          </cell>
          <cell r="AJ39" t="str">
            <v>Electricity</v>
          </cell>
          <cell r="AK39" t="str">
            <v>Microfinance Programs</v>
          </cell>
          <cell r="AL39" t="str">
            <v>Communal Toilet Facilities</v>
          </cell>
          <cell r="AM39" t="str">
            <v>Community Center</v>
          </cell>
          <cell r="AN39" t="str">
            <v>Mosque</v>
          </cell>
          <cell r="AO39" t="str">
            <v>Flood Protection Wall</v>
          </cell>
          <cell r="AP39" t="str">
            <v>Other:</v>
          </cell>
          <cell r="AQ39" t="str">
            <v>Nothing</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row>
        <row r="40">
          <cell r="H40">
            <v>5.0199999999999996</v>
          </cell>
          <cell r="J40">
            <v>3.0199999999999996</v>
          </cell>
          <cell r="O40">
            <v>5.0199999999999996</v>
          </cell>
          <cell r="P40">
            <v>3.0199999999999996</v>
          </cell>
          <cell r="R40" t="str">
            <v/>
          </cell>
          <cell r="W40" t="str">
            <v>What is the one project that would be most beneficial to women in the village?</v>
          </cell>
          <cell r="X40" t="str">
            <v/>
          </cell>
          <cell r="Y40" t="str">
            <v>Drinking Water</v>
          </cell>
          <cell r="Z40" t="str">
            <v>Irrigation</v>
          </cell>
          <cell r="AA40" t="str">
            <v>Schools</v>
          </cell>
          <cell r="AB40" t="str">
            <v>Training or Literacy Courses for Women</v>
          </cell>
          <cell r="AC40" t="str">
            <v>Training or Literacy Courses for Men</v>
          </cell>
          <cell r="AD40" t="str">
            <v>Health or Hygiene Courses</v>
          </cell>
          <cell r="AE40" t="str">
            <v>Clinic or Other Health Facilities</v>
          </cell>
          <cell r="AF40" t="str">
            <v>Seeds</v>
          </cell>
          <cell r="AG40" t="str">
            <v>Agricultural Equipment</v>
          </cell>
          <cell r="AH40" t="str">
            <v>Livestock</v>
          </cell>
          <cell r="AI40" t="str">
            <v>Roads or Bridges</v>
          </cell>
          <cell r="AJ40" t="str">
            <v>Electricity</v>
          </cell>
          <cell r="AK40" t="str">
            <v>Microfinance Programs</v>
          </cell>
          <cell r="AL40" t="str">
            <v>Communal Toilet Facilities</v>
          </cell>
          <cell r="AM40" t="str">
            <v>Community Center</v>
          </cell>
          <cell r="AN40" t="str">
            <v>Mosque</v>
          </cell>
          <cell r="AO40" t="str">
            <v>Carpet Weaving Courses</v>
          </cell>
          <cell r="AP40" t="str">
            <v>Embroidery Courses</v>
          </cell>
          <cell r="AQ40" t="str">
            <v>Handicrafts Courses</v>
          </cell>
          <cell r="AR40" t="str">
            <v>Textiles Courses</v>
          </cell>
          <cell r="AS40" t="str">
            <v>Agricultural Courses</v>
          </cell>
          <cell r="AT40" t="str">
            <v>Animal Husbandry Courses</v>
          </cell>
          <cell r="AU40" t="str">
            <v>Business Courses</v>
          </cell>
          <cell r="AV40" t="str">
            <v>Other:</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row>
        <row r="41">
          <cell r="H41">
            <v>5.03</v>
          </cell>
          <cell r="J41">
            <v>3.0299999999999994</v>
          </cell>
          <cell r="O41">
            <v>5.03</v>
          </cell>
          <cell r="P41">
            <v>3.0299999999999994</v>
          </cell>
          <cell r="R41">
            <v>3.0599999999999987</v>
          </cell>
          <cell r="W41" t="str">
            <v>During the past 3 years, have any development projects been implemented? (like drinking wells, road construction, electricity, courses?)</v>
          </cell>
          <cell r="X41" t="str">
            <v/>
          </cell>
          <cell r="Y41" t="str">
            <v>No</v>
          </cell>
          <cell r="Z41" t="str">
            <v>Yes</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row>
        <row r="42">
          <cell r="H42">
            <v>5.99</v>
          </cell>
          <cell r="J42">
            <v>3.0399999999999991</v>
          </cell>
          <cell r="O42">
            <v>5.99</v>
          </cell>
          <cell r="P42">
            <v>3.0399999999999991</v>
          </cell>
          <cell r="R42" t="str">
            <v/>
          </cell>
          <cell r="W42" t="str">
            <v>What type of {project / projects}?</v>
          </cell>
          <cell r="X42" t="str">
            <v>[MARK ALL MENTIONED]</v>
          </cell>
          <cell r="Y42" t="str">
            <v>Drinking Water</v>
          </cell>
          <cell r="Z42" t="str">
            <v>Irrigation</v>
          </cell>
          <cell r="AA42" t="str">
            <v>Schools</v>
          </cell>
          <cell r="AB42" t="str">
            <v>Health or Hygiene Courses</v>
          </cell>
          <cell r="AC42" t="str">
            <v>Clinic or Other Health Facilities</v>
          </cell>
          <cell r="AD42" t="str">
            <v>Seeds</v>
          </cell>
          <cell r="AE42" t="str">
            <v>Agricultural Equipment</v>
          </cell>
          <cell r="AF42" t="str">
            <v>Livestock</v>
          </cell>
          <cell r="AG42" t="str">
            <v>Roads or Bridges</v>
          </cell>
          <cell r="AH42" t="str">
            <v>Electricity</v>
          </cell>
          <cell r="AI42" t="str">
            <v>Microfinance Programs</v>
          </cell>
          <cell r="AJ42" t="str">
            <v>Communal Toilet Facilities</v>
          </cell>
          <cell r="AK42" t="str">
            <v>Community Center</v>
          </cell>
          <cell r="AL42" t="str">
            <v>Mosque</v>
          </cell>
          <cell r="AM42" t="str">
            <v>Governance</v>
          </cell>
          <cell r="AN42" t="str">
            <v>Dispute Resolution</v>
          </cell>
          <cell r="AO42" t="str">
            <v>Cash-for-Work for Men</v>
          </cell>
          <cell r="AP42" t="str">
            <v>Cash-for-Work for Women</v>
          </cell>
          <cell r="AQ42" t="str">
            <v>Food-for-Work for Women</v>
          </cell>
          <cell r="AR42" t="str">
            <v>Food-for-Work for Men</v>
          </cell>
          <cell r="AS42" t="str">
            <v>Food Security</v>
          </cell>
          <cell r="AT42" t="str">
            <v>Income Generation for Women</v>
          </cell>
          <cell r="AU42" t="str">
            <v>Income Generation for Men</v>
          </cell>
          <cell r="AV42" t="str">
            <v>Skills Training for Women</v>
          </cell>
          <cell r="AW42" t="str">
            <v>Skills Training for Men</v>
          </cell>
          <cell r="AX42" t="str">
            <v>Literacy Courses for Women</v>
          </cell>
          <cell r="AY42" t="str">
            <v>Literacy Courses for Men</v>
          </cell>
          <cell r="AZ42" t="str">
            <v>Flood Protection Wall</v>
          </cell>
          <cell r="BA42" t="str">
            <v>Kariz</v>
          </cell>
          <cell r="BB42" t="str">
            <v>Mill</v>
          </cell>
          <cell r="BC42" t="str">
            <v>Reforestation or Erosion Protection</v>
          </cell>
          <cell r="BD42" t="str">
            <v>Other:</v>
          </cell>
          <cell r="BE42" t="str">
            <v>Other:</v>
          </cell>
          <cell r="BF42" t="str">
            <v>Other:</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row>
        <row r="43">
          <cell r="H43">
            <v>5.09</v>
          </cell>
          <cell r="J43">
            <v>3.0499999999999989</v>
          </cell>
          <cell r="O43">
            <v>5.09</v>
          </cell>
          <cell r="P43">
            <v>3.0599999999999987</v>
          </cell>
          <cell r="R43" t="str">
            <v/>
          </cell>
          <cell r="W43" t="str">
            <v>To what extent have the {project / projects} benefited women in the village?: A great extent, a little, or not at all?</v>
          </cell>
          <cell r="X43" t="str">
            <v/>
          </cell>
          <cell r="Y43" t="str">
            <v>A Great Extent</v>
          </cell>
          <cell r="Z43" t="str">
            <v>A Little</v>
          </cell>
          <cell r="AA43" t="str">
            <v>Not At All</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row>
        <row r="44">
          <cell r="H44">
            <v>5.0999999999999996</v>
          </cell>
          <cell r="J44">
            <v>3.0599999999999987</v>
          </cell>
          <cell r="O44">
            <v>5.0999999999999996</v>
          </cell>
          <cell r="P44">
            <v>3.0699999999999985</v>
          </cell>
          <cell r="R44" t="str">
            <v/>
          </cell>
          <cell r="W44" t="str">
            <v>Currently, are there any vocational training or literacy courses for women being taught in the village?</v>
          </cell>
          <cell r="X44" t="str">
            <v/>
          </cell>
          <cell r="Y44" t="str">
            <v>No</v>
          </cell>
          <cell r="Z44" t="str">
            <v>Yes</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row>
        <row r="45">
          <cell r="H45" t="str">
            <v>N.103</v>
          </cell>
          <cell r="J45">
            <v>3.0699999999999985</v>
          </cell>
          <cell r="O45" t="str">
            <v>N.103</v>
          </cell>
          <cell r="P45" t="str">
            <v>N/A</v>
          </cell>
          <cell r="R45" t="str">
            <v/>
          </cell>
          <cell r="W45" t="str">
            <v>Have there been any innoculation campaigns in this village during the past 2 years?</v>
          </cell>
          <cell r="X45" t="str">
            <v/>
          </cell>
          <cell r="Y45" t="str">
            <v>No</v>
          </cell>
          <cell r="Z45" t="str">
            <v>Yes</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row>
        <row r="46">
          <cell r="H46">
            <v>9.0399999999999991</v>
          </cell>
          <cell r="J46">
            <v>4.01</v>
          </cell>
          <cell r="O46">
            <v>9.0399999999999991</v>
          </cell>
          <cell r="P46">
            <v>4.01</v>
          </cell>
          <cell r="R46">
            <v>4.0399999999999991</v>
          </cell>
          <cell r="W46" t="str">
            <v>What are the names of the people who are usually making decisions for people in the village? (in order of importance)</v>
          </cell>
          <cell r="X46" t="str">
            <v>[IF RESPONDENT GIVES MORE THAN THREE RESPONSES, ASK TO SELECT THREE MOST IMPORTANT]</v>
          </cell>
          <cell r="Y46" t="str">
            <v>No Such Person</v>
          </cell>
          <cell r="Z46" t="str">
            <v>|________________|</v>
          </cell>
          <cell r="AA46" t="str">
            <v>No Such Person</v>
          </cell>
          <cell r="AB46" t="str">
            <v>|________________|</v>
          </cell>
          <cell r="AC46" t="str">
            <v>No Such Person</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row>
        <row r="47">
          <cell r="H47">
            <v>9.0500000000000007</v>
          </cell>
          <cell r="J47">
            <v>4.0199999999999996</v>
          </cell>
          <cell r="O47">
            <v>9.0500000000000007</v>
          </cell>
          <cell r="P47">
            <v>4.0199999999999996</v>
          </cell>
          <cell r="R47">
            <v>4.0399999999999991</v>
          </cell>
          <cell r="W47" t="str">
            <v>Do these persons have titles or positions? (For example, are they a {malik / arbab / qariyadar}, mullah, khan, or head of council?)</v>
          </cell>
          <cell r="X47" t="str">
            <v/>
          </cell>
          <cell r="Y47" t="str">
            <v>This Person Doesn't Have a Title or Position</v>
          </cell>
          <cell r="Z47" t="str">
            <v>Malik</v>
          </cell>
          <cell r="AA47" t="str">
            <v>Arbab</v>
          </cell>
          <cell r="AB47" t="str">
            <v>Qariyadar</v>
          </cell>
          <cell r="AC47" t="str">
            <v>Khan</v>
          </cell>
          <cell r="AD47" t="str">
            <v>Zamindar</v>
          </cell>
          <cell r="AE47" t="str">
            <v>Beg / Baay</v>
          </cell>
          <cell r="AF47" t="str">
            <v>Commander</v>
          </cell>
          <cell r="AG47" t="str">
            <v>Mullah</v>
          </cell>
          <cell r="AH47" t="str">
            <v>Imam</v>
          </cell>
          <cell r="AI47" t="str">
            <v>Mosque Mullah</v>
          </cell>
          <cell r="AJ47" t="str">
            <v>Mawlawi</v>
          </cell>
          <cell r="AK47" t="str">
            <v>Religious Scholar</v>
          </cell>
          <cell r="AL47" t="str">
            <v>Rohani</v>
          </cell>
          <cell r="AM47" t="str">
            <v>Judge</v>
          </cell>
          <cell r="AN47" t="str">
            <v>Tribal Elder</v>
          </cell>
          <cell r="AO47" t="str">
            <v>Whitebeard</v>
          </cell>
          <cell r="AP47" t="str">
            <v>Head of Council</v>
          </cell>
          <cell r="AQ47" t="str">
            <v>Head of CDC</v>
          </cell>
          <cell r="AR47" t="str">
            <v>Head of Tribal Council</v>
          </cell>
          <cell r="AS47" t="str">
            <v>Member of Council</v>
          </cell>
          <cell r="AT47" t="str">
            <v>Member of CDC</v>
          </cell>
          <cell r="AU47" t="str">
            <v>Member of Tribal Council</v>
          </cell>
          <cell r="AV47" t="str">
            <v xml:space="preserve">CDC Deputy </v>
          </cell>
          <cell r="AW47" t="str">
            <v>Treasurer of CDC</v>
          </cell>
          <cell r="AX47" t="str">
            <v>Secretary of CDC</v>
          </cell>
          <cell r="AY47" t="str">
            <v>People's Representative</v>
          </cell>
          <cell r="AZ47" t="str">
            <v>Police Commander</v>
          </cell>
          <cell r="BA47" t="str">
            <v>District Administrator</v>
          </cell>
          <cell r="BB47" t="str">
            <v>Other:</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row>
        <row r="48">
          <cell r="H48">
            <v>9.06</v>
          </cell>
          <cell r="J48">
            <v>4.0299999999999994</v>
          </cell>
          <cell r="O48">
            <v>9.06</v>
          </cell>
          <cell r="P48">
            <v>4.0299999999999994</v>
          </cell>
          <cell r="R48" t="str">
            <v/>
          </cell>
          <cell r="W48" t="str">
            <v>How do these people get their authority? (For example, because they own a lot of land, because their father or family members held a similar position before, because they command a militia, are old, or other reason?)</v>
          </cell>
          <cell r="X48" t="str">
            <v/>
          </cell>
          <cell r="Y48" t="str">
            <v>Own a Lot of Land</v>
          </cell>
          <cell r="Z48" t="str">
            <v>Have a Lot of Money</v>
          </cell>
          <cell r="AA48" t="str">
            <v>Father or Family Members Held Position</v>
          </cell>
          <cell r="AB48" t="str">
            <v>From Powerful Family</v>
          </cell>
          <cell r="AC48" t="str">
            <v>Respected and Trusted by Villagers</v>
          </cell>
          <cell r="AD48" t="str">
            <v>Command Militia</v>
          </cell>
          <cell r="AE48" t="str">
            <v>Uloswol / Government Officials recognize this person / meet with them</v>
          </cell>
          <cell r="AF48" t="str">
            <v>NGO recognize this person / meet with them</v>
          </cell>
          <cell r="AG48" t="str">
            <v>Age</v>
          </cell>
          <cell r="AH48" t="str">
            <v>Wisdom</v>
          </cell>
          <cell r="AI48" t="str">
            <v>Level of Education</v>
          </cell>
          <cell r="AJ48" t="str">
            <v>Teacher</v>
          </cell>
          <cell r="AK48" t="str">
            <v>Head of Council</v>
          </cell>
          <cell r="AL48" t="str">
            <v>Member of Council</v>
          </cell>
          <cell r="AM48" t="str">
            <v>Head of CDC</v>
          </cell>
          <cell r="AN48" t="str">
            <v>Member of CDC</v>
          </cell>
          <cell r="AO48" t="str">
            <v>Member of District Council</v>
          </cell>
          <cell r="AP48" t="str">
            <v>Other:</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row>
        <row r="49">
          <cell r="H49">
            <v>9.09</v>
          </cell>
          <cell r="I49" t="str">
            <v>Add</v>
          </cell>
          <cell r="J49">
            <v>4.0399999999999991</v>
          </cell>
          <cell r="K49" t="str">
            <v>-</v>
          </cell>
          <cell r="L49" t="str">
            <v>-</v>
          </cell>
          <cell r="M49">
            <v>3.18</v>
          </cell>
          <cell r="N49" t="str">
            <v>N/A</v>
          </cell>
          <cell r="O49">
            <v>9.09</v>
          </cell>
          <cell r="P49">
            <v>4.0399999999999991</v>
          </cell>
          <cell r="R49" t="str">
            <v/>
          </cell>
          <cell r="W49" t="str">
            <v>If a woman in the village suffers from some dispute relating to inheritance or property ownership, who will resolve it?</v>
          </cell>
          <cell r="X49" t="str">
            <v/>
          </cell>
          <cell r="Y49" t="str">
            <v>No Such Person</v>
          </cell>
          <cell r="Z49" t="str">
            <v>Malik</v>
          </cell>
          <cell r="AA49" t="str">
            <v>Arbab</v>
          </cell>
          <cell r="AB49" t="str">
            <v>Qariyadar</v>
          </cell>
          <cell r="AC49" t="str">
            <v>Khan</v>
          </cell>
          <cell r="AD49" t="str">
            <v>Zamindar</v>
          </cell>
          <cell r="AE49" t="str">
            <v>Beg / Baay</v>
          </cell>
          <cell r="AF49" t="str">
            <v>Commander</v>
          </cell>
          <cell r="AG49" t="str">
            <v>Mullah / Imam</v>
          </cell>
          <cell r="AH49" t="str">
            <v>Mosque Mullah</v>
          </cell>
          <cell r="AI49" t="str">
            <v>Mawlawi</v>
          </cell>
          <cell r="AJ49" t="str">
            <v>Religious Scholar</v>
          </cell>
          <cell r="AK49" t="str">
            <v>Rohani</v>
          </cell>
          <cell r="AL49" t="str">
            <v>Judge</v>
          </cell>
          <cell r="AM49" t="str">
            <v>Tribal Elders</v>
          </cell>
          <cell r="AN49" t="str">
            <v>Whitebeards</v>
          </cell>
          <cell r="AO49" t="str">
            <v>Council</v>
          </cell>
          <cell r="AP49" t="str">
            <v>CDC</v>
          </cell>
          <cell r="AQ49" t="str">
            <v>Tribal Council</v>
          </cell>
          <cell r="AR49" t="str">
            <v>Head of CDC</v>
          </cell>
          <cell r="AS49" t="str">
            <v>Treasurer of CDC</v>
          </cell>
          <cell r="AT49" t="str">
            <v>Member of CDC</v>
          </cell>
          <cell r="AU49" t="str">
            <v>Head of Council</v>
          </cell>
          <cell r="AV49" t="str">
            <v>Member of Council</v>
          </cell>
          <cell r="AW49" t="str">
            <v>Head of Tribal Council</v>
          </cell>
          <cell r="AX49" t="str">
            <v>Member of Tribal Council</v>
          </cell>
          <cell r="AY49" t="str">
            <v>People's Representative</v>
          </cell>
          <cell r="AZ49" t="str">
            <v>Police Commander</v>
          </cell>
          <cell r="BA49" t="str">
            <v>District Administrator</v>
          </cell>
          <cell r="BB49" t="str">
            <v>Other:</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row>
        <row r="50">
          <cell r="H50">
            <v>9.11</v>
          </cell>
          <cell r="J50">
            <v>4.0499999999999989</v>
          </cell>
          <cell r="M50" t="str">
            <v>-</v>
          </cell>
          <cell r="O50">
            <v>9.11</v>
          </cell>
          <cell r="P50">
            <v>4.0599999999999987</v>
          </cell>
          <cell r="R50" t="str">
            <v/>
          </cell>
          <cell r="W50" t="str">
            <v>At the village level, who is usually guiding people in the issues such as wearing chadori or girls going to school?</v>
          </cell>
          <cell r="X50" t="str">
            <v/>
          </cell>
          <cell r="Y50" t="str">
            <v>No Such Person</v>
          </cell>
          <cell r="Z50" t="str">
            <v>Malik</v>
          </cell>
          <cell r="AA50" t="str">
            <v>Arbab</v>
          </cell>
          <cell r="AB50" t="str">
            <v>Qariyadar</v>
          </cell>
          <cell r="AC50" t="str">
            <v>Khan</v>
          </cell>
          <cell r="AD50" t="str">
            <v>Zamindar</v>
          </cell>
          <cell r="AE50" t="str">
            <v>Beg / Baay</v>
          </cell>
          <cell r="AF50" t="str">
            <v>Commander</v>
          </cell>
          <cell r="AG50" t="str">
            <v>Mullah / Imam</v>
          </cell>
          <cell r="AH50" t="str">
            <v>Mosque Mullah</v>
          </cell>
          <cell r="AI50" t="str">
            <v>Mawlawi</v>
          </cell>
          <cell r="AJ50" t="str">
            <v>Religious Scholar</v>
          </cell>
          <cell r="AK50" t="str">
            <v>Rohani</v>
          </cell>
          <cell r="AL50" t="str">
            <v>Judge</v>
          </cell>
          <cell r="AM50" t="str">
            <v>Tribal Elders</v>
          </cell>
          <cell r="AN50" t="str">
            <v>Whitebeards</v>
          </cell>
          <cell r="AO50" t="str">
            <v>Council</v>
          </cell>
          <cell r="AP50" t="str">
            <v>CDC</v>
          </cell>
          <cell r="AQ50" t="str">
            <v>Tribal Council</v>
          </cell>
          <cell r="AR50" t="str">
            <v>Head of CDC</v>
          </cell>
          <cell r="AS50" t="str">
            <v>Treasurer of CDC</v>
          </cell>
          <cell r="AT50" t="str">
            <v>Member of CDC</v>
          </cell>
          <cell r="AU50" t="str">
            <v>Head of Council</v>
          </cell>
          <cell r="AV50" t="str">
            <v>Member of Council</v>
          </cell>
          <cell r="AW50" t="str">
            <v>Head of Tribal Council</v>
          </cell>
          <cell r="AX50" t="str">
            <v>Member of Tribal Council</v>
          </cell>
          <cell r="AY50" t="str">
            <v>People's Representative</v>
          </cell>
          <cell r="AZ50" t="str">
            <v>Police Commander</v>
          </cell>
          <cell r="BA50" t="str">
            <v>District Administrator</v>
          </cell>
          <cell r="BB50" t="str">
            <v>Other:</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row>
        <row r="51">
          <cell r="H51">
            <v>7.17</v>
          </cell>
          <cell r="J51">
            <v>5.01</v>
          </cell>
          <cell r="M51" t="str">
            <v>-</v>
          </cell>
          <cell r="O51">
            <v>7.17</v>
          </cell>
          <cell r="P51">
            <v>5.01</v>
          </cell>
          <cell r="R51">
            <v>5.0899999999999981</v>
          </cell>
          <cell r="W51" t="str">
            <v>In this village, is there any council that is composed only of women from this village or of women from this village and another village?</v>
          </cell>
          <cell r="X51" t="str">
            <v/>
          </cell>
          <cell r="Y51" t="str">
            <v>This village does not have a women's council and does not share a women's council with other villages</v>
          </cell>
          <cell r="Z51" t="str">
            <v>This village has a women's council (which belongs to this village only)</v>
          </cell>
          <cell r="AA51" t="str">
            <v>This village shares a women's council with another village</v>
          </cell>
          <cell r="AB51" t="str">
            <v>This village has more than one women's council</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row>
        <row r="52">
          <cell r="H52">
            <v>7.18</v>
          </cell>
          <cell r="J52">
            <v>5.0199999999999996</v>
          </cell>
          <cell r="M52" t="str">
            <v>-</v>
          </cell>
          <cell r="O52">
            <v>7.18</v>
          </cell>
          <cell r="P52">
            <v>5.0199999999999996</v>
          </cell>
          <cell r="R52" t="str">
            <v/>
          </cell>
          <cell r="W52" t="str">
            <v>What is the name of this council?</v>
          </cell>
          <cell r="X52" t="str">
            <v/>
          </cell>
          <cell r="Y52" t="str">
            <v>Shura</v>
          </cell>
          <cell r="Z52" t="str">
            <v>Jirga</v>
          </cell>
          <cell r="AA52" t="str">
            <v>Village Shura</v>
          </cell>
          <cell r="AB52" t="str">
            <v>Village Jirga</v>
          </cell>
          <cell r="AC52" t="str">
            <v>Community Development Council [ONLY]</v>
          </cell>
          <cell r="AD52" t="str">
            <v>Hambastagi Shura</v>
          </cell>
          <cell r="AE52" t="str">
            <v>Local Shura</v>
          </cell>
          <cell r="AF52" t="str">
            <v>Local Jirga</v>
          </cell>
          <cell r="AG52" t="str">
            <v>CDC</v>
          </cell>
          <cell r="AH52" t="str">
            <v>Women's Council</v>
          </cell>
          <cell r="AI52" t="str">
            <v>Women's CDC</v>
          </cell>
          <cell r="AJ52" t="str">
            <v>Women's Sub-Council of CDC</v>
          </cell>
          <cell r="AK52" t="str">
            <v>Other:</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row>
        <row r="53">
          <cell r="H53">
            <v>7.2</v>
          </cell>
          <cell r="J53">
            <v>5.0299999999999994</v>
          </cell>
          <cell r="K53" t="str">
            <v>-</v>
          </cell>
          <cell r="O53">
            <v>7.2</v>
          </cell>
          <cell r="P53">
            <v>5.0299999999999994</v>
          </cell>
          <cell r="R53">
            <v>5.0499999999999989</v>
          </cell>
          <cell r="W53" t="str">
            <v>What is the name of the head of {name of women's council}?</v>
          </cell>
          <cell r="X53" t="str">
            <v/>
          </cell>
          <cell r="Y53" t="str">
            <v>Council Does Not Have a Head</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row>
        <row r="54">
          <cell r="H54">
            <v>7.21</v>
          </cell>
          <cell r="J54">
            <v>5.0399999999999991</v>
          </cell>
          <cell r="O54">
            <v>7.21</v>
          </cell>
          <cell r="P54">
            <v>5.0399999999999991</v>
          </cell>
          <cell r="R54" t="str">
            <v/>
          </cell>
          <cell r="W54" t="str">
            <v>How did this woman become head of {name of women's council}?</v>
          </cell>
          <cell r="X54" t="str">
            <v/>
          </cell>
          <cell r="Y54" t="str">
            <v>Position is Inherited From Father or Family</v>
          </cell>
          <cell r="Z54" t="str">
            <v>Selected by . . .</v>
          </cell>
          <cell r="AA54" t="str">
            <v>Powerful People in Village</v>
          </cell>
          <cell r="AB54" t="str">
            <v>White Beards</v>
          </cell>
          <cell r="AC54" t="str">
            <v>Village Shura</v>
          </cell>
          <cell r="AD54" t="str">
            <v>District Administrator</v>
          </cell>
          <cell r="AE54" t="str">
            <v>Provincial Governor</v>
          </cell>
          <cell r="AF54" t="str">
            <v>Government Officials</v>
          </cell>
          <cell r="AG54" t="str">
            <v>NGO</v>
          </cell>
          <cell r="AH54" t="str">
            <v>Other Powerful People</v>
          </cell>
          <cell r="AI54" t="str">
            <v>Secret Ballot Election Open to All Villagers</v>
          </cell>
          <cell r="AJ54" t="str">
            <v>Secret Ballot Election Open to Village Men</v>
          </cell>
          <cell r="AK54" t="str">
            <v>Secret Ballot Election Open to Village Women</v>
          </cell>
          <cell r="AL54" t="str">
            <v>Meeting of All Villagers</v>
          </cell>
          <cell r="AM54" t="str">
            <v>Meeting of Village Men</v>
          </cell>
          <cell r="AN54" t="str">
            <v>Meeting of Village Women</v>
          </cell>
          <cell r="AO54" t="str">
            <v>Other:</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row>
        <row r="55">
          <cell r="H55">
            <v>7.22</v>
          </cell>
          <cell r="J55">
            <v>5.0499999999999989</v>
          </cell>
          <cell r="O55">
            <v>7.22</v>
          </cell>
          <cell r="P55">
            <v>5.0499999999999989</v>
          </cell>
          <cell r="R55" t="str">
            <v/>
          </cell>
          <cell r="W55" t="str">
            <v>How many women currently serve as regular members of {name of women's council}?</v>
          </cell>
          <cell r="X55" t="str">
            <v/>
          </cell>
          <cell r="Y55" t="str">
            <v>Women</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row>
        <row r="56">
          <cell r="H56">
            <v>7.26</v>
          </cell>
          <cell r="J56">
            <v>5.0599999999999987</v>
          </cell>
          <cell r="O56">
            <v>7.26</v>
          </cell>
          <cell r="P56">
            <v>5.0599999999999987</v>
          </cell>
          <cell r="R56">
            <v>5.0799999999999983</v>
          </cell>
          <cell r="W56" t="str">
            <v>How long ago was the last meeting of this council?</v>
          </cell>
          <cell r="X56" t="str">
            <v/>
          </cell>
          <cell r="Y56" t="str">
            <v>Months</v>
          </cell>
          <cell r="Z56" t="str">
            <v>Years</v>
          </cell>
          <cell r="AA56" t="str">
            <v>Days</v>
          </cell>
          <cell r="AB56" t="str">
            <v>Weeks</v>
          </cell>
          <cell r="AC56" t="str">
            <v>Never</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row>
        <row r="57">
          <cell r="H57">
            <v>7.98</v>
          </cell>
          <cell r="J57">
            <v>5.0699999999999985</v>
          </cell>
          <cell r="O57">
            <v>7.98</v>
          </cell>
          <cell r="P57">
            <v>5.0699999999999985</v>
          </cell>
          <cell r="R57" t="str">
            <v/>
          </cell>
          <cell r="W57" t="str">
            <v>How many of you attended this meeting?</v>
          </cell>
          <cell r="X57" t="str">
            <v>[COUNT NUMBER OF RESPONDENTS GIVING EACH ANSWER AND ENTER NUMBER IN BOXES BELOW]</v>
          </cell>
          <cell r="Y57" t="str">
            <v>Attended</v>
          </cell>
          <cell r="Z57" t="str">
            <v>Did Not Attend</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row>
        <row r="58">
          <cell r="H58">
            <v>7.27</v>
          </cell>
          <cell r="J58">
            <v>5.0799999999999983</v>
          </cell>
          <cell r="O58">
            <v>7.27</v>
          </cell>
          <cell r="P58">
            <v>5.0799999999999983</v>
          </cell>
          <cell r="R58" t="str">
            <v/>
          </cell>
          <cell r="W58" t="str">
            <v>Are you a regular member of {name of women's council}?</v>
          </cell>
          <cell r="X58" t="str">
            <v>[COUNT NUMBER OF RESPONDENTS GIVING EACH ANSWER AND ENTER NUMBER IN BOXES BELOW]</v>
          </cell>
          <cell r="Y58" t="str">
            <v>Regular Member</v>
          </cell>
          <cell r="Z58" t="str">
            <v>Not a Regular Member</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row>
        <row r="59">
          <cell r="H59">
            <v>7.37</v>
          </cell>
          <cell r="J59">
            <v>5.0899999999999981</v>
          </cell>
          <cell r="O59">
            <v>7.37</v>
          </cell>
          <cell r="P59">
            <v>5.0999999999999979</v>
          </cell>
          <cell r="R59" t="str">
            <v/>
          </cell>
          <cell r="W59" t="str">
            <v>Over the past 12 months, what were the most important activities done by the village decision-makers or village elders for women?</v>
          </cell>
          <cell r="X59" t="str">
            <v>[MARK ALL MENTIONED]</v>
          </cell>
          <cell r="Y59" t="str">
            <v>Nothing</v>
          </cell>
          <cell r="Z59" t="str">
            <v>Resolve Disputes</v>
          </cell>
          <cell r="AA59" t="str">
            <v>Resolve Tribal Feud</v>
          </cell>
          <cell r="AB59" t="str">
            <v>Negotiate / Liase with Government</v>
          </cell>
          <cell r="AC59" t="str">
            <v>Hold Meetings</v>
          </cell>
          <cell r="AD59" t="str">
            <v>Make Rules for Villagers</v>
          </cell>
          <cell r="AE59" t="str">
            <v>Promote Health and Hygiene of Villagers</v>
          </cell>
          <cell r="AF59" t="str">
            <v>Promote Religious Virtue of Villagers</v>
          </cell>
          <cell r="AG59" t="str">
            <v>Providing for Participation of Women in Decision-Making</v>
          </cell>
          <cell r="AH59" t="str">
            <v>Providing for Selection of Projects by Women</v>
          </cell>
          <cell r="AI59" t="str">
            <v>Consult with Women about Selection of Development Projects</v>
          </cell>
          <cell r="AJ59" t="str">
            <v>Manage Development Projects</v>
          </cell>
          <cell r="AK59" t="str">
            <v>Providing Job Opportunities for Women</v>
          </cell>
          <cell r="AL59" t="str">
            <v>Vocational Training for Women</v>
          </cell>
          <cell r="AM59" t="str">
            <v>Development Project [SPECIFY]:</v>
          </cell>
          <cell r="AN59" t="str">
            <v>Training Course [SPECIFY]:</v>
          </cell>
          <cell r="AO59" t="str">
            <v>Other:</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row>
        <row r="60">
          <cell r="H60">
            <v>7.38</v>
          </cell>
          <cell r="J60">
            <v>5.0999999999999979</v>
          </cell>
          <cell r="O60">
            <v>7.38</v>
          </cell>
          <cell r="P60">
            <v>5.1099999999999977</v>
          </cell>
          <cell r="R60" t="str">
            <v/>
          </cell>
          <cell r="W60" t="str">
            <v>During the past 12 months, how many times have the women in this village held meetings with women from other villages?</v>
          </cell>
          <cell r="X60" t="str">
            <v/>
          </cell>
          <cell r="Y60" t="str">
            <v>Zero Times</v>
          </cell>
          <cell r="Z60" t="str">
            <v>One Time</v>
          </cell>
          <cell r="AA60" t="str">
            <v>Two Times</v>
          </cell>
          <cell r="AB60" t="str">
            <v>Three Times</v>
          </cell>
          <cell r="AC60" t="str">
            <v>Four Times</v>
          </cell>
          <cell r="AD60" t="str">
            <v>Five Times</v>
          </cell>
          <cell r="AE60" t="str">
            <v>Six Times</v>
          </cell>
          <cell r="AF60" t="str">
            <v>Seven Times</v>
          </cell>
          <cell r="AG60" t="str">
            <v>Eight Times</v>
          </cell>
          <cell r="AH60" t="str">
            <v>Nine Times</v>
          </cell>
          <cell r="AI60" t="str">
            <v>Ten Times</v>
          </cell>
          <cell r="AJ60" t="str">
            <v>Twenty Times</v>
          </cell>
          <cell r="AK60" t="str">
            <v>Thirty Times</v>
          </cell>
          <cell r="AL60" t="str">
            <v>Forty Times</v>
          </cell>
          <cell r="AM60" t="str">
            <v>Fifty Times</v>
          </cell>
          <cell r="AN60" t="str">
            <v>Hundred Times</v>
          </cell>
          <cell r="AO60" t="str">
            <v>Other:</v>
          </cell>
          <cell r="AP60" t="str">
            <v>Times</v>
          </cell>
          <cell r="AQ60" t="str">
            <v>Too Many to Count</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row>
        <row r="61">
          <cell r="H61">
            <v>7.39</v>
          </cell>
          <cell r="J61">
            <v>5.1099999999999977</v>
          </cell>
          <cell r="O61">
            <v>7.39</v>
          </cell>
          <cell r="P61">
            <v>5.1199999999999974</v>
          </cell>
          <cell r="R61" t="str">
            <v/>
          </cell>
          <cell r="W61" t="str">
            <v>During the past 12 months, how many times have the women in this village held meetings with the district authority or representatives of the district authority?</v>
          </cell>
          <cell r="X61" t="str">
            <v/>
          </cell>
          <cell r="Y61" t="str">
            <v>Zero Times</v>
          </cell>
          <cell r="Z61" t="str">
            <v>One Time</v>
          </cell>
          <cell r="AA61" t="str">
            <v>Two Times</v>
          </cell>
          <cell r="AB61" t="str">
            <v>Three Times</v>
          </cell>
          <cell r="AC61" t="str">
            <v>Four Times</v>
          </cell>
          <cell r="AD61" t="str">
            <v>Five Times</v>
          </cell>
          <cell r="AE61" t="str">
            <v>Six Times</v>
          </cell>
          <cell r="AF61" t="str">
            <v>Seven Times</v>
          </cell>
          <cell r="AG61" t="str">
            <v>Eight Times</v>
          </cell>
          <cell r="AH61" t="str">
            <v>Nine Times</v>
          </cell>
          <cell r="AI61" t="str">
            <v>Ten Times</v>
          </cell>
          <cell r="AJ61" t="str">
            <v>Twenty Times</v>
          </cell>
          <cell r="AK61" t="str">
            <v>Thirty Times</v>
          </cell>
          <cell r="AL61" t="str">
            <v>Forty Times</v>
          </cell>
          <cell r="AM61" t="str">
            <v>Fifty Times</v>
          </cell>
          <cell r="AN61" t="str">
            <v>Hundred Times</v>
          </cell>
          <cell r="AO61" t="str">
            <v>Other:</v>
          </cell>
          <cell r="AP61" t="str">
            <v>Times</v>
          </cell>
          <cell r="AQ61" t="str">
            <v>Too Many to Count</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row>
        <row r="62">
          <cell r="H62">
            <v>9.16</v>
          </cell>
          <cell r="J62">
            <v>5.1199999999999974</v>
          </cell>
          <cell r="K62" t="str">
            <v>-</v>
          </cell>
          <cell r="L62" t="str">
            <v>-</v>
          </cell>
          <cell r="M62">
            <v>5.2</v>
          </cell>
          <cell r="N62" t="str">
            <v>N/A</v>
          </cell>
          <cell r="O62">
            <v>9.16</v>
          </cell>
          <cell r="P62">
            <v>5.139999999999997</v>
          </cell>
          <cell r="R62" t="str">
            <v/>
          </cell>
          <cell r="W62" t="str">
            <v>To what extent do the influential people of this village consider the problems of women in the village and try to find a solution for them?: A great extent, a small extent, not at all?</v>
          </cell>
          <cell r="X62" t="str">
            <v>[COUNT NUMBER OF RESPONDENTS GIVING EACH ANSWER AND ENTER NUMBER IN BOXES BELOW]</v>
          </cell>
          <cell r="Y62" t="str">
            <v>A Great Extent</v>
          </cell>
          <cell r="Z62" t="str">
            <v>A Small Extent</v>
          </cell>
          <cell r="AA62" t="str">
            <v>Not At All</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row>
        <row r="63">
          <cell r="H63">
            <v>9.1999999999999993</v>
          </cell>
          <cell r="J63">
            <v>5.1299999999999972</v>
          </cell>
          <cell r="O63">
            <v>9.1999999999999993</v>
          </cell>
          <cell r="P63">
            <v>0</v>
          </cell>
          <cell r="R63" t="str">
            <v/>
          </cell>
          <cell r="W63" t="str">
            <v>In your opinion, how should the {malik / arbab / qariyadar} be selected? Should they inherit their position, be selected by tribal elders, selected by  central government, be selected by villagers through a secret ballot election or a meeting, or by another method?</v>
          </cell>
          <cell r="X63" t="str">
            <v>[COUNT NUMBER OF RESPONDENTS GIVING EACH ANSWER AND ENTER NUMBER IN BOXES BELOW]</v>
          </cell>
          <cell r="Y63" t="str">
            <v>Position Should be Inherited from Father or Family</v>
          </cell>
          <cell r="Z63" t="str">
            <v>Select by:</v>
          </cell>
          <cell r="AA63" t="str">
            <v>Powerful People in Village</v>
          </cell>
          <cell r="AB63" t="str">
            <v>White Beards / Tribal Elders</v>
          </cell>
          <cell r="AC63" t="str">
            <v>Village Council</v>
          </cell>
          <cell r="AD63" t="str">
            <v>District Administrator</v>
          </cell>
          <cell r="AE63" t="str">
            <v>Provincial Governor</v>
          </cell>
          <cell r="AF63" t="str">
            <v>Central Government</v>
          </cell>
          <cell r="AG63" t="str">
            <v>NGO</v>
          </cell>
          <cell r="AH63" t="str">
            <v>Other Powerful People</v>
          </cell>
          <cell r="AI63" t="str">
            <v>Secret Ballot Election Open to All Villagers</v>
          </cell>
          <cell r="AJ63" t="str">
            <v>Secret Ballot Election Open to Village Men</v>
          </cell>
          <cell r="AK63" t="str">
            <v>Secret Ballot Election Open to Village Women</v>
          </cell>
          <cell r="AL63" t="str">
            <v>Meeting of All Villagers</v>
          </cell>
          <cell r="AM63" t="str">
            <v>Meeting of Village Men</v>
          </cell>
          <cell r="AN63" t="str">
            <v>Meeting of Village Women</v>
          </cell>
          <cell r="AO63" t="str">
            <v>Other:</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row>
        <row r="64">
          <cell r="H64">
            <v>6.03</v>
          </cell>
          <cell r="J64">
            <v>6.01</v>
          </cell>
          <cell r="O64">
            <v>6.03</v>
          </cell>
          <cell r="P64">
            <v>6.01</v>
          </cell>
          <cell r="R64">
            <v>6.0299999999999994</v>
          </cell>
          <cell r="W64" t="str">
            <v>In the past 12 months, did you perform any work which generates income in money or products for you or your household?</v>
          </cell>
          <cell r="X64" t="str">
            <v>[COUNT NUMBER OF RESPONDENTS GIVING EACH ANSWER AND ENTER NUMBER IN BOXES BELOW]</v>
          </cell>
          <cell r="Y64" t="str">
            <v>No</v>
          </cell>
          <cell r="Z64" t="str">
            <v>Yes</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row>
        <row r="65">
          <cell r="H65">
            <v>6.07</v>
          </cell>
          <cell r="J65">
            <v>6.02</v>
          </cell>
          <cell r="M65">
            <v>5.24</v>
          </cell>
          <cell r="O65">
            <v>6.07</v>
          </cell>
          <cell r="P65">
            <v>6.02</v>
          </cell>
          <cell r="R65" t="str">
            <v/>
          </cell>
          <cell r="W65" t="str">
            <v>Do you have authority to use income generated by these activities?</v>
          </cell>
          <cell r="X65" t="str">
            <v>[COUNT NUMBER OF RESPONDENTS GIVING EACH ANSWER AND ENTER NUMBER IN BOXES BELOW]</v>
          </cell>
          <cell r="Y65" t="str">
            <v>No</v>
          </cell>
          <cell r="Z65" t="str">
            <v>Yes</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row>
        <row r="66">
          <cell r="H66">
            <v>6.09</v>
          </cell>
          <cell r="J66">
            <v>6.0299999999999994</v>
          </cell>
          <cell r="M66">
            <v>5.25</v>
          </cell>
          <cell r="O66">
            <v>6.09</v>
          </cell>
          <cell r="P66">
            <v>6.0299999999999994</v>
          </cell>
          <cell r="R66">
            <v>7.01</v>
          </cell>
          <cell r="W66" t="str">
            <v>Do women in this village do work which creates income in the form of money or goods?</v>
          </cell>
          <cell r="X66" t="str">
            <v/>
          </cell>
          <cell r="Y66" t="str">
            <v>No</v>
          </cell>
          <cell r="Z66" t="str">
            <v>Yes</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row>
        <row r="67">
          <cell r="H67">
            <v>6.1</v>
          </cell>
          <cell r="J67">
            <v>6.0399999999999991</v>
          </cell>
          <cell r="O67">
            <v>6.1</v>
          </cell>
          <cell r="P67">
            <v>6.0399999999999991</v>
          </cell>
          <cell r="R67" t="str">
            <v/>
          </cell>
          <cell r="W67" t="str">
            <v>What is the most common work done by women in this village?</v>
          </cell>
          <cell r="X67" t="str">
            <v>[MARK ALL MENTIONED]</v>
          </cell>
          <cell r="Y67" t="str">
            <v>Clothes Washing for Income</v>
          </cell>
          <cell r="Z67" t="str">
            <v>Crop Production for Home Consumption</v>
          </cell>
          <cell r="AA67" t="str">
            <v>Production And Sale Of Field Crops</v>
          </cell>
          <cell r="AB67" t="str">
            <v>Production And Sale Of Opium</v>
          </cell>
          <cell r="AC67" t="str">
            <v>Production And Sale Of Orchard Products</v>
          </cell>
          <cell r="AD67" t="str">
            <v>Agricultural Wage Labour</v>
          </cell>
          <cell r="AE67" t="str">
            <v>Opium Wage Labour</v>
          </cell>
          <cell r="AF67" t="str">
            <v>Processing of Pistachios</v>
          </cell>
          <cell r="AG67" t="str">
            <v>Livestock Production for Home Consumption</v>
          </cell>
          <cell r="AH67" t="str">
            <v>Wool Weaving</v>
          </cell>
          <cell r="AI67" t="str">
            <v>Production And Sale Of Live Animals</v>
          </cell>
          <cell r="AJ67" t="str">
            <v>Production And Sale Of Leather, Skins &amp; Wool</v>
          </cell>
          <cell r="AK67" t="str">
            <v>Production and Sale of Dairy Products (Milk, Cheese, or Curd)</v>
          </cell>
          <cell r="AL67" t="str">
            <v>Livestock Wage Labour</v>
          </cell>
          <cell r="AM67" t="str">
            <v>Collection of Bushes / Firewood for Sale</v>
          </cell>
          <cell r="AN67" t="str">
            <v>Collection of Bushes / Firewood for Home Use</v>
          </cell>
          <cell r="AO67" t="str">
            <v>Beauty Parlor</v>
          </cell>
          <cell r="AP67" t="str">
            <v>Trading / Middleman</v>
          </cell>
          <cell r="AQ67" t="str">
            <v>Collector and Seller Of Bushes</v>
          </cell>
          <cell r="AR67" t="str">
            <v>Cross Border Trade</v>
          </cell>
          <cell r="AS67" t="str">
            <v>Smuggling</v>
          </cell>
          <cell r="AT67" t="str">
            <v>Shopkeeper</v>
          </cell>
          <cell r="AU67" t="str">
            <v>Milling</v>
          </cell>
          <cell r="AV67" t="str">
            <v xml:space="preserve">Mining </v>
          </cell>
          <cell r="AW67" t="str">
            <v xml:space="preserve">Baker </v>
          </cell>
          <cell r="AX67" t="str">
            <v>Tailor</v>
          </cell>
          <cell r="AY67" t="str">
            <v>Needlecraft</v>
          </cell>
          <cell r="AZ67" t="str">
            <v>Carpet Weaving</v>
          </cell>
          <cell r="BA67" t="str">
            <v>Doctor</v>
          </cell>
          <cell r="BB67" t="str">
            <v>Health Worker / Nurse / Midwife</v>
          </cell>
          <cell r="BC67" t="str">
            <v>Principal / Teacher Manager / Teacher</v>
          </cell>
          <cell r="BD67" t="str">
            <v>Job With Government</v>
          </cell>
          <cell r="BE67" t="str">
            <v>Job With Non-Government Organization</v>
          </cell>
          <cell r="BF67" t="str">
            <v>Job With Company Or Private Sector</v>
          </cell>
          <cell r="BG67" t="str">
            <v>Military Service / Police / Army</v>
          </cell>
          <cell r="BH67" t="str">
            <v>Begging</v>
          </cell>
          <cell r="BI67" t="str">
            <v>Other:</v>
          </cell>
          <cell r="BJ67">
            <v>0</v>
          </cell>
          <cell r="BK67">
            <v>0</v>
          </cell>
          <cell r="BL67">
            <v>0</v>
          </cell>
          <cell r="BM67">
            <v>0</v>
          </cell>
          <cell r="BN67">
            <v>0</v>
          </cell>
          <cell r="BO67">
            <v>0</v>
          </cell>
          <cell r="BP67">
            <v>0</v>
          </cell>
          <cell r="BQ67">
            <v>0</v>
          </cell>
          <cell r="BR67">
            <v>0</v>
          </cell>
          <cell r="BS67">
            <v>0</v>
          </cell>
          <cell r="BT67">
            <v>0</v>
          </cell>
          <cell r="BU67">
            <v>0</v>
          </cell>
          <cell r="BV67">
            <v>0</v>
          </cell>
        </row>
        <row r="68">
          <cell r="H68">
            <v>10.81</v>
          </cell>
          <cell r="J68">
            <v>7.01</v>
          </cell>
          <cell r="O68">
            <v>10.81</v>
          </cell>
          <cell r="P68">
            <v>0</v>
          </cell>
          <cell r="R68">
            <v>7.0299999999999994</v>
          </cell>
          <cell r="W68" t="str">
            <v>In this village, are there women who are well respected by men and women?</v>
          </cell>
          <cell r="X68" t="str">
            <v/>
          </cell>
          <cell r="Y68" t="str">
            <v>No</v>
          </cell>
          <cell r="Z68" t="str">
            <v>Yes</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row>
        <row r="69">
          <cell r="H69">
            <v>10.82</v>
          </cell>
          <cell r="J69">
            <v>7.02</v>
          </cell>
          <cell r="O69">
            <v>10.82</v>
          </cell>
          <cell r="P69">
            <v>0</v>
          </cell>
          <cell r="R69" t="str">
            <v/>
          </cell>
          <cell r="W69" t="str">
            <v>Does this {woman / women} have any title(s) or position(s)? [IF YES] What?</v>
          </cell>
          <cell r="X69" t="str">
            <v>[MARK ALL MENTIONED]</v>
          </cell>
          <cell r="Y69" t="str">
            <v>No, This Person Doesn't Have a Title or Position</v>
          </cell>
          <cell r="Z69" t="str">
            <v>Head of Women's Council</v>
          </cell>
          <cell r="AA69" t="str">
            <v>Member of Women's Council</v>
          </cell>
          <cell r="AB69" t="str">
            <v>Head of CDC (Woman)</v>
          </cell>
          <cell r="AC69" t="str">
            <v>Deputy Head of CDC (Woman)</v>
          </cell>
          <cell r="AD69" t="str">
            <v>Treasurer of CDC (Woman)</v>
          </cell>
          <cell r="AE69" t="str">
            <v>Secretary of CDC</v>
          </cell>
          <cell r="AF69" t="str">
            <v>Member of CDC</v>
          </cell>
          <cell r="AG69" t="str">
            <v>Teacher</v>
          </cell>
          <cell r="AH69" t="str">
            <v>Midwife</v>
          </cell>
          <cell r="AI69" t="str">
            <v>White Hair</v>
          </cell>
          <cell r="AJ69" t="str">
            <v>Other:</v>
          </cell>
          <cell r="AK69" t="str">
            <v>Other:</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row>
        <row r="70">
          <cell r="H70">
            <v>10.89</v>
          </cell>
          <cell r="J70">
            <v>7.0299999999999994</v>
          </cell>
          <cell r="O70">
            <v>10.89</v>
          </cell>
          <cell r="P70">
            <v>7.0299999999999994</v>
          </cell>
          <cell r="R70">
            <v>7.0699999999999985</v>
          </cell>
          <cell r="W70" t="str">
            <v>Do women in this village have someone or a group to go to discuss and/or find a way to solve their problems?</v>
          </cell>
          <cell r="X70" t="str">
            <v/>
          </cell>
          <cell r="Y70" t="str">
            <v>No</v>
          </cell>
          <cell r="Z70" t="str">
            <v>Yes</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row>
        <row r="71">
          <cell r="H71">
            <v>10.83</v>
          </cell>
          <cell r="J71">
            <v>7.0399999999999991</v>
          </cell>
          <cell r="O71">
            <v>10.83</v>
          </cell>
          <cell r="P71">
            <v>7.0399999999999991</v>
          </cell>
          <cell r="R71" t="str">
            <v/>
          </cell>
          <cell r="W71" t="str">
            <v>Who or what group?</v>
          </cell>
          <cell r="X71" t="str">
            <v>[MARK ALL MENTIONED]</v>
          </cell>
          <cell r="Y71" t="str">
            <v>Women's group</v>
          </cell>
          <cell r="Z71" t="str">
            <v>Mullah</v>
          </cell>
          <cell r="AA71" t="str">
            <v>Educated and respected woman</v>
          </cell>
          <cell r="AB71" t="str">
            <v>Educated and respected man</v>
          </cell>
          <cell r="AC71" t="str">
            <v>Group Established by NGO</v>
          </cell>
          <cell r="AD71" t="str">
            <v>CDC</v>
          </cell>
          <cell r="AE71" t="str">
            <v>Women's Council</v>
          </cell>
          <cell r="AF71" t="str">
            <v>Other:</v>
          </cell>
          <cell r="AG71" t="str">
            <v>Other:</v>
          </cell>
          <cell r="AH71" t="str">
            <v>Other:</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row>
        <row r="72">
          <cell r="H72">
            <v>10.84</v>
          </cell>
          <cell r="J72">
            <v>7.0499999999999989</v>
          </cell>
          <cell r="O72">
            <v>10.84</v>
          </cell>
          <cell r="P72">
            <v>7.0499999999999989</v>
          </cell>
          <cell r="R72" t="str">
            <v/>
          </cell>
          <cell r="W72" t="str">
            <v>What sort of problems do they discuss?</v>
          </cell>
          <cell r="X72" t="str">
            <v>[MARK ALL MENTIONED]</v>
          </cell>
          <cell r="Y72" t="str">
            <v>Family Problems</v>
          </cell>
          <cell r="Z72" t="str">
            <v>Marriage / Birth Matters</v>
          </cell>
          <cell r="AA72" t="str">
            <v>Infertility</v>
          </cell>
          <cell r="AB72" t="str">
            <v>Contraception</v>
          </cell>
          <cell r="AC72" t="str">
            <v>Economic Problems</v>
          </cell>
          <cell r="AD72" t="str">
            <v>Development Projects</v>
          </cell>
          <cell r="AE72" t="str">
            <v>Conflict Resolution</v>
          </cell>
          <cell r="AF72" t="str">
            <v>Religious / Cultural Matters</v>
          </cell>
          <cell r="AG72" t="str">
            <v>Diseases / Health Problems</v>
          </cell>
          <cell r="AH72" t="str">
            <v>Other:</v>
          </cell>
          <cell r="AI72" t="str">
            <v>Other:</v>
          </cell>
          <cell r="AJ72" t="str">
            <v>Other:</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row>
        <row r="73">
          <cell r="H73">
            <v>10.85</v>
          </cell>
          <cell r="J73">
            <v>7.0599999999999987</v>
          </cell>
          <cell r="O73">
            <v>10.85</v>
          </cell>
          <cell r="P73">
            <v>7.0599999999999987</v>
          </cell>
          <cell r="R73" t="str">
            <v/>
          </cell>
          <cell r="W73" t="str">
            <v>Do you go to this person or group? [IF NOT] Why not?</v>
          </cell>
          <cell r="X73" t="str">
            <v>[COUNT NUMBER OF RESPONDENTS GIVING EACH ANSWER AND ENTER NUMBER IN BOXES BELOW]</v>
          </cell>
          <cell r="Y73" t="str">
            <v>Yes, I Go To This Person or Group</v>
          </cell>
          <cell r="Z73" t="str">
            <v>Fear</v>
          </cell>
          <cell r="AA73" t="str">
            <v>Shame</v>
          </cell>
          <cell r="AB73" t="str">
            <v>Not Appropriate / Against Custom</v>
          </cell>
          <cell r="AC73" t="str">
            <v>Not Allowed</v>
          </cell>
          <cell r="AD73" t="str">
            <v>No Interest / No Problems</v>
          </cell>
          <cell r="AE73" t="str">
            <v>Other:</v>
          </cell>
          <cell r="AF73" t="str">
            <v>Other:</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row>
        <row r="74">
          <cell r="H74">
            <v>10.039999999999999</v>
          </cell>
          <cell r="J74">
            <v>7.0699999999999985</v>
          </cell>
          <cell r="O74">
            <v>10.039999999999999</v>
          </cell>
          <cell r="P74">
            <v>7.01</v>
          </cell>
          <cell r="R74" t="str">
            <v/>
          </cell>
          <cell r="W74" t="str">
            <v>Do the women in this village socialize with the women who are not their relatives?</v>
          </cell>
          <cell r="X74" t="str">
            <v/>
          </cell>
          <cell r="Y74" t="str">
            <v>No</v>
          </cell>
          <cell r="Z74" t="str">
            <v>Yes</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row>
        <row r="75">
          <cell r="H75">
            <v>10.130000000000001</v>
          </cell>
          <cell r="J75">
            <v>7.0799999999999983</v>
          </cell>
          <cell r="O75">
            <v>10.130000000000001</v>
          </cell>
          <cell r="P75">
            <v>7.0999999999999979</v>
          </cell>
          <cell r="R75" t="str">
            <v/>
          </cell>
          <cell r="W75" t="str">
            <v>In the last 30 days, on how many days have you gone outside your dwelling compound?</v>
          </cell>
          <cell r="X75" t="str">
            <v>[RECORD ANSWER OF EACH RESPONDENT]</v>
          </cell>
          <cell r="Y75" t="str">
            <v>Days</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row>
        <row r="76">
          <cell r="H76">
            <v>10.15</v>
          </cell>
          <cell r="J76">
            <v>7.0899999999999981</v>
          </cell>
          <cell r="O76">
            <v>10.15</v>
          </cell>
          <cell r="P76">
            <v>7.1099999999999977</v>
          </cell>
          <cell r="R76" t="str">
            <v/>
          </cell>
          <cell r="W76" t="str">
            <v>Do you always have a company when you leave the house?</v>
          </cell>
          <cell r="X76" t="str">
            <v>[COUNT NUMBER OF RESPONDENTS GIVING EACH ANSWER AND ENTER NUMBER IN BOXES BELOW]</v>
          </cell>
          <cell r="Y76" t="e">
            <v>#REF!</v>
          </cell>
          <cell r="Z76" t="str">
            <v>Yes, Child Under 10</v>
          </cell>
          <cell r="AA76" t="str">
            <v>Child from 11 - 15 Years</v>
          </cell>
          <cell r="AB76" t="str">
            <v>Husband</v>
          </cell>
          <cell r="AC76" t="str">
            <v>Adult Male Family Member</v>
          </cell>
          <cell r="AD76" t="str">
            <v>Adult Female Family Member</v>
          </cell>
          <cell r="AE76" t="str">
            <v>Female Non-Relative</v>
          </cell>
          <cell r="AF76" t="str">
            <v>Other:</v>
          </cell>
          <cell r="AG76" t="str">
            <v>Other:</v>
          </cell>
          <cell r="AH76">
            <v>0</v>
          </cell>
          <cell r="AI76">
            <v>0</v>
          </cell>
          <cell r="AJ76">
            <v>0</v>
          </cell>
          <cell r="AK76" t="str">
            <v>No, Unaccompanied</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row>
        <row r="77">
          <cell r="H77">
            <v>10.16</v>
          </cell>
          <cell r="J77">
            <v>7.0999999999999979</v>
          </cell>
          <cell r="O77">
            <v>10.16</v>
          </cell>
          <cell r="P77">
            <v>7.1199999999999974</v>
          </cell>
          <cell r="R77" t="str">
            <v/>
          </cell>
          <cell r="W77" t="str">
            <v>When do you wear chadari?</v>
          </cell>
          <cell r="X77" t="str">
            <v>[COUNT NUMBER OF RESPONDENTS GIVING EACH ANSWER AND ENTER NUMBER IN BOXES BELOW]</v>
          </cell>
          <cell r="Y77" t="str">
            <v>No, Don't Wear a Burka</v>
          </cell>
          <cell r="Z77" t="str">
            <v>Wear Headscarf or Other Head-Covering but Not Burqa</v>
          </cell>
          <cell r="AA77" t="str">
            <v>Yes, But Rarely</v>
          </cell>
          <cell r="AB77" t="str">
            <v>Yes, Sometimes</v>
          </cell>
          <cell r="AC77" t="str">
            <v>Yes, Most of the Time</v>
          </cell>
          <cell r="AD77" t="str">
            <v>Yes, Always</v>
          </cell>
          <cell r="AE77" t="str">
            <v>Other:</v>
          </cell>
          <cell r="AF77" t="str">
            <v>Other:</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row>
        <row r="78">
          <cell r="H78">
            <v>10.11</v>
          </cell>
          <cell r="J78">
            <v>7.1099999999999977</v>
          </cell>
          <cell r="O78">
            <v>10.11</v>
          </cell>
          <cell r="P78">
            <v>0</v>
          </cell>
          <cell r="R78" t="str">
            <v/>
          </cell>
          <cell r="W78" t="str">
            <v>How many households do you know in the village that is closest to your village?</v>
          </cell>
          <cell r="X78" t="str">
            <v>[RECORD ANSWER OF EACH RESPONDENT]</v>
          </cell>
          <cell r="Y78" t="str">
            <v>No Households</v>
          </cell>
          <cell r="Z78" t="str">
            <v>Households</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row>
        <row r="79">
          <cell r="H79">
            <v>10.119999999999999</v>
          </cell>
          <cell r="J79">
            <v>7.1199999999999974</v>
          </cell>
          <cell r="O79">
            <v>10.119999999999999</v>
          </cell>
          <cell r="P79">
            <v>0</v>
          </cell>
          <cell r="R79" t="str">
            <v/>
          </cell>
          <cell r="W79" t="str">
            <v>During the past 3 months, how many times have you visited the nearest village?</v>
          </cell>
          <cell r="X79" t="str">
            <v>[RECORD ANSWER OF EACH RESPONDENT]</v>
          </cell>
          <cell r="Y79" t="str">
            <v>Zero</v>
          </cell>
          <cell r="Z79" t="str">
            <v>Once</v>
          </cell>
          <cell r="AA79" t="str">
            <v>Twice</v>
          </cell>
          <cell r="AB79" t="str">
            <v>Three Times</v>
          </cell>
          <cell r="AC79" t="str">
            <v>Four Times</v>
          </cell>
          <cell r="AD79" t="str">
            <v>Five Times</v>
          </cell>
          <cell r="AE79" t="str">
            <v>Six Times</v>
          </cell>
          <cell r="AF79" t="str">
            <v>Seven Times</v>
          </cell>
          <cell r="AG79" t="str">
            <v>Eight Times</v>
          </cell>
          <cell r="AH79" t="str">
            <v>Nine Times</v>
          </cell>
          <cell r="AI79" t="str">
            <v>Ten Times</v>
          </cell>
          <cell r="AJ79" t="str">
            <v>Once a Month</v>
          </cell>
          <cell r="AK79" t="str">
            <v>Once a Week</v>
          </cell>
          <cell r="AL79" t="str">
            <v>Once a Day</v>
          </cell>
          <cell r="AM79" t="str">
            <v>Too Many to Count</v>
          </cell>
          <cell r="AN79" t="str">
            <v>Other:</v>
          </cell>
          <cell r="AO79" t="str">
            <v>Times</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row>
        <row r="80">
          <cell r="H80">
            <v>10.18</v>
          </cell>
          <cell r="J80">
            <v>7.1299999999999972</v>
          </cell>
          <cell r="O80">
            <v>10.18</v>
          </cell>
          <cell r="P80">
            <v>7.1299999999999972</v>
          </cell>
          <cell r="R80" t="str">
            <v/>
          </cell>
          <cell r="W80" t="str">
            <v>In the past month, how many times have you been to {name of district center}?</v>
          </cell>
          <cell r="X80" t="str">
            <v>[RECORD ANSWER OF EACH RESPONDENT]</v>
          </cell>
          <cell r="Y80" t="str">
            <v>Zero Times</v>
          </cell>
          <cell r="Z80" t="str">
            <v>Times</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row>
        <row r="81">
          <cell r="H81">
            <v>13</v>
          </cell>
          <cell r="J81" t="str">
            <v>-</v>
          </cell>
          <cell r="O81">
            <v>13</v>
          </cell>
          <cell r="P81">
            <v>0</v>
          </cell>
          <cell r="R81" t="str">
            <v/>
          </cell>
          <cell r="W81" t="str">
            <v>I want to ask you who decides about the following issues in your household:</v>
          </cell>
          <cell r="X81" t="str">
            <v>[COUNT NUMBER OF RESPONDENTS GIVING EACH ANSWER AND ENTER NUMBER IN BOXES BELOW]</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row>
        <row r="82">
          <cell r="H82">
            <v>13.02</v>
          </cell>
          <cell r="J82">
            <v>7.139999999999997</v>
          </cell>
          <cell r="O82">
            <v>13.02</v>
          </cell>
          <cell r="P82">
            <v>8.01</v>
          </cell>
          <cell r="R82" t="str">
            <v/>
          </cell>
          <cell r="W82" t="str">
            <v>Clothes Purchases?</v>
          </cell>
          <cell r="X82" t="str">
            <v/>
          </cell>
          <cell r="Y82" t="str">
            <v>Head / Father of the household decides alone</v>
          </cell>
          <cell r="Z82" t="str">
            <v>Spouse of household head or female household head decides alone</v>
          </cell>
          <cell r="AA82" t="str">
            <v>Head / Father in consultation with his/her spouse</v>
          </cell>
          <cell r="AB82" t="str">
            <v>Head / Father in consultation with the person concerned</v>
          </cell>
          <cell r="AC82" t="str">
            <v>Head / Father and spouse of head in consultation with the person concerned</v>
          </cell>
          <cell r="AD82" t="str">
            <v>Head / Father and other male members decide</v>
          </cell>
          <cell r="AE82" t="str">
            <v>Other combination of persons decide</v>
          </cell>
          <cell r="AF82" t="str">
            <v>Does not apply to this household</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row>
        <row r="83">
          <cell r="H83">
            <v>13.08</v>
          </cell>
          <cell r="J83">
            <v>7.1499999999999968</v>
          </cell>
          <cell r="O83">
            <v>13.08</v>
          </cell>
          <cell r="P83">
            <v>8.02</v>
          </cell>
          <cell r="R83" t="str">
            <v/>
          </cell>
          <cell r="W83" t="str">
            <v>Marriage of Boys?</v>
          </cell>
          <cell r="X83" t="str">
            <v/>
          </cell>
          <cell r="Y83" t="str">
            <v>Head / Father of the household decides alone</v>
          </cell>
          <cell r="Z83" t="str">
            <v>Spouse of household head or female household head decides alone</v>
          </cell>
          <cell r="AA83" t="str">
            <v>Head / Father in consultation with his/her spouse</v>
          </cell>
          <cell r="AB83" t="str">
            <v>Head / Father in consultation with the person concerned</v>
          </cell>
          <cell r="AC83" t="str">
            <v>Head / Father and spouse of head in consultation with the person concerned</v>
          </cell>
          <cell r="AD83" t="str">
            <v>Head / Father and other male members decide</v>
          </cell>
          <cell r="AE83" t="str">
            <v>Other combination of persons decide</v>
          </cell>
          <cell r="AF83" t="str">
            <v>Does not apply to this household</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row>
        <row r="84">
          <cell r="H84">
            <v>13.09</v>
          </cell>
          <cell r="J84">
            <v>7.1599999999999966</v>
          </cell>
          <cell r="O84">
            <v>13.09</v>
          </cell>
          <cell r="P84">
            <v>8.0299999999999994</v>
          </cell>
          <cell r="R84" t="str">
            <v/>
          </cell>
          <cell r="W84" t="str">
            <v>Marriage of Girls?</v>
          </cell>
          <cell r="X84" t="str">
            <v/>
          </cell>
          <cell r="Y84" t="str">
            <v>Head / Father of the household decides alone</v>
          </cell>
          <cell r="Z84" t="str">
            <v>Spouse of household head or female household head decides alone</v>
          </cell>
          <cell r="AA84" t="str">
            <v>Head / Father in consultation with his/her spouse</v>
          </cell>
          <cell r="AB84" t="str">
            <v>Head / Father in consultation with the person concerned</v>
          </cell>
          <cell r="AC84" t="str">
            <v>Head / Father and spouse of head in consultation with the person concerned</v>
          </cell>
          <cell r="AD84" t="str">
            <v>Head / Father and other male members decide</v>
          </cell>
          <cell r="AE84" t="str">
            <v>Other combination of persons decide</v>
          </cell>
          <cell r="AF84" t="str">
            <v>Does not apply to this household</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row>
        <row r="85">
          <cell r="H85">
            <v>13.1</v>
          </cell>
          <cell r="J85">
            <v>7.1699999999999964</v>
          </cell>
          <cell r="O85">
            <v>13.1</v>
          </cell>
          <cell r="P85">
            <v>8.0399999999999991</v>
          </cell>
          <cell r="R85" t="str">
            <v/>
          </cell>
          <cell r="W85" t="str">
            <v>Education of Boys?</v>
          </cell>
          <cell r="X85" t="str">
            <v/>
          </cell>
          <cell r="Y85" t="str">
            <v>Head / Father of the household decides alone</v>
          </cell>
          <cell r="Z85" t="str">
            <v>Spouse of household head or female household head decides alone</v>
          </cell>
          <cell r="AA85" t="str">
            <v>Head / Father in consultation with his/her spouse</v>
          </cell>
          <cell r="AB85" t="str">
            <v>Head / Father in consultation with the person concerned</v>
          </cell>
          <cell r="AC85" t="str">
            <v>Head / Father and spouse of head in consultation with the person concerned</v>
          </cell>
          <cell r="AD85" t="str">
            <v>Head / Father and other male members decide</v>
          </cell>
          <cell r="AE85" t="str">
            <v>Other combination of persons decide</v>
          </cell>
          <cell r="AF85" t="str">
            <v>Does not apply to this household</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row>
        <row r="86">
          <cell r="H86">
            <v>13.11</v>
          </cell>
          <cell r="J86">
            <v>7.1799999999999962</v>
          </cell>
          <cell r="O86">
            <v>13.11</v>
          </cell>
          <cell r="P86">
            <v>8.0499999999999989</v>
          </cell>
          <cell r="R86" t="str">
            <v/>
          </cell>
          <cell r="W86" t="str">
            <v>Education of Girls?</v>
          </cell>
          <cell r="X86" t="str">
            <v/>
          </cell>
          <cell r="Y86" t="str">
            <v>Head / Father of the household decides alone</v>
          </cell>
          <cell r="Z86" t="str">
            <v>Spouse of household head or female household head decides alone</v>
          </cell>
          <cell r="AA86" t="str">
            <v>Head / Father in consultation with his/her spouse</v>
          </cell>
          <cell r="AB86" t="str">
            <v>Head / Father in consultation with the person concerned</v>
          </cell>
          <cell r="AC86" t="str">
            <v>Head / Father and spouse of head in consultation with the person concerned</v>
          </cell>
          <cell r="AD86" t="str">
            <v>Head / Father and other male members decide</v>
          </cell>
          <cell r="AE86" t="str">
            <v>Other combination of persons decide</v>
          </cell>
          <cell r="AF86" t="str">
            <v>Does not apply to this household</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row>
        <row r="87">
          <cell r="H87" t="str">
            <v>N.19</v>
          </cell>
          <cell r="J87">
            <v>8.01</v>
          </cell>
          <cell r="O87" t="str">
            <v>N.19</v>
          </cell>
          <cell r="P87" t="str">
            <v>N/A</v>
          </cell>
          <cell r="R87" t="str">
            <v/>
          </cell>
          <cell r="W87" t="str">
            <v>Are there any women in this village who participate in dispute resolution on issues of land, murder, or forced marriage?</v>
          </cell>
          <cell r="X87" t="str">
            <v/>
          </cell>
          <cell r="Y87" t="str">
            <v>No, Women Are Not Participating</v>
          </cell>
          <cell r="Z87" t="str">
            <v>Yes, Women Are Participating</v>
          </cell>
          <cell r="AA87" t="str">
            <v>There Are Never Any Disputes of This Nature</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row>
        <row r="88">
          <cell r="H88" t="str">
            <v>N.78</v>
          </cell>
          <cell r="J88">
            <v>8.02</v>
          </cell>
          <cell r="O88" t="str">
            <v>N.78</v>
          </cell>
          <cell r="P88" t="str">
            <v>N/A</v>
          </cell>
          <cell r="R88" t="str">
            <v/>
          </cell>
          <cell r="W88" t="str">
            <v>During the most recent dispute in this village, were any women involved in resolving it?</v>
          </cell>
          <cell r="X88" t="str">
            <v/>
          </cell>
          <cell r="Y88" t="str">
            <v>No</v>
          </cell>
          <cell r="Z88" t="str">
            <v>Yes</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row>
        <row r="89">
          <cell r="H89" t="str">
            <v>N.20</v>
          </cell>
          <cell r="J89">
            <v>8.0299999999999994</v>
          </cell>
          <cell r="O89" t="str">
            <v>N.20</v>
          </cell>
          <cell r="P89" t="str">
            <v>N/A</v>
          </cell>
          <cell r="R89" t="str">
            <v/>
          </cell>
          <cell r="W89" t="str">
            <v>When there is food aid to be distributed among the households of the village, are the views of any women considered when deciding which households are to receive the food?</v>
          </cell>
          <cell r="X89" t="str">
            <v/>
          </cell>
          <cell r="Y89" t="str">
            <v>No, Views of Women Are Not Considered</v>
          </cell>
          <cell r="Z89" t="str">
            <v>Yes, Views of Women Are Considered</v>
          </cell>
          <cell r="AA89" t="str">
            <v>There Are No Such Food Distributions</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row>
        <row r="90">
          <cell r="H90">
            <v>9.24</v>
          </cell>
          <cell r="J90">
            <v>8.0399999999999991</v>
          </cell>
          <cell r="O90">
            <v>9.24</v>
          </cell>
          <cell r="P90">
            <v>5.1499999999999968</v>
          </cell>
          <cell r="R90" t="str">
            <v/>
          </cell>
          <cell r="W90" t="str">
            <v>In your opinion, should women serve as full members of {name of council 1} and participate in decision-making for the village,  should there be a separate council for women which only deals with women's affairs, or should they have no council and no role in decision-making?</v>
          </cell>
          <cell r="X90" t="str">
            <v>[COUNT NUMBER OF RESPONDENTS GIVING EACH ANSWER AND ENTER NUMBER IN BOXES BELOW]</v>
          </cell>
          <cell r="Y90" t="str">
            <v>Women should be full members of the village council and participate in making important decisions and rules for the village</v>
          </cell>
          <cell r="Z90" t="str">
            <v>There should there be a separate council for women which only considers the affairs of women in the village</v>
          </cell>
          <cell r="AA90" t="str">
            <v>Women should have no council and no role in village decision-making</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row>
        <row r="91">
          <cell r="H91" t="str">
            <v>N.58</v>
          </cell>
          <cell r="J91">
            <v>8.0499999999999989</v>
          </cell>
          <cell r="O91" t="str">
            <v>N.58</v>
          </cell>
          <cell r="P91" t="str">
            <v>N/A</v>
          </cell>
          <cell r="R91" t="str">
            <v/>
          </cell>
          <cell r="W91" t="str">
            <v>What about the men in this village? Do they think women should belong to {name of council 1}, that there should be a separate council for women, or that women should have no role in decision-making?</v>
          </cell>
          <cell r="X91" t="str">
            <v/>
          </cell>
          <cell r="Y91" t="str">
            <v>All Men in Village Believe Women Should Belong to {Council 1}</v>
          </cell>
          <cell r="Z91" t="str">
            <v>All Men in Village Believe There Should Be a Separate Council for Women</v>
          </cell>
          <cell r="AA91" t="str">
            <v>All Men in Village Believe Women Should Have No Role in Decision-Making</v>
          </cell>
          <cell r="AB91" t="str">
            <v>Most Men in Village Believe Women Should Belong to {Council 1}</v>
          </cell>
          <cell r="AC91" t="str">
            <v>Most Men in Village Believe There Should Be a Separate Council for Women</v>
          </cell>
          <cell r="AD91" t="str">
            <v>Most Men in Village Believe Women Should Have No Role in Decision-Making</v>
          </cell>
          <cell r="AE91" t="str">
            <v>Men in Village Have Different Opinions (No Opinion is in the Majority)</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row>
        <row r="92">
          <cell r="H92" t="str">
            <v>N.101</v>
          </cell>
          <cell r="J92">
            <v>8.0599999999999987</v>
          </cell>
          <cell r="O92" t="str">
            <v>N.101</v>
          </cell>
          <cell r="P92" t="str">
            <v>N/A</v>
          </cell>
          <cell r="R92" t="str">
            <v/>
          </cell>
          <cell r="W92" t="str">
            <v>In your opinion, is the participation of women in resolving all disputes correct or not?</v>
          </cell>
          <cell r="X92" t="str">
            <v>[COUNT NUMBER OF RESPONDENTS GIVING EACH ANSWER AND ENTER NUMBER IN BOXES BELOW]</v>
          </cell>
          <cell r="Y92" t="str">
            <v>No, It Is Not Correct for Women To Participate in Dispute Resolution</v>
          </cell>
          <cell r="Z92" t="str">
            <v>Yes, It Is Correct for Women To Participate in Dispute Resolution</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row>
        <row r="93">
          <cell r="H93" t="str">
            <v>N.57</v>
          </cell>
          <cell r="J93">
            <v>8.0699999999999985</v>
          </cell>
          <cell r="K93" t="str">
            <v>-</v>
          </cell>
          <cell r="L93" t="str">
            <v>-</v>
          </cell>
          <cell r="M93">
            <v>10.220000000000001</v>
          </cell>
          <cell r="N93" t="str">
            <v>N/A</v>
          </cell>
          <cell r="O93" t="str">
            <v>N.57</v>
          </cell>
          <cell r="P93" t="str">
            <v>N/A</v>
          </cell>
          <cell r="R93" t="str">
            <v/>
          </cell>
          <cell r="W93" t="str">
            <v>What about the opinions of the men in this village? Are most of them for or against the participation of women in decision-making and conflict resolution?</v>
          </cell>
          <cell r="X93" t="str">
            <v/>
          </cell>
          <cell r="Y93" t="str">
            <v>All Men in Village Are Against Participation of Women in Dispute Resolution</v>
          </cell>
          <cell r="Z93" t="str">
            <v>Most Men in Village Are Against Participation of Women in Dispute Resolution</v>
          </cell>
          <cell r="AA93" t="str">
            <v>Some Men in Village Are Against Participation of Women in Dispute Resolution</v>
          </cell>
          <cell r="AB93" t="str">
            <v>No Men in Village Are Against Participation of Women in Dispute Resolution</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row>
        <row r="94">
          <cell r="H94" t="str">
            <v>N.65</v>
          </cell>
          <cell r="J94">
            <v>8.0799999999999983</v>
          </cell>
          <cell r="K94" t="str">
            <v>-</v>
          </cell>
          <cell r="L94" t="str">
            <v>-</v>
          </cell>
          <cell r="M94">
            <v>10.210000000000001</v>
          </cell>
          <cell r="N94" t="str">
            <v>N/A</v>
          </cell>
          <cell r="O94" t="str">
            <v>N.65</v>
          </cell>
          <cell r="P94" t="str">
            <v>N/A</v>
          </cell>
          <cell r="R94" t="str">
            <v/>
          </cell>
          <cell r="W94" t="str">
            <v>In your opinion, is it correct for women to nominate themselves for Parliamentary and Presidential elections?</v>
          </cell>
          <cell r="X94" t="str">
            <v>[COUNT NUMBER OF RESPONDENTS GIVING EACH ANSWER AND ENTER NUMBER IN BOXES BELOW]</v>
          </cell>
          <cell r="Y94" t="str">
            <v>No, It Is Not Correct for Women To Nominate Themselves</v>
          </cell>
          <cell r="Z94" t="str">
            <v>Yes, It Is Correct for Women to Nominate Themselves</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row>
        <row r="95">
          <cell r="H95" t="str">
            <v>N.69</v>
          </cell>
          <cell r="J95">
            <v>8.0899999999999981</v>
          </cell>
          <cell r="K95" t="str">
            <v>-</v>
          </cell>
          <cell r="L95" t="str">
            <v>-</v>
          </cell>
          <cell r="M95">
            <v>10.27</v>
          </cell>
          <cell r="N95" t="str">
            <v>N/A</v>
          </cell>
          <cell r="O95" t="str">
            <v>N.69</v>
          </cell>
          <cell r="P95" t="str">
            <v>N/A</v>
          </cell>
          <cell r="R95" t="str">
            <v/>
          </cell>
          <cell r="W95" t="str">
            <v>What about the opinions of men? Do they believe it is OK for women to nominate themselves for parliamentary or presidential elections?</v>
          </cell>
          <cell r="X95" t="str">
            <v/>
          </cell>
          <cell r="Y95" t="str">
            <v>All Men in Village Are Against Women Nominating Themselves</v>
          </cell>
          <cell r="Z95" t="str">
            <v>Most Men in Village Are Against Women Nominating Themselves</v>
          </cell>
          <cell r="AA95" t="str">
            <v>Some Men in Village Are Against Women Nominating Themselves</v>
          </cell>
          <cell r="AB95" t="str">
            <v>No Men in Village Are Against Women Nominating Themselves</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row>
        <row r="96">
          <cell r="H96" t="str">
            <v>N.102</v>
          </cell>
          <cell r="J96">
            <v>8.0999999999999979</v>
          </cell>
          <cell r="K96" t="str">
            <v>-</v>
          </cell>
          <cell r="L96" t="str">
            <v>-</v>
          </cell>
          <cell r="M96">
            <v>10.3</v>
          </cell>
          <cell r="N96" t="str">
            <v>N/A</v>
          </cell>
          <cell r="O96" t="str">
            <v>N.102</v>
          </cell>
          <cell r="P96" t="str">
            <v>N/A</v>
          </cell>
          <cell r="R96" t="str">
            <v/>
          </cell>
          <cell r="W96" t="str">
            <v>In your opinion, is it correct for women to work for the government and/or NGOs?</v>
          </cell>
          <cell r="X96" t="str">
            <v>[COUNT NUMBER OF RESPONDENTS GIVING EACH ANSWER AND ENTER NUMBER IN BOXES BELOW]</v>
          </cell>
          <cell r="Y96" t="str">
            <v>Agree with Government and NGOs</v>
          </cell>
          <cell r="Z96" t="str">
            <v>Agree with Government, Disagree with NGOs</v>
          </cell>
          <cell r="AA96" t="str">
            <v>Disagree with Government, Agree with NGOs</v>
          </cell>
          <cell r="AB96" t="str">
            <v>Disagree with Both Government and NGOs</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row>
        <row r="97">
          <cell r="H97" t="str">
            <v>N.60</v>
          </cell>
          <cell r="J97">
            <v>8.1099999999999977</v>
          </cell>
          <cell r="O97" t="str">
            <v>N.60</v>
          </cell>
          <cell r="P97" t="str">
            <v>N/A</v>
          </cell>
          <cell r="R97" t="str">
            <v/>
          </cell>
          <cell r="W97" t="str">
            <v>Do the men in your village think it is OK for women to hold positions inside the government and/or NGOs?</v>
          </cell>
          <cell r="X97" t="str">
            <v/>
          </cell>
          <cell r="Y97" t="str">
            <v>All Men in Village Are Against Women Working in Government / NGOs</v>
          </cell>
          <cell r="Z97" t="str">
            <v>Most Men in Village Are Against Women Working in Government / NGOs</v>
          </cell>
          <cell r="AA97" t="str">
            <v>Some Men in Village Are Against Women Working in Government / NGOs</v>
          </cell>
          <cell r="AB97" t="str">
            <v>No Men in Village Are Against Women Working in Government / NGOs</v>
          </cell>
          <cell r="AC97" t="str">
            <v>Other:</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row>
        <row r="98">
          <cell r="H98">
            <v>10.09</v>
          </cell>
          <cell r="J98">
            <v>8.1199999999999974</v>
          </cell>
          <cell r="O98">
            <v>10.09</v>
          </cell>
          <cell r="P98">
            <v>7.0799999999999983</v>
          </cell>
          <cell r="R98" t="str">
            <v/>
          </cell>
          <cell r="W98" t="str">
            <v>In your opinion, is it correct for girls to go to school? [IF YES] Until what class girls should study?</v>
          </cell>
          <cell r="X98" t="str">
            <v>[COUNT NUMBER OF RESPONDENTS GIVING EACH ANSWER AND ENTER NUMBER IN BOXES BELOW]</v>
          </cell>
          <cell r="Y98" t="str">
            <v>Girls Should Not Study At All</v>
          </cell>
          <cell r="Z98" t="str">
            <v>Class 1</v>
          </cell>
          <cell r="AA98" t="str">
            <v>Class 2</v>
          </cell>
          <cell r="AB98" t="str">
            <v>Class 3</v>
          </cell>
          <cell r="AC98" t="str">
            <v>Class 4</v>
          </cell>
          <cell r="AD98" t="str">
            <v>Class 5</v>
          </cell>
          <cell r="AE98" t="str">
            <v>Class 6</v>
          </cell>
          <cell r="AF98" t="str">
            <v>Class 7</v>
          </cell>
          <cell r="AG98" t="str">
            <v>Class 8</v>
          </cell>
          <cell r="AH98" t="str">
            <v>Class 9</v>
          </cell>
          <cell r="AI98" t="str">
            <v>Class 10</v>
          </cell>
          <cell r="AJ98" t="str">
            <v>Class 11</v>
          </cell>
          <cell r="AK98" t="str">
            <v>Class 12</v>
          </cell>
          <cell r="AL98" t="str">
            <v>Professional Institute (Class 14)</v>
          </cell>
          <cell r="AM98" t="str">
            <v>University</v>
          </cell>
          <cell r="AN98" t="str">
            <v>Other:</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row>
        <row r="99">
          <cell r="H99" t="str">
            <v>N.61</v>
          </cell>
          <cell r="J99">
            <v>8.1299999999999972</v>
          </cell>
          <cell r="O99" t="str">
            <v>N.61</v>
          </cell>
          <cell r="P99" t="str">
            <v>N/A</v>
          </cell>
          <cell r="R99" t="str">
            <v/>
          </cell>
          <cell r="W99" t="str">
            <v>Do the men in the village agree that girls should be able to study up to {CLASS MENTIONED}? [IF NO] Until what class do most of the men in the village think that girls should study until?</v>
          </cell>
          <cell r="X99" t="str">
            <v/>
          </cell>
          <cell r="Y99" t="str">
            <v>Men in Village Agree That Girls Should Attend School Until this Class</v>
          </cell>
          <cell r="Z99" t="str">
            <v>Men in Village Are Against Girls Studying At All</v>
          </cell>
          <cell r="AA99" t="str">
            <v>Class 1</v>
          </cell>
          <cell r="AB99" t="str">
            <v>Class 2</v>
          </cell>
          <cell r="AC99" t="str">
            <v>Class 3</v>
          </cell>
          <cell r="AD99" t="str">
            <v>Class 4</v>
          </cell>
          <cell r="AE99" t="str">
            <v>Class 5</v>
          </cell>
          <cell r="AF99" t="str">
            <v>Class 6</v>
          </cell>
          <cell r="AG99" t="str">
            <v>Class 7</v>
          </cell>
          <cell r="AH99" t="str">
            <v>Class 8</v>
          </cell>
          <cell r="AI99" t="str">
            <v>Class 9</v>
          </cell>
          <cell r="AJ99" t="str">
            <v>Class 10</v>
          </cell>
          <cell r="AK99" t="str">
            <v>Class 11</v>
          </cell>
          <cell r="AL99" t="str">
            <v>Class 12</v>
          </cell>
          <cell r="AM99" t="str">
            <v>Professional Institute (Class 14)</v>
          </cell>
          <cell r="AN99" t="str">
            <v>University</v>
          </cell>
          <cell r="AO99" t="str">
            <v>Other:</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row>
        <row r="100">
          <cell r="H100">
            <v>11.05</v>
          </cell>
          <cell r="J100">
            <v>9.01</v>
          </cell>
          <cell r="O100">
            <v>11.05</v>
          </cell>
          <cell r="P100" t="str">
            <v>N/A</v>
          </cell>
          <cell r="R100" t="str">
            <v/>
          </cell>
          <cell r="W100" t="str">
            <v>If there is a crime (such as theft) inside the village, do you trust the current government system to solve these issues or do you believe the local influential people can better solve this issue?</v>
          </cell>
          <cell r="X100" t="str">
            <v>[COUNT NUMBER OF RESPONDENTS GIVING EACH ANSWER AND ENTER NUMBER IN BOXES BELOW]</v>
          </cell>
          <cell r="Y100" t="str">
            <v>Government System</v>
          </cell>
          <cell r="Z100" t="str">
            <v>Local System</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row>
        <row r="101">
          <cell r="H101" t="str">
            <v>N.04</v>
          </cell>
          <cell r="J101">
            <v>9.02</v>
          </cell>
          <cell r="O101" t="str">
            <v>N.04</v>
          </cell>
          <cell r="P101" t="str">
            <v>N/A</v>
          </cell>
          <cell r="R101" t="str">
            <v/>
          </cell>
          <cell r="W101" t="str">
            <v>When an important decision has to be made for the village, is it best for the decision to made by village leaders and respected elders or should all villagers be able to participate in the discussion and decision-making process?</v>
          </cell>
          <cell r="X101" t="str">
            <v>[COUNT NUMBER OF RESPONDENTS GIVING EACH ANSWER AND ENTER NUMBER IN BOXES BELOW]</v>
          </cell>
          <cell r="Y101" t="str">
            <v>Village Leaders and White Beards</v>
          </cell>
          <cell r="Z101" t="str">
            <v>All Villagers Should Be Able to Participate</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row>
        <row r="102">
          <cell r="H102">
            <v>10.02</v>
          </cell>
          <cell r="J102">
            <v>9.0299999999999994</v>
          </cell>
          <cell r="O102">
            <v>10.02</v>
          </cell>
          <cell r="P102">
            <v>9.01</v>
          </cell>
          <cell r="R102" t="str">
            <v/>
          </cell>
          <cell r="W102" t="str">
            <v>If you had to collect money from somewhere outside the village and you and your relatives could not collect the money because you were too busy or because you were sick, would you be willing to ask someone outside of your family to collect the money for you?</v>
          </cell>
          <cell r="X102" t="str">
            <v>[COUNT NUMBER OF RESPONDENTS GIVING EACH ANSWER AND ENTER NUMBER IN BOXES BELOW]</v>
          </cell>
          <cell r="Y102" t="str">
            <v>No</v>
          </cell>
          <cell r="Z102" t="str">
            <v>Yes</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row>
        <row r="103">
          <cell r="H103">
            <v>10.029999999999999</v>
          </cell>
          <cell r="J103">
            <v>9.0399999999999991</v>
          </cell>
          <cell r="O103">
            <v>10.029999999999999</v>
          </cell>
          <cell r="P103">
            <v>9.02</v>
          </cell>
          <cell r="R103" t="str">
            <v/>
          </cell>
          <cell r="W103" t="str">
            <v>Have you ever done this?</v>
          </cell>
          <cell r="X103" t="str">
            <v>[COUNT NUMBER OF RESPONDENTS GIVING EACH ANSWER AND ENTER NUMBER IN BOXES BELOW]</v>
          </cell>
          <cell r="Y103" t="str">
            <v>No</v>
          </cell>
          <cell r="Z103" t="str">
            <v>Yes</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row>
        <row r="104">
          <cell r="H104">
            <v>10.07</v>
          </cell>
          <cell r="J104">
            <v>9.0499999999999989</v>
          </cell>
          <cell r="O104">
            <v>10.07</v>
          </cell>
          <cell r="P104">
            <v>7.0699999999999985</v>
          </cell>
          <cell r="R104" t="str">
            <v/>
          </cell>
          <cell r="W104" t="str">
            <v>How often are people in this village willing to help other villagers outside of their household? All the time, some of the time, or never?</v>
          </cell>
          <cell r="X104" t="str">
            <v>[COUNT NUMBER OF RESPONDENTS GIVING EACH ANSWER AND ENTER NUMBER IN BOXES BELOW]</v>
          </cell>
          <cell r="Y104" t="str">
            <v>Villagers Help Each Other and Cooperate Well Together</v>
          </cell>
          <cell r="Z104" t="str">
            <v>There Have Been a Few Cases of Villagers Not Helping Each Other and/or Cooperating</v>
          </cell>
          <cell r="AA104" t="str">
            <v>People Are Never Helping Each Other</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row>
        <row r="105">
          <cell r="H105">
            <v>14.04</v>
          </cell>
          <cell r="J105">
            <v>9.0599999999999987</v>
          </cell>
          <cell r="O105">
            <v>14.04</v>
          </cell>
          <cell r="P105">
            <v>9.0399999999999991</v>
          </cell>
          <cell r="R105" t="str">
            <v/>
          </cell>
          <cell r="W105" t="str">
            <v>Compared to this time last year, do you think that the overall welfare of women in the village has improved, stayed the same, or deteriorated?</v>
          </cell>
          <cell r="X105" t="str">
            <v>[COUNT NUMBER OF RESPONDENTS GIVING EACH ANSWER AND ENTER NUMBER IN BOXES BELOW]</v>
          </cell>
          <cell r="Y105" t="str">
            <v>Improved</v>
          </cell>
          <cell r="Z105" t="str">
            <v>Stayed the Same</v>
          </cell>
          <cell r="AA105" t="str">
            <v>Deteriorated</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row>
        <row r="106">
          <cell r="H106" t="str">
            <v>N.104</v>
          </cell>
          <cell r="J106">
            <v>9.0699999999999985</v>
          </cell>
          <cell r="O106" t="str">
            <v>N.104</v>
          </cell>
          <cell r="P106" t="str">
            <v>N/A</v>
          </cell>
          <cell r="R106" t="str">
            <v/>
          </cell>
          <cell r="W106" t="str">
            <v>In your opinion, will the economic welfare of people in this village improve in the next year?</v>
          </cell>
          <cell r="X106" t="str">
            <v>[COUNT NUMBER OF RESPONDENTS GIVING EACH ANSWER AND ENTER NUMBER IN BOXES BELOW]</v>
          </cell>
          <cell r="Y106" t="str">
            <v>No, It Will Not Improve</v>
          </cell>
          <cell r="Z106" t="str">
            <v>Yes, It Will Improve</v>
          </cell>
          <cell r="AA106" t="str">
            <v>God Knows</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row>
        <row r="107">
          <cell r="H107">
            <v>14.99</v>
          </cell>
          <cell r="J107">
            <v>9.0799999999999983</v>
          </cell>
          <cell r="O107">
            <v>14.99</v>
          </cell>
          <cell r="P107">
            <v>9.0499999999999989</v>
          </cell>
          <cell r="R107" t="str">
            <v/>
          </cell>
          <cell r="W107" t="str">
            <v>During the past 2 years, has the security situation for women in and around this village improved, stayed the same, or deteriorated?</v>
          </cell>
          <cell r="X107" t="str">
            <v>[COUNT NUMBER OF RESPONDENTS GIVING EACH ANSWER AND ENTER NUMBER IN BOXES BELOW]</v>
          </cell>
          <cell r="Y107" t="str">
            <v>Improved</v>
          </cell>
          <cell r="Z107" t="str">
            <v>Stayed the Same</v>
          </cell>
          <cell r="AA107" t="str">
            <v>Deteriorated</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row>
        <row r="108">
          <cell r="H108">
            <v>14.06</v>
          </cell>
          <cell r="J108">
            <v>9.0899999999999981</v>
          </cell>
          <cell r="K108" t="str">
            <v>-</v>
          </cell>
          <cell r="L108" t="str">
            <v>-</v>
          </cell>
          <cell r="O108">
            <v>14.06</v>
          </cell>
          <cell r="P108">
            <v>9.0599999999999987</v>
          </cell>
          <cell r="R108" t="str">
            <v/>
          </cell>
          <cell r="W108" t="str">
            <v>Please tell us how happy you are with your life? Very happy, happy, neither happy nor discontent, discontent, very displeased</v>
          </cell>
          <cell r="X108" t="str">
            <v>[COUNT NUMBER OF RESPONDENTS GIVING EACH ANSWER AND ENTER NUMBER IN BOXES BELOW]</v>
          </cell>
          <cell r="Y108" t="str">
            <v>Very Happy</v>
          </cell>
          <cell r="Z108" t="str">
            <v>Happy</v>
          </cell>
          <cell r="AA108" t="str">
            <v>Neither Happy nor Sad</v>
          </cell>
          <cell r="AB108" t="str">
            <v>Sad</v>
          </cell>
          <cell r="AC108" t="str">
            <v>Very Sad</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row>
        <row r="109">
          <cell r="H109">
            <v>14.01</v>
          </cell>
          <cell r="J109">
            <v>9.0999999999999979</v>
          </cell>
          <cell r="K109" t="str">
            <v>-</v>
          </cell>
          <cell r="L109" t="str">
            <v>-</v>
          </cell>
          <cell r="O109">
            <v>14.01</v>
          </cell>
          <cell r="P109">
            <v>9.0699999999999985</v>
          </cell>
          <cell r="R109" t="str">
            <v/>
          </cell>
          <cell r="W109" t="str">
            <v>Can you read this message for me?</v>
          </cell>
          <cell r="X109" t="str">
            <v>[SHOW LITERACY CARD]</v>
          </cell>
          <cell r="Y109" t="str">
            <v>Made No Effort Because He/She Could Not Read</v>
          </cell>
          <cell r="Z109" t="str">
            <v>Tried to Read, but Could Not</v>
          </cell>
          <cell r="AA109" t="str">
            <v>Tried to Read, but Could Not Do So Correctly</v>
          </cell>
          <cell r="AB109" t="str">
            <v>Read the Card Correctly</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row>
        <row r="110">
          <cell r="H110">
            <v>14.5</v>
          </cell>
          <cell r="J110">
            <v>0</v>
          </cell>
          <cell r="K110" t="str">
            <v>-</v>
          </cell>
          <cell r="L110" t="str">
            <v>-</v>
          </cell>
          <cell r="O110">
            <v>14.5</v>
          </cell>
          <cell r="P110">
            <v>0</v>
          </cell>
          <cell r="R110" t="str">
            <v/>
          </cell>
          <cell r="W110">
            <v>0</v>
          </cell>
          <cell r="X110" t="str">
            <v>[FIRST ENTER END TIME IN QUESTION 0.08, THEN THANK RESPONDENTS FOR THEIR TIME, AND FINALLY COMPLETE QUESTIONS IN SECTION A]</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row>
        <row r="111">
          <cell r="H111" t="str">
            <v>A.03</v>
          </cell>
          <cell r="J111" t="str">
            <v>A.01</v>
          </cell>
          <cell r="K111" t="str">
            <v>-</v>
          </cell>
          <cell r="L111" t="str">
            <v>-</v>
          </cell>
          <cell r="O111" t="str">
            <v>A.03</v>
          </cell>
          <cell r="P111" t="str">
            <v>A.01</v>
          </cell>
          <cell r="R111" t="str">
            <v>A.03</v>
          </cell>
          <cell r="W111" t="str">
            <v>Was the interview not able to be finished for any reason?</v>
          </cell>
          <cell r="X111" t="str">
            <v/>
          </cell>
          <cell r="Y111" t="str">
            <v>No</v>
          </cell>
          <cell r="Z111" t="str">
            <v>Yes</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row>
        <row r="112">
          <cell r="H112" t="str">
            <v>A.04</v>
          </cell>
          <cell r="J112" t="str">
            <v>A.02</v>
          </cell>
          <cell r="O112" t="str">
            <v>A.04</v>
          </cell>
          <cell r="P112" t="str">
            <v>A.02</v>
          </cell>
          <cell r="R112" t="str">
            <v/>
          </cell>
          <cell r="W112" t="str">
            <v>Please explain the reason for this.</v>
          </cell>
          <cell r="X112" t="str">
            <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row>
        <row r="113">
          <cell r="H113" t="str">
            <v>A.05</v>
          </cell>
          <cell r="J113" t="str">
            <v>A.03</v>
          </cell>
          <cell r="O113" t="str">
            <v>A.05</v>
          </cell>
          <cell r="P113" t="str">
            <v>A.03</v>
          </cell>
          <cell r="R113" t="str">
            <v xml:space="preserve"> خاتمه</v>
          </cell>
          <cell r="W113" t="str">
            <v>Are you very confident, to an extent or not at all confident about the general quality of the interview and that the addressee told you the truth?</v>
          </cell>
          <cell r="X113" t="str">
            <v/>
          </cell>
          <cell r="Y113" t="str">
            <v>Very Confident of Truthfulness of Responses</v>
          </cell>
          <cell r="Z113" t="str">
            <v>Somewhat Confident of Truthfulness of Responses</v>
          </cell>
          <cell r="AA113" t="str">
            <v>Not At All Confident of Truthfulness of Responses</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row>
        <row r="114">
          <cell r="H114" t="str">
            <v>A.06</v>
          </cell>
          <cell r="J114" t="str">
            <v>A.04</v>
          </cell>
          <cell r="O114" t="str">
            <v>A.06</v>
          </cell>
          <cell r="P114" t="str">
            <v>A.04</v>
          </cell>
          <cell r="R114" t="str">
            <v/>
          </cell>
          <cell r="W114" t="str">
            <v>Please explain why you are not confident about the interview or have doubt about the truth told by the respondent:</v>
          </cell>
          <cell r="X114" t="str">
            <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row>
        <row r="115">
          <cell r="H115" t="str">
            <v>B.02</v>
          </cell>
          <cell r="J115" t="str">
            <v>B.01</v>
          </cell>
          <cell r="O115" t="str">
            <v>B.02</v>
          </cell>
          <cell r="P115" t="str">
            <v>B.01</v>
          </cell>
          <cell r="R115" t="str">
            <v/>
          </cell>
          <cell r="W115" t="str">
            <v>Accuracy of the enumerator in selecting answers and writing in numbers, codes, and text responses:</v>
          </cell>
          <cell r="X115" t="str">
            <v>[QUESTIONS B.01 &amp; B.02 TO BE COMPLETED BY SUPERVISOR]</v>
          </cell>
          <cell r="Y115" t="str">
            <v>Very Clear</v>
          </cell>
          <cell r="Z115" t="str">
            <v>Fairly Clear</v>
          </cell>
          <cell r="AA115" t="str">
            <v>Fairly Unclear</v>
          </cell>
          <cell r="AB115" t="str">
            <v>Unclear</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row>
        <row r="116">
          <cell r="H116" t="str">
            <v>B.03</v>
          </cell>
          <cell r="J116" t="str">
            <v>B.02</v>
          </cell>
          <cell r="O116" t="str">
            <v>B.03</v>
          </cell>
          <cell r="P116" t="str">
            <v>B.02</v>
          </cell>
          <cell r="R116" t="str">
            <v/>
          </cell>
          <cell r="W116" t="str">
            <v>Have the GPS and other information in section 0 been correctly filled out?</v>
          </cell>
          <cell r="X116" t="str">
            <v/>
          </cell>
          <cell r="Y116" t="str">
            <v>No</v>
          </cell>
          <cell r="Z116" t="str">
            <v>Yes</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row>
        <row r="117">
          <cell r="H117">
            <v>0</v>
          </cell>
          <cell r="J117">
            <v>0</v>
          </cell>
          <cell r="O117">
            <v>0</v>
          </cell>
          <cell r="P117">
            <v>0</v>
          </cell>
          <cell r="R117" t="str">
            <v/>
          </cell>
          <cell r="W117">
            <v>0</v>
          </cell>
          <cell r="X117" t="str">
            <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row>
        <row r="118">
          <cell r="H118">
            <v>10.01</v>
          </cell>
          <cell r="J118">
            <v>0</v>
          </cell>
          <cell r="O118">
            <v>10.01</v>
          </cell>
          <cell r="P118">
            <v>9.0299999999999994</v>
          </cell>
          <cell r="R118" t="str">
            <v/>
          </cell>
          <cell r="W118" t="str">
            <v>What is your main source of information about events in Afghanistan?</v>
          </cell>
          <cell r="X118" t="str">
            <v>[COUNT NUMBER OF RESPONDENTS GIVING EACH ANSWER AND ENTER NUMBER IN BOXES BELOW]</v>
          </cell>
          <cell r="Y118" t="str">
            <v>No Source of Information</v>
          </cell>
          <cell r="Z118" t="str">
            <v>Community Bulletin Board</v>
          </cell>
          <cell r="AA118" t="str">
            <v>Newspaper</v>
          </cell>
          <cell r="AB118" t="str">
            <v>PRT Newspaper</v>
          </cell>
          <cell r="AC118" t="str">
            <v>Internet</v>
          </cell>
          <cell r="AD118" t="str">
            <v>Radio</v>
          </cell>
          <cell r="AE118" t="str">
            <v>Television</v>
          </cell>
          <cell r="AF118" t="str">
            <v>Relatives</v>
          </cell>
          <cell r="AG118" t="str">
            <v>Friends</v>
          </cell>
          <cell r="AH118" t="str">
            <v>Neighbors</v>
          </cell>
          <cell r="AI118" t="str">
            <v>Other Villagers in This Village</v>
          </cell>
          <cell r="AJ118" t="str">
            <v>Villagers from Other Village</v>
          </cell>
          <cell r="AK118" t="str">
            <v>Arbab / Malik / Qariyadar</v>
          </cell>
          <cell r="AL118" t="str">
            <v>Khan / Zamindar / Beg / Baay</v>
          </cell>
          <cell r="AM118" t="str">
            <v>Mullah / Imam / Mosque Mullah</v>
          </cell>
          <cell r="AN118" t="str">
            <v>Mawlawi / Religious Scholar / Rohanion</v>
          </cell>
          <cell r="AO118" t="str">
            <v>Mosque</v>
          </cell>
          <cell r="AP118" t="str">
            <v>Head of Village Council</v>
          </cell>
          <cell r="AQ118" t="str">
            <v>Members of Village Council</v>
          </cell>
          <cell r="AR118" t="str">
            <v>Head of CDC</v>
          </cell>
          <cell r="AS118" t="str">
            <v>Members of CDC</v>
          </cell>
          <cell r="AT118" t="str">
            <v>Central Government Representative</v>
          </cell>
          <cell r="AU118" t="str">
            <v>Provincial Government Representative</v>
          </cell>
          <cell r="AV118" t="str">
            <v>District Government Representative</v>
          </cell>
          <cell r="AW118" t="str">
            <v>Other:</v>
          </cell>
          <cell r="AX118" t="str">
            <v>Other:</v>
          </cell>
          <cell r="AY118" t="str">
            <v>Other:</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row>
        <row r="119">
          <cell r="H119">
            <v>9.2100000000000009</v>
          </cell>
          <cell r="J119">
            <v>0</v>
          </cell>
          <cell r="O119">
            <v>9.2100000000000009</v>
          </cell>
          <cell r="P119">
            <v>0</v>
          </cell>
          <cell r="R119" t="str">
            <v/>
          </cell>
          <cell r="W119" t="str">
            <v>In your opinion, how should the provincial governor be selected?</v>
          </cell>
          <cell r="X119" t="str">
            <v/>
          </cell>
          <cell r="Y119" t="str">
            <v>Position Should be Inherited from Father or Family</v>
          </cell>
          <cell r="Z119" t="str">
            <v>Select by:</v>
          </cell>
          <cell r="AA119" t="str">
            <v>President of Afghanistan</v>
          </cell>
          <cell r="AB119" t="str">
            <v>Parliament</v>
          </cell>
          <cell r="AC119" t="str">
            <v>Central Government</v>
          </cell>
          <cell r="AD119" t="str">
            <v>District Administrators</v>
          </cell>
          <cell r="AE119" t="str">
            <v>Province Council</v>
          </cell>
          <cell r="AF119" t="str">
            <v>Local Commander</v>
          </cell>
          <cell r="AG119" t="str">
            <v>NGO</v>
          </cell>
          <cell r="AH119" t="str">
            <v>Influential People in Province</v>
          </cell>
          <cell r="AI119" t="str">
            <v>Leaders from Villages in Province</v>
          </cell>
          <cell r="AJ119" t="str">
            <v>Village Councils of the Province</v>
          </cell>
          <cell r="AK119" t="str">
            <v>Political Parties</v>
          </cell>
          <cell r="AL119" t="str">
            <v>CDCs in Province</v>
          </cell>
          <cell r="AM119" t="str">
            <v>Secret Ballot Election Open to Men in Province</v>
          </cell>
          <cell r="AN119" t="str">
            <v>Other:</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row>
        <row r="120">
          <cell r="H120">
            <v>10.17</v>
          </cell>
          <cell r="J120">
            <v>0</v>
          </cell>
          <cell r="O120">
            <v>10.17</v>
          </cell>
          <cell r="P120">
            <v>0</v>
          </cell>
          <cell r="R120" t="str">
            <v/>
          </cell>
          <cell r="W120" t="str">
            <v>During the past 12 months, how many times have you traveled outside of the village to the neighboring village or another village in the district?</v>
          </cell>
          <cell r="X120" t="str">
            <v>[RECORD ANSWER OF EACH RESPONDENT]</v>
          </cell>
          <cell r="Y120" t="str">
            <v>Zero</v>
          </cell>
          <cell r="Z120" t="str">
            <v>Once</v>
          </cell>
          <cell r="AA120" t="str">
            <v>Twice</v>
          </cell>
          <cell r="AB120" t="str">
            <v>Three Times</v>
          </cell>
          <cell r="AC120" t="str">
            <v>Four Times</v>
          </cell>
          <cell r="AD120" t="str">
            <v>Five Times</v>
          </cell>
          <cell r="AE120" t="str">
            <v>Six Times</v>
          </cell>
          <cell r="AF120" t="str">
            <v>Seven Times</v>
          </cell>
          <cell r="AG120" t="str">
            <v>Eight Times</v>
          </cell>
          <cell r="AH120" t="str">
            <v>Nine Times</v>
          </cell>
          <cell r="AI120" t="str">
            <v>Ten Times</v>
          </cell>
          <cell r="AJ120" t="str">
            <v>Once a Month</v>
          </cell>
          <cell r="AK120" t="str">
            <v>Once a Week</v>
          </cell>
          <cell r="AL120" t="str">
            <v>Once a Day</v>
          </cell>
          <cell r="AM120" t="str">
            <v>Too Many to Count</v>
          </cell>
          <cell r="AN120" t="str">
            <v>Other:</v>
          </cell>
          <cell r="AO120" t="str">
            <v>Times</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row>
        <row r="121">
          <cell r="H121">
            <v>10.199999999999999</v>
          </cell>
          <cell r="J121">
            <v>0</v>
          </cell>
          <cell r="O121">
            <v>10.199999999999999</v>
          </cell>
          <cell r="P121">
            <v>0</v>
          </cell>
          <cell r="R121" t="str">
            <v/>
          </cell>
          <cell r="W121" t="str">
            <v>During the past 12 months, how many times have you traveled outside of the village for the purpose of attending weddings, festivals, or other celebrations or social gatherings?</v>
          </cell>
          <cell r="X121" t="str">
            <v>[RECORD ANSWER OF EACH RESPONDENT]</v>
          </cell>
          <cell r="Y121" t="str">
            <v>Zero</v>
          </cell>
          <cell r="Z121" t="str">
            <v>Once</v>
          </cell>
          <cell r="AA121" t="str">
            <v>Twice</v>
          </cell>
          <cell r="AB121" t="str">
            <v>Three Times</v>
          </cell>
          <cell r="AC121" t="str">
            <v>Four Times</v>
          </cell>
          <cell r="AD121" t="str">
            <v>Five Times</v>
          </cell>
          <cell r="AE121" t="str">
            <v>Six Times</v>
          </cell>
          <cell r="AF121" t="str">
            <v>Seven Times</v>
          </cell>
          <cell r="AG121" t="str">
            <v>Eight Times</v>
          </cell>
          <cell r="AH121" t="str">
            <v>Nine Times</v>
          </cell>
          <cell r="AI121" t="str">
            <v>Ten Times</v>
          </cell>
          <cell r="AJ121" t="str">
            <v>Once a Month</v>
          </cell>
          <cell r="AK121" t="str">
            <v>Once a Week</v>
          </cell>
          <cell r="AL121" t="str">
            <v>Once a Day</v>
          </cell>
          <cell r="AM121" t="str">
            <v>Too Many to Count</v>
          </cell>
          <cell r="AN121" t="str">
            <v>Other:</v>
          </cell>
          <cell r="AO121" t="str">
            <v>Times</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row>
        <row r="122">
          <cell r="H122" t="str">
            <v>F.03</v>
          </cell>
          <cell r="J122">
            <v>0</v>
          </cell>
          <cell r="O122" t="str">
            <v>F.03</v>
          </cell>
          <cell r="P122" t="str">
            <v>F.03</v>
          </cell>
          <cell r="R122" t="str">
            <v/>
          </cell>
          <cell r="W122" t="str">
            <v>What is your husband or father's name?</v>
          </cell>
          <cell r="X122" t="str">
            <v/>
          </cell>
          <cell r="Y122" t="str">
            <v>No</v>
          </cell>
          <cell r="Z122" t="str">
            <v>Yes</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row>
        <row r="123">
          <cell r="H123">
            <v>2.0099999999999998</v>
          </cell>
          <cell r="J123">
            <v>0</v>
          </cell>
          <cell r="O123">
            <v>2.0099999999999998</v>
          </cell>
          <cell r="P123">
            <v>2.0099999999999998</v>
          </cell>
          <cell r="R123" t="str">
            <v/>
          </cell>
          <cell r="W123" t="str">
            <v>During the past 30 days, what has been the main source of drinking water for people in this village?</v>
          </cell>
          <cell r="X123" t="str">
            <v/>
          </cell>
          <cell r="Y123" t="str">
            <v>Deep Open Well (Public)</v>
          </cell>
          <cell r="Z123" t="str">
            <v>Deep Open Well (Compound)</v>
          </cell>
          <cell r="AA123" t="str">
            <v>Hand Pump (Public)</v>
          </cell>
          <cell r="AB123" t="str">
            <v>Hand Pump (Compound)</v>
          </cell>
          <cell r="AC123" t="str">
            <v>Bored Wells (Hand Pump)</v>
          </cell>
          <cell r="AD123" t="str">
            <v>Bored Wells (Motorized)</v>
          </cell>
          <cell r="AE123" t="str">
            <v>Spring (Unprotected)</v>
          </cell>
          <cell r="AF123" t="str">
            <v>Spring (Protected)</v>
          </cell>
          <cell r="AG123" t="str">
            <v>Pipe Scheme (Gravity)</v>
          </cell>
          <cell r="AH123" t="str">
            <v>Pipe Scheme (Motorized)</v>
          </cell>
          <cell r="AI123" t="str">
            <v>Pipe Scheme (Municipal)</v>
          </cell>
          <cell r="AJ123" t="str">
            <v>Arhad</v>
          </cell>
          <cell r="AK123" t="str">
            <v>Kariz</v>
          </cell>
          <cell r="AL123" t="str">
            <v>River / Canal</v>
          </cell>
          <cell r="AM123" t="str">
            <v>Small Reservoir</v>
          </cell>
          <cell r="AN123" t="str">
            <v>Pool</v>
          </cell>
          <cell r="AO123" t="str">
            <v>Drainage</v>
          </cell>
          <cell r="AP123" t="str">
            <v>Water Tanker</v>
          </cell>
          <cell r="AQ123" t="str">
            <v>Bottled Water</v>
          </cell>
          <cell r="AR123" t="str">
            <v>Other:</v>
          </cell>
          <cell r="AS123" t="e">
            <v>#REF!</v>
          </cell>
          <cell r="AT123" t="e">
            <v>#REF!</v>
          </cell>
          <cell r="AU123" t="e">
            <v>#REF!</v>
          </cell>
          <cell r="AV123" t="e">
            <v>#REF!</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row>
        <row r="124">
          <cell r="H124">
            <v>3.06</v>
          </cell>
          <cell r="J124">
            <v>0</v>
          </cell>
          <cell r="O124">
            <v>3.06</v>
          </cell>
          <cell r="P124">
            <v>2.0499999999999989</v>
          </cell>
          <cell r="R124" t="str">
            <v/>
          </cell>
          <cell r="W124" t="str">
            <v>Of those girls in the village that do not attend school, where do they usually receive their education?</v>
          </cell>
          <cell r="X124" t="str">
            <v/>
          </cell>
          <cell r="Y124" t="str">
            <v>They Receive No Education</v>
          </cell>
          <cell r="Z124" t="str">
            <v>They Are Educated at Home or by Family Members</v>
          </cell>
          <cell r="AA124" t="str">
            <v>They Are Educated at the Mosque</v>
          </cell>
          <cell r="AB124" t="str">
            <v>They Are Educated at Madrassas</v>
          </cell>
          <cell r="AC124" t="str">
            <v>They Are Educated by Village Leaders</v>
          </cell>
          <cell r="AD124" t="str">
            <v>They Are Educated by Village Elders</v>
          </cell>
          <cell r="AE124" t="str">
            <v>They Are Educated by Wise or Qualified Villagers</v>
          </cell>
          <cell r="AF124" t="str">
            <v>Other:</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row>
        <row r="125">
          <cell r="H125">
            <v>5.04</v>
          </cell>
          <cell r="J125">
            <v>0</v>
          </cell>
          <cell r="O125">
            <v>5.04</v>
          </cell>
          <cell r="P125">
            <v>3.0499999999999989</v>
          </cell>
          <cell r="R125" t="str">
            <v/>
          </cell>
          <cell r="W125" t="str">
            <v>Who paid for these {project / projects}?</v>
          </cell>
          <cell r="X125" t="str">
            <v>[MARK ALL MENTIONED]</v>
          </cell>
          <cell r="Y125" t="str">
            <v>Central Government</v>
          </cell>
          <cell r="Z125" t="str">
            <v>Provincial Government</v>
          </cell>
          <cell r="AA125" t="str">
            <v>District Government</v>
          </cell>
          <cell r="AB125" t="str">
            <v>Arbab / Malik / Qariyadar</v>
          </cell>
          <cell r="AC125" t="str">
            <v>Khan / Zamindar / Beg / Baay</v>
          </cell>
          <cell r="AD125" t="str">
            <v>Mullah / Mosque Mullah / Imam</v>
          </cell>
          <cell r="AE125" t="str">
            <v>Mawlawi / Religious Scholar / Rohanion</v>
          </cell>
          <cell r="AF125" t="str">
            <v>Whitebeards / Tribal Elders</v>
          </cell>
          <cell r="AG125" t="str">
            <v>Commander</v>
          </cell>
          <cell r="AH125" t="str">
            <v>Village Council</v>
          </cell>
          <cell r="AI125" t="str">
            <v>District Council</v>
          </cell>
          <cell r="AJ125" t="str">
            <v>Province Council</v>
          </cell>
          <cell r="AK125" t="str">
            <v>NGO</v>
          </cell>
          <cell r="AL125" t="str">
            <v>MRRD</v>
          </cell>
          <cell r="AM125" t="str">
            <v>Ministry of Education</v>
          </cell>
          <cell r="AN125" t="str">
            <v>Ministry of Health</v>
          </cell>
          <cell r="AO125" t="str">
            <v>Ministry of Agriculture</v>
          </cell>
          <cell r="AP125" t="str">
            <v>Ministry of Public Works</v>
          </cell>
          <cell r="AQ125" t="str">
            <v>Other Ministry of Government of Afgahnisatan</v>
          </cell>
          <cell r="AR125" t="str">
            <v>Foreigners</v>
          </cell>
          <cell r="AS125" t="str">
            <v>NSP</v>
          </cell>
          <cell r="AT125" t="str">
            <v>NRAP / Roads Program</v>
          </cell>
          <cell r="AU125" t="str">
            <v>Afghan National Army</v>
          </cell>
          <cell r="AV125" t="str">
            <v>NATO / ISAF / PRT</v>
          </cell>
          <cell r="AW125" t="str">
            <v>US Army</v>
          </cell>
          <cell r="AX125" t="str">
            <v>Private Businessman</v>
          </cell>
          <cell r="AY125" t="str">
            <v>Villagers</v>
          </cell>
          <cell r="AZ125" t="str">
            <v>Other:</v>
          </cell>
          <cell r="BA125" t="str">
            <v>Other:</v>
          </cell>
          <cell r="BB125" t="str">
            <v>Other:</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row>
        <row r="126">
          <cell r="H126" t="str">
            <v>N.01</v>
          </cell>
          <cell r="J126">
            <v>0</v>
          </cell>
          <cell r="O126" t="str">
            <v>N.01</v>
          </cell>
          <cell r="P126">
            <v>0</v>
          </cell>
          <cell r="R126" t="str">
            <v/>
          </cell>
          <cell r="W126" t="str">
            <v>If food aid is provided by an NGO for distribution among the needy families of the village, who is reponsible for deciding which households would be selected?</v>
          </cell>
          <cell r="X126" t="str">
            <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row>
        <row r="127">
          <cell r="H127">
            <v>9.1</v>
          </cell>
          <cell r="J127">
            <v>0</v>
          </cell>
          <cell r="O127">
            <v>9.1</v>
          </cell>
          <cell r="P127">
            <v>4.0499999999999989</v>
          </cell>
          <cell r="R127" t="str">
            <v/>
          </cell>
          <cell r="W127" t="str">
            <v>If someone in the village needs food or money as a result of a personal catastrophe, who or what group will assist them?</v>
          </cell>
          <cell r="X127" t="str">
            <v/>
          </cell>
          <cell r="Y127" t="str">
            <v>No Such Person</v>
          </cell>
          <cell r="Z127" t="str">
            <v>Malik</v>
          </cell>
          <cell r="AA127" t="str">
            <v>Arbab</v>
          </cell>
          <cell r="AB127" t="str">
            <v>Qariyadar</v>
          </cell>
          <cell r="AC127" t="str">
            <v>Khan</v>
          </cell>
          <cell r="AD127" t="str">
            <v>Zamindar</v>
          </cell>
          <cell r="AE127" t="str">
            <v>Beg / Baay</v>
          </cell>
          <cell r="AF127" t="str">
            <v>Commander</v>
          </cell>
          <cell r="AG127" t="str">
            <v>Mullah / Imam</v>
          </cell>
          <cell r="AH127" t="str">
            <v>Mosque Mullah</v>
          </cell>
          <cell r="AI127" t="str">
            <v>Mawlawi</v>
          </cell>
          <cell r="AJ127" t="str">
            <v>Religious Scholar</v>
          </cell>
          <cell r="AK127" t="str">
            <v>Rohani</v>
          </cell>
          <cell r="AL127" t="str">
            <v>Judge</v>
          </cell>
          <cell r="AM127" t="str">
            <v>Tribal Elders</v>
          </cell>
          <cell r="AN127" t="str">
            <v>Whitebeards</v>
          </cell>
          <cell r="AO127" t="str">
            <v>Council</v>
          </cell>
          <cell r="AP127" t="str">
            <v>CDC</v>
          </cell>
          <cell r="AQ127" t="str">
            <v>Tribal Council</v>
          </cell>
          <cell r="AR127" t="str">
            <v>Head of CDC</v>
          </cell>
          <cell r="AS127" t="str">
            <v>Treasurer of CDC</v>
          </cell>
          <cell r="AT127" t="str">
            <v>Member of CDC</v>
          </cell>
          <cell r="AU127" t="str">
            <v>Head of Council</v>
          </cell>
          <cell r="AV127" t="str">
            <v>Member of Council</v>
          </cell>
          <cell r="AW127" t="str">
            <v>Head of Tribal Council</v>
          </cell>
          <cell r="AX127" t="str">
            <v>Member of Tribal Council</v>
          </cell>
          <cell r="AY127" t="str">
            <v>People's Representative</v>
          </cell>
          <cell r="AZ127" t="str">
            <v>Police Commander</v>
          </cell>
          <cell r="BA127" t="str">
            <v>District Administrator</v>
          </cell>
          <cell r="BB127" t="str">
            <v>Villagers</v>
          </cell>
          <cell r="BC127" t="str">
            <v>Other:</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row>
        <row r="128">
          <cell r="H128">
            <v>7.23</v>
          </cell>
          <cell r="J128">
            <v>0</v>
          </cell>
          <cell r="O128">
            <v>7.23</v>
          </cell>
          <cell r="P128" t="str">
            <v>N/A</v>
          </cell>
          <cell r="R128" t="str">
            <v/>
          </cell>
          <cell r="W128" t="str">
            <v>In the past 12 months, has this council had lots of meetings, only meet when there is a problem or if delegations are coming, or no meetings?</v>
          </cell>
          <cell r="X128" t="str">
            <v/>
          </cell>
          <cell r="Y128" t="str">
            <v>Meets at regular periods</v>
          </cell>
          <cell r="Z128" t="str">
            <v>Only meets when there is a problem or when a delegation comes (irregularly)</v>
          </cell>
          <cell r="AA128" t="str">
            <v>No Meetings</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row>
        <row r="129">
          <cell r="H129">
            <v>7.28</v>
          </cell>
          <cell r="J129">
            <v>0</v>
          </cell>
          <cell r="O129">
            <v>7.28</v>
          </cell>
          <cell r="P129" t="str">
            <v>N/A</v>
          </cell>
          <cell r="R129">
            <v>5.0899999999999981</v>
          </cell>
          <cell r="W129" t="str">
            <v>What was the most important activities of {name of women's council} in the past 12 months?</v>
          </cell>
          <cell r="X129" t="str">
            <v/>
          </cell>
          <cell r="Y129" t="str">
            <v>Nothing</v>
          </cell>
          <cell r="Z129" t="str">
            <v>Resolve Disputes</v>
          </cell>
          <cell r="AA129" t="str">
            <v>Resolve Tribal Feud</v>
          </cell>
          <cell r="AB129" t="str">
            <v>Negotiate / Liase with Government</v>
          </cell>
          <cell r="AC129" t="e">
            <v>#REF!</v>
          </cell>
          <cell r="AD129" t="str">
            <v>Hold Meetings</v>
          </cell>
          <cell r="AE129" t="str">
            <v>Make Rules for Villagers</v>
          </cell>
          <cell r="AF129" t="str">
            <v>Promote Health and Hygiene of Villagers</v>
          </cell>
          <cell r="AG129" t="str">
            <v>Promote Religious Virtue of Villagers</v>
          </cell>
          <cell r="AH129" t="str">
            <v>Providing for Participation of Women in Decision-Making</v>
          </cell>
          <cell r="AI129" t="str">
            <v>Providing for Selection of Projects by Women</v>
          </cell>
          <cell r="AJ129" t="str">
            <v>Consult with Women about Selection of Development Projects</v>
          </cell>
          <cell r="AK129" t="str">
            <v>Manage Development Projects</v>
          </cell>
          <cell r="AL129" t="str">
            <v>Providing Job Opportunities for Women</v>
          </cell>
          <cell r="AM129" t="str">
            <v>Vocational Training for Women</v>
          </cell>
          <cell r="AN129" t="str">
            <v>Development Project [SPECIFY]:</v>
          </cell>
          <cell r="AO129" t="str">
            <v>Training Course [SPECIFY]:</v>
          </cell>
          <cell r="AP129" t="str">
            <v>Other:</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row>
        <row r="130">
          <cell r="H130">
            <v>11.99</v>
          </cell>
          <cell r="J130">
            <v>0</v>
          </cell>
          <cell r="O130">
            <v>11.99</v>
          </cell>
          <cell r="P130">
            <v>0</v>
          </cell>
          <cell r="R130" t="str">
            <v/>
          </cell>
          <cell r="W130" t="str">
            <v>I am going to read a list of responsibilities or duties. In your opinion, which authorities or Influential peole should be responsible for these activities: [1] {malik / arbab / qayridar}; [2] {khan / zamindar / beg / baay}; [3] {mullah / imam / mosque mullah}; [4] commander; [5] {tribal elders / white beards}; [6] {NAME OF COUNCIL 1}; [7] Afghan National Police; [8] District Government; [9] Provincial Government; [10] Central Government; or [11] Someone Else?:</v>
          </cell>
          <cell r="X130" t="str">
            <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row>
        <row r="131">
          <cell r="H131">
            <v>11.16</v>
          </cell>
          <cell r="J131">
            <v>0</v>
          </cell>
          <cell r="O131">
            <v>11.16</v>
          </cell>
          <cell r="P131">
            <v>5.1599999999999966</v>
          </cell>
          <cell r="R131" t="str">
            <v/>
          </cell>
          <cell r="W131" t="str">
            <v>Resolving civil disputes which occur between people in the village over marriage issues</v>
          </cell>
          <cell r="X131" t="str">
            <v>[COUNT NUMBER OF RESPONDENTS GIVING EACH ANSWER AND ENTER NUMBER IN BOXES BELOW]</v>
          </cell>
          <cell r="Y131" t="str">
            <v>Malik / Arbab / Qariyadar</v>
          </cell>
          <cell r="Z131" t="str">
            <v>Khan / Zamindar / Beg / Baay</v>
          </cell>
          <cell r="AA131" t="str">
            <v>Mullah / Imam / Mosque Mullah</v>
          </cell>
          <cell r="AB131" t="str">
            <v>Commander</v>
          </cell>
          <cell r="AC131" t="str">
            <v>Tribal Elders / Whitebeards</v>
          </cell>
          <cell r="AD131" t="str">
            <v>{NAME OF COUNCIL 1}</v>
          </cell>
          <cell r="AE131" t="str">
            <v>Police</v>
          </cell>
          <cell r="AF131" t="str">
            <v>District Government</v>
          </cell>
          <cell r="AG131" t="str">
            <v>Provincial Government</v>
          </cell>
          <cell r="AH131" t="str">
            <v>Central Government</v>
          </cell>
          <cell r="AI131" t="str">
            <v>Other:</v>
          </cell>
          <cell r="AJ131" t="str">
            <v>Villagers</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row>
        <row r="132">
          <cell r="H132">
            <v>11.17</v>
          </cell>
          <cell r="J132">
            <v>0</v>
          </cell>
          <cell r="O132">
            <v>11.17</v>
          </cell>
          <cell r="P132">
            <v>5.1699999999999964</v>
          </cell>
          <cell r="R132" t="str">
            <v/>
          </cell>
          <cell r="W132" t="str">
            <v>Resolving civil disputes which occur between people in the village over land and irrigation</v>
          </cell>
          <cell r="X132" t="str">
            <v>[COUNT NUMBER OF RESPONDENTS GIVING EACH ANSWER AND ENTER NUMBER IN BOXES BELOW]</v>
          </cell>
          <cell r="Y132" t="str">
            <v>Malik / Arbab / Qariyadar</v>
          </cell>
          <cell r="Z132" t="str">
            <v>Khan / Zamindar / Beg / Baay</v>
          </cell>
          <cell r="AA132" t="str">
            <v>Mullah / Imam / Mosque Mullah</v>
          </cell>
          <cell r="AB132" t="str">
            <v>Commander</v>
          </cell>
          <cell r="AC132" t="str">
            <v>Tribal Elders / Whitebeards</v>
          </cell>
          <cell r="AD132" t="str">
            <v>{NAME OF COUNCIL 1}</v>
          </cell>
          <cell r="AE132" t="str">
            <v>Police</v>
          </cell>
          <cell r="AF132" t="str">
            <v>District Government</v>
          </cell>
          <cell r="AG132" t="str">
            <v>Provincial Government</v>
          </cell>
          <cell r="AH132" t="str">
            <v>Central Government</v>
          </cell>
          <cell r="AI132" t="str">
            <v>Other:</v>
          </cell>
          <cell r="AJ132" t="str">
            <v>Villagers</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row>
        <row r="133">
          <cell r="H133">
            <v>11.18</v>
          </cell>
          <cell r="J133">
            <v>0</v>
          </cell>
          <cell r="O133">
            <v>11.18</v>
          </cell>
          <cell r="P133">
            <v>5.1799999999999962</v>
          </cell>
          <cell r="R133" t="str">
            <v/>
          </cell>
          <cell r="W133" t="str">
            <v>Protecting the village from attack by bandits or other armed groups</v>
          </cell>
          <cell r="X133" t="str">
            <v>[COUNT NUMBER OF RESPONDENTS GIVING EACH ANSWER AND ENTER NUMBER IN BOXES BELOW]</v>
          </cell>
          <cell r="Y133" t="str">
            <v>Malik / Arbab / Qariyadar</v>
          </cell>
          <cell r="Z133" t="str">
            <v>Khan / Zamindar / Beg / Baay</v>
          </cell>
          <cell r="AA133" t="str">
            <v>Mullah / Imam / Mosque Mullah</v>
          </cell>
          <cell r="AB133" t="str">
            <v>Commander</v>
          </cell>
          <cell r="AC133" t="str">
            <v>Tribal Elders / Whitebeards</v>
          </cell>
          <cell r="AD133" t="str">
            <v>{NAME OF COUNCIL 1}</v>
          </cell>
          <cell r="AE133" t="str">
            <v>Police</v>
          </cell>
          <cell r="AF133" t="str">
            <v>District Government</v>
          </cell>
          <cell r="AG133" t="str">
            <v>Provincial Government</v>
          </cell>
          <cell r="AH133" t="str">
            <v>Central Government</v>
          </cell>
          <cell r="AI133" t="str">
            <v>Other:</v>
          </cell>
          <cell r="AJ133" t="str">
            <v>Villagers</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row>
        <row r="134">
          <cell r="H134">
            <v>11.19</v>
          </cell>
          <cell r="J134">
            <v>0</v>
          </cell>
          <cell r="O134">
            <v>11.19</v>
          </cell>
          <cell r="P134">
            <v>5.1899999999999959</v>
          </cell>
          <cell r="R134" t="str">
            <v/>
          </cell>
          <cell r="W134" t="str">
            <v>Selecting and managing projects in the village</v>
          </cell>
          <cell r="X134" t="str">
            <v>[COUNT NUMBER OF RESPONDENTS GIVING EACH ANSWER AND ENTER NUMBER IN BOXES BELOW]</v>
          </cell>
          <cell r="Y134" t="str">
            <v>Malik / Arbab / Qariyadar</v>
          </cell>
          <cell r="Z134" t="str">
            <v>Khan / Zamindar / Beg / Baay</v>
          </cell>
          <cell r="AA134" t="str">
            <v>Mullah / Imam / Mosque Mullah</v>
          </cell>
          <cell r="AB134" t="str">
            <v>Commander</v>
          </cell>
          <cell r="AC134" t="str">
            <v>Tribal Elders / Whitebeards</v>
          </cell>
          <cell r="AD134" t="str">
            <v>{NAME OF COUNCIL 1}</v>
          </cell>
          <cell r="AE134" t="str">
            <v>Police</v>
          </cell>
          <cell r="AF134" t="str">
            <v>District Government</v>
          </cell>
          <cell r="AG134" t="str">
            <v>Provincial Government</v>
          </cell>
          <cell r="AH134" t="str">
            <v>Central Government</v>
          </cell>
          <cell r="AI134" t="str">
            <v>Other:</v>
          </cell>
          <cell r="AJ134" t="str">
            <v>Villagers</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row>
        <row r="135">
          <cell r="H135">
            <v>11.2</v>
          </cell>
          <cell r="J135">
            <v>0</v>
          </cell>
          <cell r="O135">
            <v>11.2</v>
          </cell>
          <cell r="P135">
            <v>5.1999999999999957</v>
          </cell>
          <cell r="R135" t="str">
            <v/>
          </cell>
          <cell r="W135" t="str">
            <v>Give information to district, provincial, and central government authorities about the situation in the village</v>
          </cell>
          <cell r="X135" t="str">
            <v>[COUNT NUMBER OF RESPONDENTS GIVING EACH ANSWER AND ENTER NUMBER IN BOXES BELOW]</v>
          </cell>
          <cell r="Y135" t="str">
            <v>Malik / Arbab / Qariyadar</v>
          </cell>
          <cell r="Z135" t="str">
            <v>Khan / Zamindar / Beg / Baay</v>
          </cell>
          <cell r="AA135" t="str">
            <v>Mullah / Imam / Mosque Mullah</v>
          </cell>
          <cell r="AB135" t="str">
            <v>Commander</v>
          </cell>
          <cell r="AC135" t="str">
            <v>Tribal Elders / Whitebeards</v>
          </cell>
          <cell r="AD135" t="str">
            <v>{NAME OF COUNCIL 1}</v>
          </cell>
          <cell r="AE135" t="str">
            <v>Police</v>
          </cell>
          <cell r="AF135" t="str">
            <v>District Government</v>
          </cell>
          <cell r="AG135" t="str">
            <v>Provincial Government</v>
          </cell>
          <cell r="AH135" t="str">
            <v>Central Government</v>
          </cell>
          <cell r="AI135" t="str">
            <v>Other:</v>
          </cell>
          <cell r="AJ135" t="str">
            <v>Villagers</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row>
        <row r="136">
          <cell r="H136">
            <v>10.1</v>
          </cell>
          <cell r="J136">
            <v>0</v>
          </cell>
          <cell r="O136">
            <v>10.1</v>
          </cell>
          <cell r="P136">
            <v>7.0899999999999981</v>
          </cell>
          <cell r="R136" t="str">
            <v/>
          </cell>
          <cell r="W136" t="str">
            <v>What is the main reason that girls should not study beyond this class?</v>
          </cell>
          <cell r="X136" t="str">
            <v>[COUNT NUMBER OF RESPONDENTS GIVING EACH ANSWER AND ENTER NUMBER IN BOXES BELOW]</v>
          </cell>
          <cell r="Y136" t="str">
            <v>Girls have no need for education</v>
          </cell>
          <cell r="Z136" t="str">
            <v>Girls do not like education</v>
          </cell>
          <cell r="AA136" t="str">
            <v>Household duties and/or work in the field takes up all of their time</v>
          </cell>
          <cell r="AB136" t="str">
            <v>Fathers do not allow them</v>
          </cell>
          <cell r="AC136" t="str">
            <v>Against tradition and rules of village</v>
          </cell>
          <cell r="AD136" t="str">
            <v>Against Islam</v>
          </cell>
          <cell r="AE136" t="str">
            <v>Lack of Security</v>
          </cell>
          <cell r="AF136" t="str">
            <v>Other:</v>
          </cell>
          <cell r="AG136" t="str">
            <v>Other:</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row>
        <row r="137">
          <cell r="H137">
            <v>10.050000000000001</v>
          </cell>
          <cell r="J137">
            <v>0</v>
          </cell>
          <cell r="O137">
            <v>10.050000000000001</v>
          </cell>
          <cell r="P137">
            <v>7.02</v>
          </cell>
          <cell r="R137" t="str">
            <v/>
          </cell>
          <cell r="W137" t="str">
            <v>What is the most common place at which women from the village socialize?</v>
          </cell>
          <cell r="X137" t="str">
            <v/>
          </cell>
          <cell r="Y137" t="str">
            <v>At Weddings</v>
          </cell>
          <cell r="Z137" t="str">
            <v>At the Bazaar</v>
          </cell>
          <cell r="AA137" t="str">
            <v>At Community Events</v>
          </cell>
          <cell r="AB137" t="str">
            <v>At Meetings of the Village Council</v>
          </cell>
          <cell r="AC137" t="str">
            <v>At Meetings of the Women's Council</v>
          </cell>
          <cell r="AD137" t="str">
            <v>At Meetings Arranged by NGOs</v>
          </cell>
          <cell r="AE137" t="str">
            <v>During Collection of Water</v>
          </cell>
          <cell r="AF137" t="str">
            <v>During Agricultural Activities</v>
          </cell>
          <cell r="AG137" t="str">
            <v>During Other Work</v>
          </cell>
          <cell r="AH137" t="str">
            <v>In Mosque</v>
          </cell>
          <cell r="AI137" t="str">
            <v>In Each Other's Houses</v>
          </cell>
          <cell r="AJ137" t="str">
            <v>Other:</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row>
        <row r="138">
          <cell r="H138">
            <v>7.29</v>
          </cell>
          <cell r="J138">
            <v>0</v>
          </cell>
          <cell r="O138">
            <v>7.29</v>
          </cell>
          <cell r="P138">
            <v>0</v>
          </cell>
          <cell r="R138" t="str">
            <v/>
          </cell>
          <cell r="W138" t="str">
            <v>In the past 12 months, how many meetings have been held between the elders of the village?</v>
          </cell>
          <cell r="X138" t="str">
            <v/>
          </cell>
          <cell r="Y138" t="str">
            <v>Zero</v>
          </cell>
          <cell r="Z138" t="str">
            <v>Meetings</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row>
        <row r="139">
          <cell r="H139">
            <v>7.33</v>
          </cell>
          <cell r="J139">
            <v>0</v>
          </cell>
          <cell r="O139">
            <v>7.33</v>
          </cell>
          <cell r="P139">
            <v>0</v>
          </cell>
          <cell r="R139">
            <v>0</v>
          </cell>
          <cell r="W139" t="str">
            <v>How long ago was the last meeting of the village elders?</v>
          </cell>
          <cell r="X139" t="str">
            <v/>
          </cell>
          <cell r="Y139" t="str">
            <v>Months</v>
          </cell>
          <cell r="Z139" t="str">
            <v>Years</v>
          </cell>
          <cell r="AA139" t="str">
            <v>Days</v>
          </cell>
          <cell r="AB139" t="str">
            <v>Weeks</v>
          </cell>
          <cell r="AC139" t="str">
            <v>Never</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row>
        <row r="140">
          <cell r="H140">
            <v>7.97</v>
          </cell>
          <cell r="J140">
            <v>0</v>
          </cell>
          <cell r="O140">
            <v>7.97</v>
          </cell>
          <cell r="P140">
            <v>0</v>
          </cell>
          <cell r="R140" t="str">
            <v/>
          </cell>
          <cell r="W140" t="str">
            <v>How many of you attended this meeting?</v>
          </cell>
          <cell r="X140" t="str">
            <v>[COUNT NUMBER OF RESPONDENTS GIVING EACH ANSWER AND ENTER NUMBER IN BOXES BELOW]</v>
          </cell>
          <cell r="Y140" t="str">
            <v>Attended</v>
          </cell>
          <cell r="Z140" t="str">
            <v>Did Not Attend</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row>
        <row r="141">
          <cell r="H141">
            <v>7.34</v>
          </cell>
          <cell r="J141">
            <v>0</v>
          </cell>
          <cell r="O141">
            <v>7.34</v>
          </cell>
          <cell r="P141">
            <v>0</v>
          </cell>
          <cell r="R141">
            <v>5.1099999999999977</v>
          </cell>
          <cell r="W141" t="str">
            <v>At the current time, how many men are elders of the village?</v>
          </cell>
          <cell r="X141" t="str">
            <v/>
          </cell>
          <cell r="Y141" t="str">
            <v>Zero</v>
          </cell>
          <cell r="Z141" t="str">
            <v>Men</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row>
        <row r="142">
          <cell r="H142">
            <v>7.36</v>
          </cell>
          <cell r="J142">
            <v>0</v>
          </cell>
          <cell r="O142">
            <v>7.36</v>
          </cell>
          <cell r="P142">
            <v>0</v>
          </cell>
          <cell r="R142" t="str">
            <v/>
          </cell>
          <cell r="W142" t="str">
            <v>What was the most important activities of the village elders in the past 12 months?</v>
          </cell>
          <cell r="X142" t="str">
            <v/>
          </cell>
          <cell r="Y142" t="str">
            <v>Nothing</v>
          </cell>
          <cell r="Z142" t="str">
            <v>Resolve Disputes</v>
          </cell>
          <cell r="AA142" t="str">
            <v>Resolve Tribal Feud</v>
          </cell>
          <cell r="AB142" t="str">
            <v>Negotiate / Liase with Government</v>
          </cell>
          <cell r="AC142" t="str">
            <v>Protect Village from Attack</v>
          </cell>
          <cell r="AD142" t="str">
            <v>Hold Meetings</v>
          </cell>
          <cell r="AE142" t="str">
            <v>Make Rules for Villagers</v>
          </cell>
          <cell r="AF142" t="str">
            <v>Promote Health and Hygiene of Villagers</v>
          </cell>
          <cell r="AG142" t="str">
            <v>Promote Religious Virtue of Villagers</v>
          </cell>
          <cell r="AH142" t="str">
            <v>Build New Mosque or Improve Existing Mosque</v>
          </cell>
          <cell r="AI142" t="str">
            <v>Consult with Villagers about Selection of Development Projects</v>
          </cell>
          <cell r="AJ142" t="str">
            <v>Manage Development Projects</v>
          </cell>
          <cell r="AK142" t="str">
            <v>Development Project [SPECIFY]:</v>
          </cell>
          <cell r="AL142" t="str">
            <v>Training Course [SPECIFY]:</v>
          </cell>
          <cell r="AM142" t="str">
            <v>Other:</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row>
        <row r="143">
          <cell r="H143">
            <v>9.14</v>
          </cell>
          <cell r="J143">
            <v>0</v>
          </cell>
          <cell r="O143">
            <v>9.14</v>
          </cell>
          <cell r="P143">
            <v>0</v>
          </cell>
          <cell r="R143" t="str">
            <v/>
          </cell>
          <cell r="W143" t="str">
            <v>In your opinion, in whose benefit do the decision-makers in the village act: their own, people with power, or for all the people in the village?</v>
          </cell>
          <cell r="X143" t="str">
            <v/>
          </cell>
          <cell r="Y143" t="str">
            <v>Based on Interests of Themselves</v>
          </cell>
          <cell r="Z143" t="str">
            <v>Based on Interests of a Few Powerful People in Village</v>
          </cell>
          <cell r="AA143" t="str">
            <v>Based on Interests of All People in Village</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row>
        <row r="144">
          <cell r="H144">
            <v>9.15</v>
          </cell>
          <cell r="J144">
            <v>0</v>
          </cell>
          <cell r="O144">
            <v>9.15</v>
          </cell>
          <cell r="P144">
            <v>0</v>
          </cell>
          <cell r="R144" t="str">
            <v/>
          </cell>
          <cell r="W144" t="str">
            <v>To what extent do the influential people of this village consider the problems of the villagers and try to find a solution for them?: A great extent, a small extent, not at all?</v>
          </cell>
          <cell r="X144" t="str">
            <v/>
          </cell>
          <cell r="Y144" t="str">
            <v>A Great Extent</v>
          </cell>
          <cell r="Z144" t="str">
            <v>A Small Extent</v>
          </cell>
          <cell r="AA144" t="str">
            <v>Not At All</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row>
        <row r="145">
          <cell r="H145">
            <v>9.23</v>
          </cell>
          <cell r="J145">
            <v>0</v>
          </cell>
          <cell r="O145">
            <v>9.23</v>
          </cell>
          <cell r="P145">
            <v>0</v>
          </cell>
          <cell r="R145" t="str">
            <v/>
          </cell>
          <cell r="W145" t="str">
            <v>Considering the work of the village leaders in the past 12 months, how satisfied are you with the work they have done?</v>
          </cell>
          <cell r="X145" t="str">
            <v/>
          </cell>
          <cell r="Y145" t="str">
            <v>Very Satisfied</v>
          </cell>
          <cell r="Z145" t="str">
            <v>A Little Bit Satisfied</v>
          </cell>
          <cell r="AA145" t="str">
            <v>Neither Satisfied nor Unsatisfied</v>
          </cell>
          <cell r="AB145" t="str">
            <v>A Little Bit Unsatisfied</v>
          </cell>
          <cell r="AC145" t="str">
            <v>Very Unsatisfied</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row>
        <row r="146">
          <cell r="H146">
            <v>11.21</v>
          </cell>
          <cell r="J146">
            <v>0</v>
          </cell>
          <cell r="O146">
            <v>11.21</v>
          </cell>
          <cell r="P146">
            <v>0</v>
          </cell>
          <cell r="R146" t="str">
            <v/>
          </cell>
          <cell r="W146" t="str">
            <v>Enforcing social guidelines in the village, such as growing beards, going to the mosque, wearing chadari or girls going to school</v>
          </cell>
          <cell r="X146" t="str">
            <v/>
          </cell>
          <cell r="Y146" t="str">
            <v>Malik / Arbab / Qariyadar</v>
          </cell>
          <cell r="Z146" t="str">
            <v>Khan / Zamindar / Beg / Baay</v>
          </cell>
          <cell r="AA146" t="str">
            <v>Mullah / Imam / Mosque Mullah</v>
          </cell>
          <cell r="AB146" t="str">
            <v>Commander</v>
          </cell>
          <cell r="AC146" t="str">
            <v>Tribal Elders / Whitebeards</v>
          </cell>
          <cell r="AD146" t="str">
            <v>{NAME OF COUNCIL 1}</v>
          </cell>
          <cell r="AE146" t="str">
            <v>Police</v>
          </cell>
          <cell r="AF146" t="str">
            <v>District Government</v>
          </cell>
          <cell r="AG146" t="str">
            <v>Provincial Government</v>
          </cell>
          <cell r="AH146" t="str">
            <v>Central Government</v>
          </cell>
          <cell r="AI146" t="str">
            <v>Other:</v>
          </cell>
          <cell r="AJ146" t="str">
            <v>Villagers</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row>
        <row r="147">
          <cell r="H147">
            <v>11.22</v>
          </cell>
          <cell r="J147">
            <v>0</v>
          </cell>
          <cell r="O147">
            <v>11.22</v>
          </cell>
          <cell r="P147">
            <v>5.2099999999999955</v>
          </cell>
          <cell r="R147" t="str">
            <v/>
          </cell>
          <cell r="W147" t="str">
            <v>Punishing people who commit crimes in the village, such as theft?</v>
          </cell>
          <cell r="X147" t="str">
            <v>[COUNT NUMBER OF RESPONDENTS GIVING EACH ANSWER AND ENTER NUMBER IN BOXES BELOW]</v>
          </cell>
          <cell r="Y147" t="str">
            <v>Malik / Arbab / Qariyadar</v>
          </cell>
          <cell r="Z147" t="str">
            <v>Khan / Zamindar / Beg / Baay</v>
          </cell>
          <cell r="AA147" t="str">
            <v>Mullah / Imam / Mosque Mullah</v>
          </cell>
          <cell r="AB147" t="str">
            <v>Commander</v>
          </cell>
          <cell r="AC147" t="str">
            <v>Tribal Elders / Whitebeards</v>
          </cell>
          <cell r="AD147" t="str">
            <v>{NAME OF COUNCIL 1}</v>
          </cell>
          <cell r="AE147" t="str">
            <v>Police</v>
          </cell>
          <cell r="AF147" t="str">
            <v>District Government</v>
          </cell>
          <cell r="AG147" t="str">
            <v>Provincial Government</v>
          </cell>
          <cell r="AH147" t="str">
            <v>Central Government</v>
          </cell>
          <cell r="AI147" t="str">
            <v>Other:</v>
          </cell>
          <cell r="AJ147" t="str">
            <v>Villagers</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row>
        <row r="148">
          <cell r="H148">
            <v>6.04</v>
          </cell>
          <cell r="J148">
            <v>0</v>
          </cell>
          <cell r="O148">
            <v>6.04</v>
          </cell>
          <cell r="P148">
            <v>0</v>
          </cell>
          <cell r="R148" t="str">
            <v/>
          </cell>
          <cell r="W148" t="str">
            <v>What type of work was this?</v>
          </cell>
          <cell r="X148" t="str">
            <v/>
          </cell>
          <cell r="Y148" t="str">
            <v>Clothes Washing for Income</v>
          </cell>
          <cell r="Z148" t="str">
            <v>Crop Production for Home Consumption</v>
          </cell>
          <cell r="AA148" t="str">
            <v>Production And Sale Of Field Crops</v>
          </cell>
          <cell r="AB148" t="str">
            <v>Production And Sale Of Opium</v>
          </cell>
          <cell r="AC148" t="str">
            <v>Production And Sale Of Orchard Products</v>
          </cell>
          <cell r="AD148" t="str">
            <v>Agricultural Wage Labour</v>
          </cell>
          <cell r="AE148" t="str">
            <v>Opium Wage Labour</v>
          </cell>
          <cell r="AF148" t="str">
            <v>Processing of Pistachios</v>
          </cell>
          <cell r="AG148" t="str">
            <v>Livestock Production for Home Consumption</v>
          </cell>
          <cell r="AH148" t="str">
            <v>Wool Weaving</v>
          </cell>
          <cell r="AI148" t="str">
            <v>Production And Sale Of Live Animals</v>
          </cell>
          <cell r="AJ148" t="str">
            <v>Production And Sale Of Leather, Skins &amp; Wool</v>
          </cell>
          <cell r="AK148" t="str">
            <v>Production and Sale of Dairy Products (Milk, Cheese, or Curd)</v>
          </cell>
          <cell r="AL148" t="str">
            <v>Livestock Wage Labour</v>
          </cell>
          <cell r="AM148" t="str">
            <v>Collection of Bushes / Firewood for Sale</v>
          </cell>
          <cell r="AN148" t="str">
            <v>Collection of Bushes / Firewood for Home Use</v>
          </cell>
          <cell r="AO148" t="str">
            <v>Beauty Parlor</v>
          </cell>
          <cell r="AP148" t="str">
            <v>Trading / Middleman</v>
          </cell>
          <cell r="AQ148" t="str">
            <v>Collector and Seller Of Bushes</v>
          </cell>
          <cell r="AR148" t="str">
            <v>Cross Border Trade</v>
          </cell>
          <cell r="AS148" t="str">
            <v>Smuggling</v>
          </cell>
          <cell r="AT148" t="str">
            <v>Shopkeeper</v>
          </cell>
          <cell r="AU148" t="str">
            <v>Milling</v>
          </cell>
          <cell r="AV148" t="str">
            <v xml:space="preserve">Mining </v>
          </cell>
          <cell r="AW148" t="str">
            <v xml:space="preserve">Baker </v>
          </cell>
          <cell r="AX148" t="str">
            <v>Tailor</v>
          </cell>
          <cell r="AY148" t="str">
            <v>Needlecraft</v>
          </cell>
          <cell r="AZ148" t="str">
            <v>Carpet Weaving</v>
          </cell>
          <cell r="BA148" t="str">
            <v>Doctor</v>
          </cell>
          <cell r="BB148" t="str">
            <v>Health Worker / Nurse / Midwife</v>
          </cell>
          <cell r="BC148" t="str">
            <v>Principal / Teacher Manager / Teacher</v>
          </cell>
          <cell r="BD148" t="str">
            <v>Job With Government</v>
          </cell>
          <cell r="BE148" t="str">
            <v>Job With Non-Government Organization</v>
          </cell>
          <cell r="BF148" t="str">
            <v>Job With Company Or Private Sector</v>
          </cell>
          <cell r="BG148" t="str">
            <v>Military Service / Police / Army</v>
          </cell>
          <cell r="BH148" t="str">
            <v>Begging</v>
          </cell>
          <cell r="BI148" t="str">
            <v>Other:</v>
          </cell>
          <cell r="BJ148" t="str">
            <v>Other:</v>
          </cell>
          <cell r="BK148" t="str">
            <v>Other:</v>
          </cell>
          <cell r="BL148">
            <v>0</v>
          </cell>
          <cell r="BM148">
            <v>0</v>
          </cell>
          <cell r="BN148">
            <v>0</v>
          </cell>
          <cell r="BO148">
            <v>0</v>
          </cell>
          <cell r="BP148">
            <v>0</v>
          </cell>
          <cell r="BQ148">
            <v>0</v>
          </cell>
          <cell r="BR148">
            <v>0</v>
          </cell>
          <cell r="BS148">
            <v>0</v>
          </cell>
          <cell r="BT148">
            <v>0</v>
          </cell>
          <cell r="BU148">
            <v>0</v>
          </cell>
          <cell r="BV148">
            <v>0</v>
          </cell>
        </row>
        <row r="149">
          <cell r="H149">
            <v>6.06</v>
          </cell>
          <cell r="J149">
            <v>0</v>
          </cell>
          <cell r="O149">
            <v>6.06</v>
          </cell>
          <cell r="P149">
            <v>0</v>
          </cell>
          <cell r="R149" t="str">
            <v/>
          </cell>
          <cell r="W149" t="str">
            <v>Does this work generate any income for the household through sale or trade?</v>
          </cell>
          <cell r="X149" t="str">
            <v/>
          </cell>
          <cell r="Y149" t="str">
            <v>No</v>
          </cell>
          <cell r="Z149" t="str">
            <v>Yes</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row>
        <row r="150">
          <cell r="H150">
            <v>6.08</v>
          </cell>
          <cell r="J150">
            <v>0</v>
          </cell>
          <cell r="O150">
            <v>6.08</v>
          </cell>
          <cell r="P150">
            <v>0</v>
          </cell>
          <cell r="R150" t="str">
            <v/>
          </cell>
          <cell r="W150" t="str">
            <v>Who in your family makes this decision?</v>
          </cell>
          <cell r="X150" t="str">
            <v/>
          </cell>
          <cell r="Y150" t="str">
            <v>Husband</v>
          </cell>
          <cell r="Z150" t="str">
            <v>Father</v>
          </cell>
          <cell r="AA150" t="str">
            <v>Father-in-Law</v>
          </cell>
          <cell r="AB150" t="str">
            <v>Brother</v>
          </cell>
          <cell r="AC150" t="str">
            <v>Brother-in-Law</v>
          </cell>
          <cell r="AD150" t="str">
            <v>Son</v>
          </cell>
          <cell r="AE150" t="str">
            <v>Son-in-Law</v>
          </cell>
          <cell r="AF150" t="str">
            <v>Grandson</v>
          </cell>
          <cell r="AG150" t="str">
            <v>Grandfather</v>
          </cell>
          <cell r="AH150" t="str">
            <v>Uncle</v>
          </cell>
          <cell r="AI150" t="str">
            <v>First Cousin (Male)</v>
          </cell>
          <cell r="AJ150" t="str">
            <v>Other Male Relative</v>
          </cell>
          <cell r="AK150" t="str">
            <v>Mother</v>
          </cell>
          <cell r="AL150" t="str">
            <v>Mother-in-Law</v>
          </cell>
          <cell r="AM150" t="str">
            <v>Sister</v>
          </cell>
          <cell r="AN150" t="str">
            <v>Sister-in-Law</v>
          </cell>
          <cell r="AO150" t="str">
            <v>Daughter</v>
          </cell>
          <cell r="AP150" t="str">
            <v>Daughter-in-Law</v>
          </cell>
          <cell r="AQ150" t="str">
            <v>Granddaughter</v>
          </cell>
          <cell r="AR150" t="str">
            <v>Grandmother</v>
          </cell>
          <cell r="AS150" t="str">
            <v>Aunt</v>
          </cell>
          <cell r="AT150" t="str">
            <v>First Cousin (Female)</v>
          </cell>
          <cell r="AU150" t="str">
            <v>Other Female Relative</v>
          </cell>
          <cell r="AV150" t="str">
            <v>Other:</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row>
        <row r="151">
          <cell r="H151">
            <v>6.11</v>
          </cell>
          <cell r="J151">
            <v>0</v>
          </cell>
          <cell r="O151">
            <v>6.11</v>
          </cell>
          <cell r="P151">
            <v>0</v>
          </cell>
          <cell r="R151" t="str">
            <v/>
          </cell>
          <cell r="W151" t="str">
            <v>During the past 30 days, have you worked for an organization or someone else other than your family member (for free or for wages)?</v>
          </cell>
          <cell r="X151" t="str">
            <v/>
          </cell>
          <cell r="Y151" t="str">
            <v>No</v>
          </cell>
          <cell r="Z151" t="str">
            <v>Yes</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row>
        <row r="152">
          <cell r="H152">
            <v>6.12</v>
          </cell>
          <cell r="J152">
            <v>0</v>
          </cell>
          <cell r="O152">
            <v>6.12</v>
          </cell>
          <cell r="P152">
            <v>0</v>
          </cell>
          <cell r="R152" t="str">
            <v/>
          </cell>
          <cell r="W152" t="str">
            <v>During the past 30 days, have you done any work in agriculture or livestock (for free or for cash)?</v>
          </cell>
          <cell r="X152" t="str">
            <v/>
          </cell>
          <cell r="Y152" t="str">
            <v>No</v>
          </cell>
          <cell r="Z152" t="str">
            <v>Yes</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row>
        <row r="153">
          <cell r="H153">
            <v>13.01</v>
          </cell>
          <cell r="J153">
            <v>0</v>
          </cell>
          <cell r="O153">
            <v>13.01</v>
          </cell>
          <cell r="P153">
            <v>0</v>
          </cell>
          <cell r="R153" t="str">
            <v/>
          </cell>
          <cell r="W153" t="str">
            <v>Food Purchase for Household?</v>
          </cell>
          <cell r="X153" t="str">
            <v/>
          </cell>
          <cell r="Y153" t="str">
            <v>Head / Father of the household decides alone</v>
          </cell>
          <cell r="Z153" t="str">
            <v>Spouse of household head or female household head decides alone</v>
          </cell>
          <cell r="AA153" t="str">
            <v>Head / Father in consultation with his/her spouse</v>
          </cell>
          <cell r="AB153" t="str">
            <v>Head / Father in consultation with the person concerned</v>
          </cell>
          <cell r="AC153" t="str">
            <v>Head / Father and spouse of head in consultation with the person concerned</v>
          </cell>
          <cell r="AD153" t="str">
            <v>Head / Father and other male members decide</v>
          </cell>
          <cell r="AE153" t="str">
            <v>Other combination of persons decide</v>
          </cell>
          <cell r="AF153" t="str">
            <v>Does not apply to this household</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row>
        <row r="154">
          <cell r="H154">
            <v>13.03</v>
          </cell>
          <cell r="J154">
            <v>0</v>
          </cell>
          <cell r="O154">
            <v>13.03</v>
          </cell>
          <cell r="P154">
            <v>0</v>
          </cell>
          <cell r="R154" t="str">
            <v/>
          </cell>
          <cell r="W154" t="str">
            <v>Clothes Purchase for Family Head's Wife?</v>
          </cell>
          <cell r="X154" t="str">
            <v/>
          </cell>
          <cell r="Y154" t="str">
            <v>Head / Father of the household decides alone</v>
          </cell>
          <cell r="Z154" t="str">
            <v>Spouse of household head or female household head decides alone</v>
          </cell>
          <cell r="AA154" t="str">
            <v>Head / Father in consultation with his/her spouse</v>
          </cell>
          <cell r="AB154" t="str">
            <v>Head / Father in consultation with the person concerned</v>
          </cell>
          <cell r="AC154" t="str">
            <v>Head / Father and spouse of head in consultation with the person concerned</v>
          </cell>
          <cell r="AD154" t="str">
            <v>Head / Father and other male members decide</v>
          </cell>
          <cell r="AE154" t="str">
            <v>Other combination of persons decide</v>
          </cell>
          <cell r="AF154" t="str">
            <v>Does not apply to this household</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row>
        <row r="155">
          <cell r="H155">
            <v>13.04</v>
          </cell>
          <cell r="J155">
            <v>0</v>
          </cell>
          <cell r="O155">
            <v>13.04</v>
          </cell>
          <cell r="P155">
            <v>0</v>
          </cell>
          <cell r="R155" t="str">
            <v/>
          </cell>
          <cell r="W155" t="str">
            <v>Clothes Purchase for Children?</v>
          </cell>
          <cell r="X155" t="str">
            <v/>
          </cell>
          <cell r="Y155" t="str">
            <v>Head / Father of the household decides alone</v>
          </cell>
          <cell r="Z155" t="str">
            <v>Spouse of household head or female household head decides alone</v>
          </cell>
          <cell r="AA155" t="str">
            <v>Head / Father in consultation with his/her spouse</v>
          </cell>
          <cell r="AB155" t="str">
            <v>Head / Father in consultation with the person concerned</v>
          </cell>
          <cell r="AC155" t="str">
            <v>Head / Father and spouse of head in consultation with the person concerned</v>
          </cell>
          <cell r="AD155" t="str">
            <v>Head / Father and other male members decide</v>
          </cell>
          <cell r="AE155" t="str">
            <v>Other combination of persons decide</v>
          </cell>
          <cell r="AF155" t="str">
            <v>Does not apply to this household</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row>
        <row r="156">
          <cell r="H156">
            <v>13.05</v>
          </cell>
          <cell r="J156">
            <v>0</v>
          </cell>
          <cell r="O156">
            <v>13.05</v>
          </cell>
          <cell r="P156">
            <v>0</v>
          </cell>
          <cell r="R156" t="str">
            <v/>
          </cell>
          <cell r="W156" t="str">
            <v>Medicine?</v>
          </cell>
          <cell r="X156" t="str">
            <v/>
          </cell>
          <cell r="Y156" t="str">
            <v>Head / Father of the household decides alone</v>
          </cell>
          <cell r="Z156" t="str">
            <v>Spouse of household head or female household head decides alone</v>
          </cell>
          <cell r="AA156" t="str">
            <v>Head / Father in consultation with his/her spouse</v>
          </cell>
          <cell r="AB156" t="str">
            <v>Head / Father in consultation with the person concerned</v>
          </cell>
          <cell r="AC156" t="str">
            <v>Head / Father and spouse of head in consultation with the person concerned</v>
          </cell>
          <cell r="AD156" t="str">
            <v>Head / Father and other male members decide</v>
          </cell>
          <cell r="AE156" t="str">
            <v>Other combination of persons decide</v>
          </cell>
          <cell r="AF156" t="str">
            <v>Does not apply to this household</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row>
        <row r="157">
          <cell r="H157">
            <v>13.06</v>
          </cell>
          <cell r="J157">
            <v>0</v>
          </cell>
          <cell r="O157">
            <v>13.06</v>
          </cell>
          <cell r="P157">
            <v>0</v>
          </cell>
          <cell r="R157" t="str">
            <v/>
          </cell>
          <cell r="W157" t="str">
            <v>Medicine expenses for all other women in the family?</v>
          </cell>
          <cell r="X157" t="str">
            <v/>
          </cell>
          <cell r="Y157" t="str">
            <v>Head / Father of the household decides alone</v>
          </cell>
          <cell r="Z157" t="str">
            <v>Spouse of household head or female household head decides alone</v>
          </cell>
          <cell r="AA157" t="str">
            <v>Head / Father in consultation with his/her spouse</v>
          </cell>
          <cell r="AB157" t="str">
            <v>Head / Father in consultation with the person concerned</v>
          </cell>
          <cell r="AC157" t="str">
            <v>Head / Father and spouse of head in consultation with the person concerned</v>
          </cell>
          <cell r="AD157" t="str">
            <v>Head / Father and other male members decide</v>
          </cell>
          <cell r="AE157" t="str">
            <v>Other combination of persons decide</v>
          </cell>
          <cell r="AF157" t="str">
            <v>Does not apply to this household</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row>
        <row r="158">
          <cell r="H158">
            <v>13.07</v>
          </cell>
          <cell r="J158">
            <v>0</v>
          </cell>
          <cell r="O158">
            <v>13.07</v>
          </cell>
          <cell r="P158">
            <v>0</v>
          </cell>
          <cell r="R158" t="str">
            <v/>
          </cell>
          <cell r="W158" t="str">
            <v>Medicine for Children?</v>
          </cell>
          <cell r="X158" t="str">
            <v/>
          </cell>
          <cell r="Y158" t="str">
            <v>Head / Father of the household decides alone</v>
          </cell>
          <cell r="Z158" t="str">
            <v>Spouse of household head or female household head decides alone</v>
          </cell>
          <cell r="AA158" t="str">
            <v>Head / Father in consultation with his/her spouse</v>
          </cell>
          <cell r="AB158" t="str">
            <v>Head / Father in consultation with the person concerned</v>
          </cell>
          <cell r="AC158" t="str">
            <v>Head / Father and spouse of head in consultation with the person concerned</v>
          </cell>
          <cell r="AD158" t="str">
            <v>Head / Father and other male members decide</v>
          </cell>
          <cell r="AE158" t="str">
            <v>Other combination of persons decide</v>
          </cell>
          <cell r="AF158" t="str">
            <v>Does not apply to this household</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row>
        <row r="159">
          <cell r="H159">
            <v>13.12</v>
          </cell>
          <cell r="J159">
            <v>0</v>
          </cell>
          <cell r="O159">
            <v>13.12</v>
          </cell>
          <cell r="P159">
            <v>0</v>
          </cell>
          <cell r="R159" t="str">
            <v/>
          </cell>
          <cell r="W159" t="str">
            <v>Looking after Elderly?</v>
          </cell>
          <cell r="X159" t="str">
            <v/>
          </cell>
          <cell r="Y159" t="str">
            <v>Head / Father of the household decides alone</v>
          </cell>
          <cell r="Z159" t="str">
            <v>Spouse of household head or female household head decides alone</v>
          </cell>
          <cell r="AA159" t="str">
            <v>Head / Father in consultation with his/her spouse</v>
          </cell>
          <cell r="AB159" t="str">
            <v>Head / Father in consultation with the person concerned</v>
          </cell>
          <cell r="AC159" t="str">
            <v>Head / Father and spouse of head in consultation with the person concerned</v>
          </cell>
          <cell r="AD159" t="str">
            <v>Head / Father and other male members decide</v>
          </cell>
          <cell r="AE159" t="str">
            <v>Other combination of persons decide</v>
          </cell>
          <cell r="AF159" t="str">
            <v>Does not apply to this household</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row>
        <row r="160">
          <cell r="H160">
            <v>13.13</v>
          </cell>
          <cell r="J160">
            <v>0</v>
          </cell>
          <cell r="O160">
            <v>13.13</v>
          </cell>
          <cell r="P160">
            <v>0</v>
          </cell>
          <cell r="R160" t="str">
            <v/>
          </cell>
          <cell r="W160" t="str">
            <v>Taking and Returning Loans?</v>
          </cell>
          <cell r="X160" t="str">
            <v/>
          </cell>
          <cell r="Y160" t="str">
            <v>Head / Father of the household decides alone</v>
          </cell>
          <cell r="Z160" t="str">
            <v>Spouse of household head or female household head decides alone</v>
          </cell>
          <cell r="AA160" t="str">
            <v>Head / Father in consultation with his/her spouse</v>
          </cell>
          <cell r="AB160" t="str">
            <v>Head / Father in consultation with the person concerned</v>
          </cell>
          <cell r="AC160" t="str">
            <v>Head / Father and spouse of head in consultation with the person concerned</v>
          </cell>
          <cell r="AD160" t="str">
            <v>Head / Father and other male members decide</v>
          </cell>
          <cell r="AE160" t="str">
            <v>Other combination of persons decide</v>
          </cell>
          <cell r="AF160" t="str">
            <v>Does not apply to this household</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row>
        <row r="161">
          <cell r="H161">
            <v>14.05</v>
          </cell>
          <cell r="J161">
            <v>0</v>
          </cell>
          <cell r="O161">
            <v>14.05</v>
          </cell>
          <cell r="P161">
            <v>0</v>
          </cell>
          <cell r="R161" t="str">
            <v/>
          </cell>
          <cell r="W161" t="str">
            <v>Among the various influential people, which one has had the greatest impact on the welfare of the women in the village over the past 12 months:  [1] {Malik / Arbab / Qariyadar / Village Leader}, [2] {Name of Council 1} [3] {White Beards / Tribal Elders}, [4] District Government, [5] Provincial Government, [6] Central Government, [7] NGOs ,or [8] Someone Else? [IF SOMEONE ELSE] What is the title or occupation of the person or name of the authority?</v>
          </cell>
          <cell r="X161" t="str">
            <v/>
          </cell>
          <cell r="Y161" t="str">
            <v>Malik / Arbab / Qariyadar</v>
          </cell>
          <cell r="Z161" t="str">
            <v>{Name of Council 1}</v>
          </cell>
          <cell r="AA161" t="str">
            <v>White Beards / Tribal Elders</v>
          </cell>
          <cell r="AB161" t="str">
            <v>District Government</v>
          </cell>
          <cell r="AC161" t="str">
            <v>Provincial Government</v>
          </cell>
          <cell r="AD161" t="str">
            <v>Central Government</v>
          </cell>
          <cell r="AE161" t="str">
            <v>Non-Governmental Organizations</v>
          </cell>
          <cell r="AF161" t="str">
            <v>Khan / Zamindar / Beg / Baay</v>
          </cell>
          <cell r="AG161" t="str">
            <v>Local Commander</v>
          </cell>
          <cell r="AH161" t="str">
            <v>Mullah / Imam / Mosque Mullah</v>
          </cell>
          <cell r="AI161" t="str">
            <v>Mawlawi / Religious Scholar / Rohanion</v>
          </cell>
          <cell r="AJ161" t="str">
            <v>Other:</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row>
        <row r="162">
          <cell r="H162" t="str">
            <v>A.01</v>
          </cell>
          <cell r="J162">
            <v>0</v>
          </cell>
          <cell r="O162" t="str">
            <v>A.01</v>
          </cell>
          <cell r="P162">
            <v>0</v>
          </cell>
          <cell r="R162" t="str">
            <v/>
          </cell>
          <cell r="W162" t="str">
            <v>End of interview time</v>
          </cell>
          <cell r="X162" t="str">
            <v/>
          </cell>
          <cell r="Y162" t="str">
            <v>Hours</v>
          </cell>
          <cell r="Z162" t="str">
            <v>Minutes</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row>
        <row r="163">
          <cell r="H163" t="str">
            <v>A.02</v>
          </cell>
          <cell r="J163">
            <v>0</v>
          </cell>
          <cell r="O163" t="str">
            <v>A.02</v>
          </cell>
          <cell r="P163">
            <v>0</v>
          </cell>
          <cell r="R163" t="str">
            <v/>
          </cell>
          <cell r="W163" t="str">
            <v>In which language did the interview take place?</v>
          </cell>
          <cell r="X163" t="str">
            <v/>
          </cell>
          <cell r="Y163" t="str">
            <v>Pashto</v>
          </cell>
          <cell r="Z163" t="str">
            <v>Dari</v>
          </cell>
          <cell r="AA163" t="str">
            <v>Uzbek</v>
          </cell>
          <cell r="AB163" t="str">
            <v>Pashaie</v>
          </cell>
          <cell r="AC163" t="str">
            <v>Arabic</v>
          </cell>
          <cell r="AD163" t="str">
            <v>Urdu</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row>
        <row r="164">
          <cell r="H164" t="str">
            <v>B.01</v>
          </cell>
          <cell r="J164">
            <v>0</v>
          </cell>
          <cell r="O164" t="str">
            <v>B.01</v>
          </cell>
          <cell r="P164">
            <v>0</v>
          </cell>
          <cell r="R164" t="str">
            <v/>
          </cell>
          <cell r="W164" t="str">
            <v>How long did the entire interview take place?</v>
          </cell>
          <cell r="X164" t="str">
            <v/>
          </cell>
          <cell r="Y164" t="str">
            <v>Hours</v>
          </cell>
          <cell r="Z164" t="str">
            <v>Minutes</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row>
        <row r="165">
          <cell r="H165">
            <v>7.01</v>
          </cell>
          <cell r="J165">
            <v>0</v>
          </cell>
          <cell r="O165">
            <v>7.01</v>
          </cell>
          <cell r="P165">
            <v>0</v>
          </cell>
          <cell r="R165">
            <v>0</v>
          </cell>
          <cell r="W165" t="str">
            <v>Are there any councils that just belong to this village or which are shared with other neighboring villages?</v>
          </cell>
          <cell r="X165" t="str">
            <v/>
          </cell>
          <cell r="Y165" t="str">
            <v>This village does not have a council and does not share a council with other villages</v>
          </cell>
          <cell r="Z165" t="str">
            <v>This village has a council (which belongs to this village only)</v>
          </cell>
          <cell r="AA165" t="str">
            <v>This village shares a council with another village</v>
          </cell>
          <cell r="AB165" t="str">
            <v>This village has more than one council</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row>
        <row r="166">
          <cell r="H166">
            <v>7.02</v>
          </cell>
          <cell r="J166">
            <v>0</v>
          </cell>
          <cell r="O166">
            <v>7.02</v>
          </cell>
          <cell r="P166">
            <v>0</v>
          </cell>
          <cell r="R166" t="str">
            <v/>
          </cell>
          <cell r="W166" t="str">
            <v>How many of these councils are there? {What is the name? / In order of importance, what are names of the councils (in terms of their role in making decisions and resolving disputes for people of the village)?}</v>
          </cell>
          <cell r="X166" t="str">
            <v>[LIST COUNCILS IN ORDER OF IMPORTANCE. IF MORE THAN THREE COUNCILS, LIST THREE MOST IMPORTANT COUNCILS]</v>
          </cell>
          <cell r="Y166" t="str">
            <v>Shura</v>
          </cell>
          <cell r="Z166" t="str">
            <v>Local Shura</v>
          </cell>
          <cell r="AA166" t="str">
            <v>Village Shura</v>
          </cell>
          <cell r="AB166" t="str">
            <v>Community Development Council [ONLY]</v>
          </cell>
          <cell r="AC166" t="str">
            <v>Hambastagi Shura</v>
          </cell>
          <cell r="AD166" t="str">
            <v>Tribal Shura</v>
          </cell>
          <cell r="AE166" t="str">
            <v>Religious Council</v>
          </cell>
          <cell r="AF166" t="str">
            <v>Elders Shura</v>
          </cell>
          <cell r="AG166" t="str">
            <v>Women's Council</v>
          </cell>
          <cell r="AH166" t="str">
            <v>Jirga</v>
          </cell>
          <cell r="AI166" t="str">
            <v>Local Jirga</v>
          </cell>
          <cell r="AJ166" t="str">
            <v>Village Jirga</v>
          </cell>
          <cell r="AK166" t="str">
            <v>Other:</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row>
        <row r="167">
          <cell r="H167">
            <v>7.09</v>
          </cell>
          <cell r="J167">
            <v>0</v>
          </cell>
          <cell r="O167">
            <v>7.09</v>
          </cell>
          <cell r="P167">
            <v>0</v>
          </cell>
          <cell r="R167" t="str">
            <v/>
          </cell>
          <cell r="W167" t="str">
            <v>Are you or a member of your household a regular member of {name of council 1 / 2 / 3}?</v>
          </cell>
          <cell r="X167" t="str">
            <v/>
          </cell>
          <cell r="Y167" t="str">
            <v>No Women Are Regular Members of Council</v>
          </cell>
          <cell r="Z167" t="str">
            <v>Women</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row>
        <row r="168">
          <cell r="H168">
            <v>7.13</v>
          </cell>
          <cell r="J168">
            <v>0</v>
          </cell>
          <cell r="O168">
            <v>7.13</v>
          </cell>
          <cell r="P168">
            <v>0</v>
          </cell>
          <cell r="R168">
            <v>0</v>
          </cell>
          <cell r="W168" t="str">
            <v>How long ago was the last meeting of this council?</v>
          </cell>
          <cell r="X168" t="str">
            <v/>
          </cell>
          <cell r="Y168" t="str">
            <v>Months</v>
          </cell>
          <cell r="Z168" t="str">
            <v>Years</v>
          </cell>
          <cell r="AA168" t="str">
            <v>Days</v>
          </cell>
          <cell r="AB168" t="str">
            <v>Weeks</v>
          </cell>
          <cell r="AC168" t="str">
            <v>Never</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row>
        <row r="169">
          <cell r="H169">
            <v>7.99</v>
          </cell>
          <cell r="J169">
            <v>0</v>
          </cell>
          <cell r="O169">
            <v>7.99</v>
          </cell>
          <cell r="P169">
            <v>0</v>
          </cell>
          <cell r="R169" t="str">
            <v/>
          </cell>
          <cell r="W169" t="str">
            <v>How many of you attended this meeting?</v>
          </cell>
          <cell r="X169" t="str">
            <v>[COUNT NUMBER OF RESPONDENTS GIVING EACH ANSWER AND ENTER NUMBER IN BOXES BELOW]</v>
          </cell>
          <cell r="Y169" t="str">
            <v>Attended</v>
          </cell>
          <cell r="Z169" t="str">
            <v>Did Not Attend</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row>
        <row r="170">
          <cell r="H170">
            <v>7.14</v>
          </cell>
          <cell r="J170">
            <v>0</v>
          </cell>
          <cell r="K170" t="str">
            <v>-</v>
          </cell>
          <cell r="L170" t="str">
            <v>-</v>
          </cell>
          <cell r="M170">
            <v>4.0999999999999996</v>
          </cell>
          <cell r="O170">
            <v>7.14</v>
          </cell>
          <cell r="P170">
            <v>0</v>
          </cell>
          <cell r="R170" t="str">
            <v/>
          </cell>
          <cell r="W170" t="str">
            <v>Are you or a member of your household a regular member of {name of council 1 / 2 / 3}?</v>
          </cell>
          <cell r="X170" t="str">
            <v>[COUNT NUMBER OF RESPONDENTS GIVING EACH ANSWER AND ENTER NUMBER IN BOXES BELOW]</v>
          </cell>
          <cell r="Y170" t="str">
            <v>No, neither respondent nor his household members are members of council</v>
          </cell>
          <cell r="Z170" t="str">
            <v>Yes, respondent is a member of council</v>
          </cell>
          <cell r="AA170" t="str">
            <v>Yes, household member is a member of council</v>
          </cell>
          <cell r="AB170" t="str">
            <v>Yes, both respondent and household members are members of council</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row>
        <row r="171">
          <cell r="H171">
            <v>7.15</v>
          </cell>
          <cell r="J171">
            <v>0</v>
          </cell>
          <cell r="O171">
            <v>7.15</v>
          </cell>
          <cell r="P171">
            <v>0</v>
          </cell>
          <cell r="R171" t="str">
            <v/>
          </cell>
          <cell r="W171" t="str">
            <v>What were the most important activities of {name of council 1 / 2/ 3} in the past 12 months?</v>
          </cell>
          <cell r="X171" t="str">
            <v/>
          </cell>
          <cell r="Y171" t="str">
            <v>Nothing</v>
          </cell>
          <cell r="Z171" t="str">
            <v>Resolve Disputes</v>
          </cell>
          <cell r="AA171" t="str">
            <v>Resolve Tribal Feud</v>
          </cell>
          <cell r="AB171" t="str">
            <v>Negotiate / Liase with Government</v>
          </cell>
          <cell r="AC171" t="str">
            <v>Protect Village from Attack</v>
          </cell>
          <cell r="AD171" t="str">
            <v>Hold Meetings</v>
          </cell>
          <cell r="AE171" t="str">
            <v>Make Rules for Villagers</v>
          </cell>
          <cell r="AF171" t="str">
            <v>Promote Health and Hygiene of Villagers</v>
          </cell>
          <cell r="AG171" t="str">
            <v>Promote Religious Virtue of Villagers</v>
          </cell>
          <cell r="AH171" t="str">
            <v>Build New Mosque or Improve Existing Mosque</v>
          </cell>
          <cell r="AI171" t="str">
            <v>Consult with Villagers about Selection of Development Projects</v>
          </cell>
          <cell r="AJ171" t="str">
            <v>Manage Development Projects</v>
          </cell>
          <cell r="AK171" t="str">
            <v>Development Project [SPECIFY]:</v>
          </cell>
          <cell r="AL171" t="str">
            <v>Training Course [SPECIFY]:</v>
          </cell>
          <cell r="AM171" t="str">
            <v>Other:</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row>
        <row r="172">
          <cell r="H172">
            <v>7.16</v>
          </cell>
          <cell r="J172">
            <v>0</v>
          </cell>
          <cell r="O172">
            <v>7.16</v>
          </cell>
          <cell r="P172">
            <v>0</v>
          </cell>
          <cell r="R172" t="str">
            <v/>
          </cell>
          <cell r="W172" t="str">
            <v>Over the past 12 months, what were the most important activities done by this council for women in the village?</v>
          </cell>
          <cell r="X172" t="str">
            <v/>
          </cell>
          <cell r="Y172" t="str">
            <v>Nothing</v>
          </cell>
          <cell r="Z172" t="str">
            <v>Resolve Disputes</v>
          </cell>
          <cell r="AA172" t="str">
            <v>Resolve Tribal Feud</v>
          </cell>
          <cell r="AB172" t="str">
            <v>Negotiate / Liase with Government</v>
          </cell>
          <cell r="AC172" t="str">
            <v>Protect Village from Attack</v>
          </cell>
          <cell r="AD172" t="str">
            <v>Hold Meetings</v>
          </cell>
          <cell r="AE172" t="str">
            <v>Make Rules for Villagers</v>
          </cell>
          <cell r="AF172" t="str">
            <v>Promote Health and Hygiene of Villagers</v>
          </cell>
          <cell r="AG172" t="str">
            <v>Promote Religious Virtue of Villagers</v>
          </cell>
          <cell r="AH172" t="str">
            <v>Providing for Participation of Women in Decision-Making</v>
          </cell>
          <cell r="AI172" t="str">
            <v>Providing for Selection of Projects by Women</v>
          </cell>
          <cell r="AJ172" t="str">
            <v>Consult with Women about Selection of Development Projects</v>
          </cell>
          <cell r="AK172" t="str">
            <v>Manage Development Projects</v>
          </cell>
          <cell r="AL172" t="str">
            <v>Providing Job Opportunities for Women</v>
          </cell>
          <cell r="AM172" t="str">
            <v>Vocational Training for Women</v>
          </cell>
          <cell r="AN172" t="str">
            <v>Development Project [SPECIFY]:</v>
          </cell>
          <cell r="AO172" t="str">
            <v>Training Course [SPECIFY]:</v>
          </cell>
          <cell r="AP172" t="str">
            <v>Other:</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row>
        <row r="173">
          <cell r="H173">
            <v>3.08</v>
          </cell>
          <cell r="J173">
            <v>0</v>
          </cell>
          <cell r="K173">
            <v>6.15</v>
          </cell>
          <cell r="L173" t="str">
            <v>-</v>
          </cell>
          <cell r="M173">
            <v>6.18</v>
          </cell>
          <cell r="O173">
            <v>3.08</v>
          </cell>
          <cell r="P173">
            <v>2.0199999999999996</v>
          </cell>
          <cell r="R173" t="str">
            <v/>
          </cell>
          <cell r="W173" t="str">
            <v>Compared to this time last year, has the number of boys from this village going to school has increased, stayed the same, or decreased?</v>
          </cell>
          <cell r="X173" t="str">
            <v/>
          </cell>
          <cell r="Y173" t="str">
            <v>Increased</v>
          </cell>
          <cell r="Z173" t="str">
            <v>Stayed the Same</v>
          </cell>
          <cell r="AA173" t="str">
            <v>Decreased</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row>
        <row r="174">
          <cell r="H174">
            <v>3.1</v>
          </cell>
          <cell r="J174">
            <v>0</v>
          </cell>
          <cell r="K174" t="str">
            <v>-</v>
          </cell>
          <cell r="L174" t="str">
            <v>-</v>
          </cell>
          <cell r="M174">
            <v>7.09</v>
          </cell>
          <cell r="O174">
            <v>3.1</v>
          </cell>
          <cell r="P174">
            <v>2.0599999999999987</v>
          </cell>
          <cell r="R174" t="str">
            <v/>
          </cell>
          <cell r="W174" t="str">
            <v>Compared to this time last year, has the number of girls from this village going to school has increased, stayed the same, or decreased?</v>
          </cell>
          <cell r="X174" t="str">
            <v/>
          </cell>
          <cell r="Y174" t="str">
            <v>Increased</v>
          </cell>
          <cell r="Z174" t="str">
            <v>Stayed the Same</v>
          </cell>
          <cell r="AA174" t="str">
            <v>Decreased</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row>
        <row r="175">
          <cell r="H175">
            <v>4.0199999999999996</v>
          </cell>
          <cell r="J175">
            <v>0</v>
          </cell>
          <cell r="K175" t="str">
            <v>-</v>
          </cell>
          <cell r="L175" t="str">
            <v>-</v>
          </cell>
          <cell r="M175">
            <v>10.199999999999999</v>
          </cell>
          <cell r="N175">
            <v>4.09</v>
          </cell>
          <cell r="O175">
            <v>4.0199999999999996</v>
          </cell>
          <cell r="P175">
            <v>2.0899999999999981</v>
          </cell>
          <cell r="R175" t="str">
            <v/>
          </cell>
          <cell r="W175" t="str">
            <v>When a women in the village suffers a serious illness or injury, to whom or where are they usually taken for treatment?</v>
          </cell>
          <cell r="X175" t="str">
            <v/>
          </cell>
          <cell r="Y175" t="str">
            <v>Who</v>
          </cell>
          <cell r="Z175" t="str">
            <v>Where</v>
          </cell>
          <cell r="AA175" t="str">
            <v>Doctor</v>
          </cell>
          <cell r="AB175" t="str">
            <v>Nurse</v>
          </cell>
          <cell r="AC175" t="str">
            <v>Community Health Worker</v>
          </cell>
          <cell r="AD175" t="str">
            <v>Official Midwife</v>
          </cell>
          <cell r="AE175" t="str">
            <v>Unofficial Midwife</v>
          </cell>
          <cell r="AF175" t="str">
            <v>Pharmacy Owner of Worker</v>
          </cell>
          <cell r="AG175" t="str">
            <v>Healer</v>
          </cell>
          <cell r="AH175" t="str">
            <v>Elder</v>
          </cell>
          <cell r="AI175" t="str">
            <v>Mullah</v>
          </cell>
          <cell r="AJ175" t="str">
            <v>Tawiz Nawiz</v>
          </cell>
          <cell r="AK175" t="str">
            <v>Other:</v>
          </cell>
          <cell r="AL175" t="str">
            <v>Hospital</v>
          </cell>
          <cell r="AM175" t="str">
            <v>Government Clinic</v>
          </cell>
          <cell r="AN175" t="str">
            <v>Non-Government Clinic</v>
          </cell>
          <cell r="AO175" t="str">
            <v>Private Doctor's Office or Private Hospital</v>
          </cell>
          <cell r="AP175" t="str">
            <v>House of Doctor or Health Worker</v>
          </cell>
          <cell r="AQ175" t="str">
            <v>Private Pharmacy</v>
          </cell>
          <cell r="AR175" t="str">
            <v>Mosque</v>
          </cell>
          <cell r="AS175" t="str">
            <v>Home</v>
          </cell>
          <cell r="AT175" t="str">
            <v>Neighbor or Relative's Home</v>
          </cell>
          <cell r="AU175" t="str">
            <v>Other:</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row>
        <row r="176">
          <cell r="H176">
            <v>4.01</v>
          </cell>
          <cell r="J176">
            <v>0</v>
          </cell>
          <cell r="K176">
            <v>15.23</v>
          </cell>
          <cell r="L176" t="str">
            <v>-</v>
          </cell>
          <cell r="M176">
            <v>10.14</v>
          </cell>
          <cell r="N176" t="str">
            <v>-</v>
          </cell>
          <cell r="O176">
            <v>4.01</v>
          </cell>
          <cell r="P176">
            <v>2.0799999999999983</v>
          </cell>
          <cell r="R176" t="str">
            <v/>
          </cell>
          <cell r="W176" t="str">
            <v>During the past 12 months, what would you say was the most common illness suffered by women in this village?</v>
          </cell>
          <cell r="X176" t="str">
            <v/>
          </cell>
          <cell r="Y176" t="str">
            <v>Nothing</v>
          </cell>
          <cell r="Z176" t="str">
            <v>Muscle Ache</v>
          </cell>
          <cell r="AA176" t="str">
            <v>Headache</v>
          </cell>
          <cell r="AB176" t="str">
            <v>Migraine</v>
          </cell>
          <cell r="AC176" t="str">
            <v>Dizziness</v>
          </cell>
          <cell r="AD176" t="str">
            <v>Fainting</v>
          </cell>
          <cell r="AE176" t="str">
            <v>Breathing Problems</v>
          </cell>
          <cell r="AF176" t="str">
            <v>Chill / Flu</v>
          </cell>
          <cell r="AG176" t="str">
            <v>Fever</v>
          </cell>
          <cell r="AH176" t="str">
            <v>Vomiting</v>
          </cell>
          <cell r="AI176" t="str">
            <v>Stomach</v>
          </cell>
          <cell r="AJ176" t="str">
            <v>Bowel / Diarrhea</v>
          </cell>
          <cell r="AK176" t="str">
            <v>Heartache</v>
          </cell>
          <cell r="AL176" t="str">
            <v>Liver</v>
          </cell>
          <cell r="AM176" t="str">
            <v>Kidney</v>
          </cell>
          <cell r="AN176" t="str">
            <v>Lungs</v>
          </cell>
          <cell r="AO176" t="str">
            <v>Thiroid</v>
          </cell>
          <cell r="AP176" t="str">
            <v>Skin Disease</v>
          </cell>
          <cell r="AQ176" t="str">
            <v>Fracture</v>
          </cell>
          <cell r="AR176" t="str">
            <v>Broken Bone(s)</v>
          </cell>
          <cell r="AS176" t="str">
            <v>Tuberculosis</v>
          </cell>
          <cell r="AT176" t="str">
            <v>Malaria</v>
          </cell>
          <cell r="AU176" t="str">
            <v>Blurred Vision</v>
          </cell>
          <cell r="AV176" t="str">
            <v>Loss of Sight</v>
          </cell>
          <cell r="AW176" t="str">
            <v>Cataract</v>
          </cell>
          <cell r="AX176" t="str">
            <v>Skin Disease</v>
          </cell>
          <cell r="AY176" t="str">
            <v>Psychological Issues</v>
          </cell>
          <cell r="AZ176" t="str">
            <v>Madness</v>
          </cell>
          <cell r="BA176" t="str">
            <v>Nesayi</v>
          </cell>
          <cell r="BB176" t="str">
            <v>Walidi</v>
          </cell>
          <cell r="BC176" t="str">
            <v>Other:</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row>
        <row r="177">
          <cell r="H177">
            <v>4.09</v>
          </cell>
          <cell r="J177">
            <v>0</v>
          </cell>
          <cell r="K177" t="str">
            <v>-</v>
          </cell>
          <cell r="L177" t="str">
            <v>-</v>
          </cell>
          <cell r="M177">
            <v>7.03</v>
          </cell>
          <cell r="N177">
            <v>4.07</v>
          </cell>
          <cell r="O177">
            <v>4.09</v>
          </cell>
          <cell r="P177">
            <v>0</v>
          </cell>
          <cell r="R177" t="str">
            <v/>
          </cell>
          <cell r="W177" t="str">
            <v>We want to ask this question separately for each one of you. If your daughter gets ill, and there is no female nurse or doctor to cure her do you take your daughter to a male doctor?</v>
          </cell>
          <cell r="X177" t="str">
            <v>[COUNT NUMBER OF RESPONDENTS GIVING EACH ANSWER AND ENTER NUMBER IN BOXES BELOW]</v>
          </cell>
          <cell r="Y177" t="str">
            <v>No</v>
          </cell>
          <cell r="Z177" t="str">
            <v>Yes</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row>
        <row r="178">
          <cell r="H178">
            <v>5.05</v>
          </cell>
          <cell r="J178">
            <v>0</v>
          </cell>
          <cell r="K178" t="str">
            <v>-</v>
          </cell>
          <cell r="L178" t="str">
            <v>-</v>
          </cell>
          <cell r="M178">
            <v>5.22</v>
          </cell>
          <cell r="N178" t="str">
            <v>N/A</v>
          </cell>
          <cell r="O178">
            <v>5.05</v>
          </cell>
          <cell r="P178">
            <v>0</v>
          </cell>
          <cell r="R178" t="str">
            <v/>
          </cell>
          <cell r="W178" t="str">
            <v>During the past 12 months, how many of you (or your household members) contributed labor time, materials, or money to any of the projects that are completed or under construction?</v>
          </cell>
          <cell r="X178" t="str">
            <v>[ENTER NUMBER OF RESPONDENTS]</v>
          </cell>
          <cell r="Y178" t="str">
            <v>Labour</v>
          </cell>
          <cell r="Z178" t="str">
            <v>Material</v>
          </cell>
          <cell r="AA178" t="str">
            <v>Money</v>
          </cell>
          <cell r="AB178" t="str">
            <v>Didn't Contribute Anything</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row>
        <row r="179">
          <cell r="H179">
            <v>5.13</v>
          </cell>
          <cell r="J179">
            <v>0</v>
          </cell>
          <cell r="K179" t="str">
            <v>-</v>
          </cell>
          <cell r="L179">
            <v>3.07</v>
          </cell>
          <cell r="M179" t="str">
            <v>-</v>
          </cell>
          <cell r="N179" t="str">
            <v>N/A</v>
          </cell>
          <cell r="O179">
            <v>5.13</v>
          </cell>
          <cell r="P179">
            <v>3.0799999999999983</v>
          </cell>
          <cell r="R179">
            <v>4.01</v>
          </cell>
          <cell r="W179" t="str">
            <v>Would women from this village be able to participate in any literacy or training classes if they were offered?</v>
          </cell>
          <cell r="X179" t="str">
            <v/>
          </cell>
          <cell r="Y179" t="str">
            <v>No</v>
          </cell>
          <cell r="Z179" t="str">
            <v>Yes</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row>
        <row r="180">
          <cell r="H180">
            <v>5.14</v>
          </cell>
          <cell r="J180">
            <v>0</v>
          </cell>
          <cell r="K180" t="str">
            <v>-</v>
          </cell>
          <cell r="L180">
            <v>3.08</v>
          </cell>
          <cell r="M180" t="str">
            <v>-</v>
          </cell>
          <cell r="N180">
            <v>2.06</v>
          </cell>
          <cell r="O180">
            <v>5.14</v>
          </cell>
          <cell r="P180">
            <v>3.0899999999999981</v>
          </cell>
          <cell r="R180" t="str">
            <v/>
          </cell>
          <cell r="W180" t="str">
            <v>What is the main reason that women {could not / are not allowed to} to attend these courses?</v>
          </cell>
          <cell r="X180" t="str">
            <v/>
          </cell>
          <cell r="Y180" t="str">
            <v>Women do not need these skills</v>
          </cell>
          <cell r="Z180" t="str">
            <v>Women are not interested in such classes</v>
          </cell>
          <cell r="AA180" t="str">
            <v>Household duties take up all of their time</v>
          </cell>
          <cell r="AB180" t="str">
            <v>Husbands / fathers would not allow them</v>
          </cell>
          <cell r="AC180" t="str">
            <v>Do Not Feel It Is Safe</v>
          </cell>
          <cell r="AD180" t="str">
            <v>Other:</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row>
        <row r="181">
          <cell r="H181">
            <v>5.15</v>
          </cell>
          <cell r="J181">
            <v>0</v>
          </cell>
          <cell r="K181" t="str">
            <v>-</v>
          </cell>
          <cell r="L181">
            <v>3.09</v>
          </cell>
          <cell r="M181" t="str">
            <v>-</v>
          </cell>
          <cell r="N181" t="str">
            <v>N/A</v>
          </cell>
          <cell r="O181">
            <v>5.15</v>
          </cell>
          <cell r="P181">
            <v>0</v>
          </cell>
          <cell r="R181" t="str">
            <v/>
          </cell>
          <cell r="W181" t="str">
            <v>Build an army to protect the central government against threats from inside Afghanistan</v>
          </cell>
          <cell r="X181" t="str">
            <v>[COUNT NUMBER OF RESPONDENTS GIVING EACH ANSWER AND ENTER NUMBER IN BOXES BELOW]</v>
          </cell>
          <cell r="Y181" t="str">
            <v>No</v>
          </cell>
          <cell r="Z181" t="str">
            <v>Yes</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row>
        <row r="182">
          <cell r="H182">
            <v>9.07</v>
          </cell>
          <cell r="J182">
            <v>0</v>
          </cell>
          <cell r="K182">
            <v>2.04</v>
          </cell>
          <cell r="L182">
            <v>5.0199999999999996</v>
          </cell>
          <cell r="M182">
            <v>2.06</v>
          </cell>
          <cell r="N182" t="str">
            <v>N/A</v>
          </cell>
          <cell r="O182">
            <v>9.07</v>
          </cell>
          <cell r="P182">
            <v>0</v>
          </cell>
          <cell r="R182" t="str">
            <v/>
          </cell>
          <cell r="W182" t="str">
            <v>During the past 12 months, have the village leaders or {name of council 1}  made any decision or action which you disagreed with?</v>
          </cell>
          <cell r="X182" t="str">
            <v/>
          </cell>
          <cell r="Y182" t="str">
            <v>No Such Person</v>
          </cell>
          <cell r="Z182" t="str">
            <v>Malik</v>
          </cell>
          <cell r="AA182" t="str">
            <v>Arbab</v>
          </cell>
          <cell r="AB182" t="str">
            <v>Qariyadar</v>
          </cell>
          <cell r="AC182" t="str">
            <v>Khan</v>
          </cell>
          <cell r="AD182" t="str">
            <v>Zamindar</v>
          </cell>
          <cell r="AE182" t="str">
            <v>Beg / Baay</v>
          </cell>
          <cell r="AF182" t="str">
            <v>Commander</v>
          </cell>
          <cell r="AG182" t="str">
            <v>Mullah / Imam</v>
          </cell>
          <cell r="AH182" t="str">
            <v>Mosque Mullah</v>
          </cell>
          <cell r="AI182" t="str">
            <v>Mawlawi</v>
          </cell>
          <cell r="AJ182" t="str">
            <v>Religious Scholar</v>
          </cell>
          <cell r="AK182" t="str">
            <v>Rohani</v>
          </cell>
          <cell r="AL182" t="str">
            <v>Judge</v>
          </cell>
          <cell r="AM182" t="str">
            <v>Tribal Elders</v>
          </cell>
          <cell r="AN182" t="str">
            <v>Whitebeards</v>
          </cell>
          <cell r="AO182" t="str">
            <v>Council</v>
          </cell>
          <cell r="AP182" t="str">
            <v>CDC</v>
          </cell>
          <cell r="AQ182" t="str">
            <v>Tribal Council</v>
          </cell>
          <cell r="AR182" t="str">
            <v>Head of CDC</v>
          </cell>
          <cell r="AS182" t="str">
            <v>Treasurer of CDC</v>
          </cell>
          <cell r="AT182" t="str">
            <v>Member of CDC</v>
          </cell>
          <cell r="AU182" t="str">
            <v>Head of Council</v>
          </cell>
          <cell r="AV182" t="str">
            <v>Member of Council</v>
          </cell>
          <cell r="AW182" t="str">
            <v>Head of Tribal Council</v>
          </cell>
          <cell r="AX182" t="str">
            <v>Member of Tribal Council</v>
          </cell>
          <cell r="AY182" t="str">
            <v>People's Representative</v>
          </cell>
          <cell r="AZ182" t="str">
            <v>Police Commander</v>
          </cell>
          <cell r="BA182" t="str">
            <v>District Administrator</v>
          </cell>
          <cell r="BB182" t="str">
            <v>Other:</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row>
        <row r="183">
          <cell r="H183">
            <v>6.13</v>
          </cell>
          <cell r="J183">
            <v>0</v>
          </cell>
          <cell r="K183">
            <v>2.0499999999999998</v>
          </cell>
          <cell r="L183">
            <v>5.03</v>
          </cell>
          <cell r="M183">
            <v>2.0699999999999998</v>
          </cell>
          <cell r="N183" t="str">
            <v>N/A</v>
          </cell>
          <cell r="O183">
            <v>6.13</v>
          </cell>
          <cell r="P183">
            <v>0</v>
          </cell>
          <cell r="R183" t="str">
            <v/>
          </cell>
          <cell r="W183" t="str">
            <v>During the past 30 days, have you done any work other than agriculture in a business company owned by your household For example, business, shop working, tailoring, production process, carpet weaving or handicraft and other business activities.</v>
          </cell>
          <cell r="X183" t="str">
            <v>[COUNT NUMBER OF RESPONDENTS GIVING EACH ANSWER AND ENTER NUMBER IN BOXES BELOW]</v>
          </cell>
          <cell r="Y183" t="str">
            <v>No</v>
          </cell>
          <cell r="Z183" t="str">
            <v>Yes</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row>
        <row r="184">
          <cell r="H184">
            <v>10.06</v>
          </cell>
          <cell r="J184">
            <v>0</v>
          </cell>
          <cell r="K184" t="str">
            <v>-</v>
          </cell>
          <cell r="L184" t="str">
            <v>-</v>
          </cell>
          <cell r="M184">
            <v>3.21</v>
          </cell>
          <cell r="N184">
            <v>4.0199999999999996</v>
          </cell>
          <cell r="O184">
            <v>10.06</v>
          </cell>
          <cell r="P184">
            <v>0</v>
          </cell>
          <cell r="R184" t="str">
            <v/>
          </cell>
          <cell r="W184" t="str">
            <v>During the past 30 days, what was the most common purpose for which you spend time outside of the house?</v>
          </cell>
          <cell r="X184" t="str">
            <v>[COUNT NUMBER OF RESPONDENTS GIVING EACH ANSWER AND ENTER NUMBER IN BOXES BELOW]</v>
          </cell>
          <cell r="Y184" t="str">
            <v>Never Left House in Past 30 Days</v>
          </cell>
          <cell r="Z184" t="str">
            <v>Attend School</v>
          </cell>
          <cell r="AA184" t="str">
            <v>Attend Literacy Classes</v>
          </cell>
          <cell r="AB184" t="str">
            <v>Work Outside Compound</v>
          </cell>
          <cell r="AC184" t="str">
            <v>Attend Meetings of the Village Council</v>
          </cell>
          <cell r="AD184" t="str">
            <v>Attend Meetings of the Women's Council</v>
          </cell>
          <cell r="AE184" t="str">
            <v>Discuss Development Projects</v>
          </cell>
          <cell r="AF184" t="str">
            <v>Attend Meetings Organized by NGO</v>
          </cell>
          <cell r="AG184" t="str">
            <v>Go to a Microfinance or NGO</v>
          </cell>
          <cell r="AH184" t="str">
            <v>Go to Shops to Buy Food</v>
          </cell>
          <cell r="AI184" t="str">
            <v>Go to Shops to Buy Clothes, Fabric, Shoes, Cosmetics etc.</v>
          </cell>
          <cell r="AJ184" t="str">
            <v>Go to Other Businesses, Government Offices, or Organizations</v>
          </cell>
          <cell r="AK184" t="str">
            <v>To Accompany Children to School</v>
          </cell>
          <cell r="AL184" t="str">
            <v>Fetch Water</v>
          </cell>
          <cell r="AM184" t="str">
            <v>Go to Bakery</v>
          </cell>
          <cell r="AN184" t="str">
            <v>Collect Firewood, Brush, Ping</v>
          </cell>
          <cell r="AO184" t="str">
            <v>Collect Money (Begging)</v>
          </cell>
          <cell r="AP184" t="str">
            <v>Collect Trash</v>
          </cell>
          <cell r="AQ184" t="str">
            <v xml:space="preserve">Visit a Clinic or Health Professional </v>
          </cell>
          <cell r="AR184" t="str">
            <v>See Mullah for Tawriz</v>
          </cell>
          <cell r="AS184" t="str">
            <v xml:space="preserve">Visit Family </v>
          </cell>
          <cell r="AT184" t="str">
            <v>Visit Friends / Neighbours</v>
          </cell>
          <cell r="AU184" t="str">
            <v>Celebrations (Wedding, etc)</v>
          </cell>
          <cell r="AV184" t="str">
            <v>Other:</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row>
        <row r="185">
          <cell r="H185">
            <v>14.99</v>
          </cell>
          <cell r="J185">
            <v>0</v>
          </cell>
          <cell r="K185" t="str">
            <v>-</v>
          </cell>
          <cell r="L185" t="str">
            <v>-</v>
          </cell>
          <cell r="M185">
            <v>3.22</v>
          </cell>
          <cell r="N185">
            <v>4.04</v>
          </cell>
          <cell r="O185">
            <v>14.99</v>
          </cell>
          <cell r="P185">
            <v>0</v>
          </cell>
          <cell r="R185" t="str">
            <v/>
          </cell>
          <cell r="W185" t="str">
            <v>In your opinion, will the economic welfare of people in this village improve in the next year?</v>
          </cell>
          <cell r="X185" t="str">
            <v>[COUNT NUMBER OF RESPONDENTS GIVING EACH ANSWER AND ENTER NUMBER IN BOXES BELOW]</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row>
        <row r="186">
          <cell r="H186">
            <v>6.05</v>
          </cell>
          <cell r="J186">
            <v>0</v>
          </cell>
          <cell r="K186" t="str">
            <v>-</v>
          </cell>
          <cell r="L186" t="str">
            <v>-</v>
          </cell>
          <cell r="M186">
            <v>3.23</v>
          </cell>
          <cell r="N186" t="str">
            <v>N/A</v>
          </cell>
          <cell r="O186">
            <v>6.05</v>
          </cell>
          <cell r="P186">
            <v>0</v>
          </cell>
          <cell r="R186" t="str">
            <v/>
          </cell>
          <cell r="W186" t="str">
            <v>During the past 7 days, in total, for how many hours did you do {activities mentioned in 7.02}?</v>
          </cell>
          <cell r="X186" t="str">
            <v/>
          </cell>
          <cell r="Y186" t="str">
            <v>Hours per Week</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row>
        <row r="187">
          <cell r="H187">
            <v>7.25</v>
          </cell>
          <cell r="J187">
            <v>0</v>
          </cell>
          <cell r="K187" t="str">
            <v>-</v>
          </cell>
          <cell r="L187" t="str">
            <v>-</v>
          </cell>
          <cell r="M187">
            <v>3.24</v>
          </cell>
          <cell r="N187" t="str">
            <v>N/A</v>
          </cell>
          <cell r="O187">
            <v>7.25</v>
          </cell>
          <cell r="P187">
            <v>0</v>
          </cell>
          <cell r="R187" t="str">
            <v/>
          </cell>
          <cell r="W187" t="str">
            <v>In the past 12 months, in how many meetings of {name of women's council} have you participated?</v>
          </cell>
          <cell r="X187" t="str">
            <v/>
          </cell>
          <cell r="Y187" t="str">
            <v>Zero</v>
          </cell>
          <cell r="Z187" t="str">
            <v>Meetings</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row>
        <row r="188">
          <cell r="H188">
            <v>3.01</v>
          </cell>
          <cell r="J188">
            <v>0</v>
          </cell>
          <cell r="K188">
            <v>3.03</v>
          </cell>
          <cell r="L188">
            <v>4.07</v>
          </cell>
          <cell r="M188" t="str">
            <v>-</v>
          </cell>
          <cell r="N188" t="str">
            <v>N/A</v>
          </cell>
          <cell r="O188">
            <v>3.01</v>
          </cell>
          <cell r="P188">
            <v>0</v>
          </cell>
          <cell r="R188">
            <v>3.04</v>
          </cell>
          <cell r="W188" t="str">
            <v>Of the boys in the village between the ages of 7 and 14, what percentage attend school?</v>
          </cell>
          <cell r="X188" t="str">
            <v/>
          </cell>
          <cell r="Y188" t="str">
            <v>No Boys Aged 6 - 9 Attend School</v>
          </cell>
          <cell r="Z188" t="str">
            <v>Less Than 25% Attend School</v>
          </cell>
          <cell r="AA188" t="str">
            <v>Between 25% and 50% Attend School</v>
          </cell>
          <cell r="AB188" t="str">
            <v>Half of Boys Aged 6 - 9 Attend School</v>
          </cell>
          <cell r="AC188" t="str">
            <v>Between 50% and 75% Attend School</v>
          </cell>
          <cell r="AD188" t="str">
            <v>75% - 100% Attend School</v>
          </cell>
          <cell r="AE188" t="str">
            <v>All Boys Aged 6 - 9 Attend School</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row>
        <row r="189">
          <cell r="H189">
            <v>3.02</v>
          </cell>
          <cell r="J189">
            <v>0</v>
          </cell>
          <cell r="K189">
            <v>4.04</v>
          </cell>
          <cell r="L189">
            <v>10.050000000000001</v>
          </cell>
          <cell r="M189">
            <v>5.04</v>
          </cell>
          <cell r="N189" t="str">
            <v>N/A</v>
          </cell>
          <cell r="O189">
            <v>3.02</v>
          </cell>
          <cell r="P189">
            <v>0</v>
          </cell>
          <cell r="R189" t="str">
            <v/>
          </cell>
          <cell r="W189" t="str">
            <v>What is the main reason that these boys do not attend school?</v>
          </cell>
          <cell r="X189" t="str">
            <v/>
          </cell>
          <cell r="Y189" t="str">
            <v>Male Family Members Don't Allow / Against Culture</v>
          </cell>
          <cell r="Z189" t="str">
            <v>Children Do Not Learn Useful Things at School</v>
          </cell>
          <cell r="AA189" t="str">
            <v>Children Do Not Like School</v>
          </cell>
          <cell r="AB189" t="str">
            <v>Unacceptable Things Taught at School / Opposite Islam</v>
          </cell>
          <cell r="AC189" t="str">
            <v>Prefer to Send Child to Madrassa</v>
          </cell>
          <cell r="AD189" t="str">
            <v>Feud or Dispute Prevents Children from Attending School</v>
          </cell>
          <cell r="AE189" t="str">
            <v>Children Required for Work (Housework or Fieldwork)</v>
          </cell>
          <cell r="AF189" t="str">
            <v>Cost of School Fees, Materials, and/or Uniform is Too High</v>
          </cell>
          <cell r="AG189" t="str">
            <v>No School in Area</v>
          </cell>
          <cell r="AH189" t="str">
            <v>Costs Too Much to Travel to Nearest School</v>
          </cell>
          <cell r="AI189" t="str">
            <v>Takes Too Much Time to Travel to Nearest School</v>
          </cell>
          <cell r="AJ189" t="str">
            <v>Quality of Education is Poor</v>
          </cell>
          <cell r="AK189" t="str">
            <v>Teachers Do Not Come to School</v>
          </cell>
          <cell r="AL189" t="str">
            <v>School Lacks Essential Materials (Books, Pencils etc.)</v>
          </cell>
          <cell r="AM189" t="str">
            <v>Lack of Security</v>
          </cell>
          <cell r="AN189" t="str">
            <v>Other:</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row>
        <row r="190">
          <cell r="H190">
            <v>3.03</v>
          </cell>
          <cell r="J190">
            <v>0</v>
          </cell>
          <cell r="K190">
            <v>4.05</v>
          </cell>
          <cell r="L190">
            <v>10.06</v>
          </cell>
          <cell r="M190" t="str">
            <v>-</v>
          </cell>
          <cell r="N190" t="str">
            <v>N/A</v>
          </cell>
          <cell r="O190">
            <v>3.03</v>
          </cell>
          <cell r="P190">
            <v>0</v>
          </cell>
          <cell r="R190" t="str">
            <v/>
          </cell>
          <cell r="W190" t="str">
            <v>Of those boys in the village that do not attend school, where do they usually receive their education?</v>
          </cell>
          <cell r="X190" t="str">
            <v/>
          </cell>
          <cell r="Y190" t="str">
            <v>They Receive No Education</v>
          </cell>
          <cell r="Z190" t="str">
            <v>They Are Educated at Home or by Family Members</v>
          </cell>
          <cell r="AA190" t="str">
            <v>They Are Educated at the Mosque</v>
          </cell>
          <cell r="AB190" t="str">
            <v>They Are Educated at Madrassas</v>
          </cell>
          <cell r="AC190" t="str">
            <v>They Are Educated by Village Leaders</v>
          </cell>
          <cell r="AD190" t="str">
            <v>They Are Educated by Village Elders</v>
          </cell>
          <cell r="AE190" t="str">
            <v>They Are Educated by Wise or Qualified Villagers</v>
          </cell>
          <cell r="AF190" t="str">
            <v>Other:</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row>
        <row r="191">
          <cell r="H191">
            <v>2.04</v>
          </cell>
          <cell r="J191">
            <v>0</v>
          </cell>
          <cell r="K191">
            <v>4.18</v>
          </cell>
          <cell r="L191">
            <v>10.19</v>
          </cell>
          <cell r="M191">
            <v>5.28</v>
          </cell>
          <cell r="N191" t="str">
            <v>N/A</v>
          </cell>
          <cell r="O191">
            <v>2.04</v>
          </cell>
          <cell r="P191">
            <v>0</v>
          </cell>
          <cell r="R191" t="str">
            <v/>
          </cell>
          <cell r="W191" t="str">
            <v>At the moment, is water from {name of source} clean and safe or is it muddy or unsafe?</v>
          </cell>
          <cell r="X191" t="str">
            <v/>
          </cell>
          <cell r="Y191" t="str">
            <v>Clean and Safe to Drink</v>
          </cell>
          <cell r="Z191" t="str">
            <v>Sometimes Muddy and/or Unsafe to Drink</v>
          </cell>
          <cell r="AA191" t="str">
            <v>Always Muddy and/or Unsafe to Drink</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row>
        <row r="192">
          <cell r="H192">
            <v>2.0499999999999998</v>
          </cell>
          <cell r="J192">
            <v>0</v>
          </cell>
          <cell r="K192">
            <v>4.1900000000000004</v>
          </cell>
          <cell r="L192">
            <v>10.199999999999999</v>
          </cell>
          <cell r="M192">
            <v>5.29</v>
          </cell>
          <cell r="N192" t="str">
            <v>N/A</v>
          </cell>
          <cell r="O192">
            <v>2.0499999999999998</v>
          </cell>
          <cell r="P192">
            <v>0</v>
          </cell>
          <cell r="R192" t="str">
            <v/>
          </cell>
          <cell r="W192" t="str">
            <v>In the past 12 months, were there any times when water from {name of source} was not available or was unsafe? [IF YES] In which seasons?</v>
          </cell>
          <cell r="X192" t="str">
            <v/>
          </cell>
          <cell r="Y192" t="str">
            <v>Water Was Always Safe and Available</v>
          </cell>
          <cell r="Z192" t="str">
            <v>Water Was Not Available [SPECIFY SEASONS WHEN THIS OCCURED]</v>
          </cell>
          <cell r="AA192" t="str">
            <v>Water Was Not Safe [SPECIFY SEASONS WHEN THIS OCCURED]</v>
          </cell>
          <cell r="AB192" t="str">
            <v>Spring 2011</v>
          </cell>
          <cell r="AC192" t="str">
            <v>Winter 2010-11</v>
          </cell>
          <cell r="AD192" t="str">
            <v>Fall 2010</v>
          </cell>
          <cell r="AE192" t="str">
            <v>Summer 2010</v>
          </cell>
          <cell r="AF192" t="str">
            <v>All Seasons</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row>
        <row r="193">
          <cell r="H193">
            <v>3.12</v>
          </cell>
          <cell r="J193">
            <v>0</v>
          </cell>
          <cell r="K193">
            <v>6.15</v>
          </cell>
          <cell r="L193" t="str">
            <v>-</v>
          </cell>
          <cell r="M193">
            <v>6.18</v>
          </cell>
          <cell r="N193" t="str">
            <v>N/A</v>
          </cell>
          <cell r="O193">
            <v>3.12</v>
          </cell>
          <cell r="P193">
            <v>0</v>
          </cell>
          <cell r="R193" t="str">
            <v/>
          </cell>
          <cell r="W193" t="str">
            <v>How many of the boys that live in your household and are between the ages of 6 and 14 attend school regularly during the school year?</v>
          </cell>
          <cell r="X193" t="str">
            <v>[IF NO SCHOOL-AGE BOYS GO TO SCHOOL OR IF ALL SCHOOL-AGE BOYS GO TO SCHOOL &gt;&gt; 3.XX]</v>
          </cell>
          <cell r="Y193" t="str">
            <v>Boys Living in Household</v>
          </cell>
          <cell r="Z193" t="str">
            <v>Boys Going to School</v>
          </cell>
          <cell r="AA193" t="str">
            <v>Boys</v>
          </cell>
          <cell r="AB193" t="str">
            <v>Boys</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row>
        <row r="194">
          <cell r="H194">
            <v>3.13</v>
          </cell>
          <cell r="J194">
            <v>0</v>
          </cell>
          <cell r="K194">
            <v>6.16</v>
          </cell>
          <cell r="L194" t="str">
            <v>-</v>
          </cell>
          <cell r="M194">
            <v>6.19</v>
          </cell>
          <cell r="N194" t="str">
            <v>N/A</v>
          </cell>
          <cell r="O194">
            <v>3.13</v>
          </cell>
          <cell r="P194">
            <v>0</v>
          </cell>
          <cell r="R194" t="str">
            <v/>
          </cell>
          <cell r="W194" t="str">
            <v>What is the main reason that these boys do not attend school?</v>
          </cell>
          <cell r="X194" t="str">
            <v/>
          </cell>
          <cell r="Y194" t="str">
            <v>Male Family Members Don't Allow / Against Culture</v>
          </cell>
          <cell r="Z194" t="str">
            <v>Children Do Not Learn Useful Things at School</v>
          </cell>
          <cell r="AA194" t="str">
            <v>Children Do Not Like School</v>
          </cell>
          <cell r="AB194" t="str">
            <v>Unacceptable Things Taught at School / Opposite Islam</v>
          </cell>
          <cell r="AC194" t="str">
            <v>Prefer to Send Child to Madrassa</v>
          </cell>
          <cell r="AD194" t="str">
            <v>Feud or Dispute Prevents Children from Attending School</v>
          </cell>
          <cell r="AE194" t="str">
            <v>Children Required for Work (Housework or Fieldwork)</v>
          </cell>
          <cell r="AF194" t="str">
            <v>Cost of School Fees, Materials, and/or Uniform is Too High</v>
          </cell>
          <cell r="AG194" t="str">
            <v>No School in Area</v>
          </cell>
          <cell r="AH194" t="str">
            <v>Costs Too Much to Travel to Nearest School</v>
          </cell>
          <cell r="AI194" t="str">
            <v>Takes Too Much Time to Travel to Nearest School</v>
          </cell>
          <cell r="AJ194" t="str">
            <v>Quality of Education is Poor</v>
          </cell>
          <cell r="AK194" t="str">
            <v>Teachers Do Not Come to School</v>
          </cell>
          <cell r="AL194" t="str">
            <v>School Lacks Essential Materials (Books, Pencils etc.)</v>
          </cell>
          <cell r="AM194" t="str">
            <v>Lack of Security</v>
          </cell>
          <cell r="AN194" t="str">
            <v>They Are Married</v>
          </cell>
          <cell r="AO194" t="str">
            <v>Other:</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row>
        <row r="195">
          <cell r="H195">
            <v>3.14</v>
          </cell>
          <cell r="J195">
            <v>0</v>
          </cell>
          <cell r="K195">
            <v>17.010000000000002</v>
          </cell>
          <cell r="L195">
            <v>17.010000000000002</v>
          </cell>
          <cell r="M195">
            <v>13.01</v>
          </cell>
          <cell r="N195" t="str">
            <v>N/A</v>
          </cell>
          <cell r="O195">
            <v>3.14</v>
          </cell>
          <cell r="P195">
            <v>0</v>
          </cell>
          <cell r="R195" t="str">
            <v/>
          </cell>
          <cell r="W195" t="str">
            <v>How many of the boys that live in your household and are between the ages of 6 and 14 attend school regularly during the school year?</v>
          </cell>
          <cell r="X195" t="str">
            <v>[FOR CHILDREN AGED BETWEEN 6 AND 18]</v>
          </cell>
          <cell r="Y195" t="str">
            <v>No</v>
          </cell>
          <cell r="Z195" t="str">
            <v>Yes</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row>
        <row r="196">
          <cell r="H196">
            <v>3.15</v>
          </cell>
          <cell r="J196">
            <v>0</v>
          </cell>
          <cell r="K196">
            <v>17.020000000000003</v>
          </cell>
          <cell r="L196">
            <v>17.02</v>
          </cell>
          <cell r="M196">
            <v>13.02</v>
          </cell>
          <cell r="N196" t="str">
            <v>N/A</v>
          </cell>
          <cell r="O196">
            <v>3.15</v>
          </cell>
          <cell r="P196">
            <v>0</v>
          </cell>
          <cell r="R196" t="str">
            <v/>
          </cell>
          <cell r="W196" t="str">
            <v>What is the main reason that {name of child} does not attend school?</v>
          </cell>
          <cell r="X196" t="str">
            <v>طفل دیگر</v>
          </cell>
          <cell r="Y196" t="str">
            <v>No School in Area</v>
          </cell>
          <cell r="Z196" t="str">
            <v>No Girls' School or Female Teachers</v>
          </cell>
          <cell r="AA196" t="str">
            <v>Cost of School / Materials</v>
          </cell>
          <cell r="AB196" t="str">
            <v>Cost of Transport</v>
          </cell>
          <cell r="AC196" t="str">
            <v>Travel Takes Too Long</v>
          </cell>
          <cell r="AD196" t="str">
            <v>Security Problems</v>
          </cell>
          <cell r="AE196" t="str">
            <v>Poor Quality of Education</v>
          </cell>
          <cell r="AF196" t="str">
            <v>Needed for Work</v>
          </cell>
          <cell r="AG196" t="str">
            <v>Children Don't Like School</v>
          </cell>
          <cell r="AH196" t="str">
            <v>School Is Not Useful</v>
          </cell>
          <cell r="AI196" t="str">
            <v>Against Culture / Opposite Islam</v>
          </cell>
          <cell r="AJ196" t="str">
            <v>Go to Madrassa Instead</v>
          </cell>
          <cell r="AK196" t="str">
            <v>They Are Married</v>
          </cell>
          <cell r="AL196" t="str">
            <v>Other:</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row>
        <row r="197">
          <cell r="H197">
            <v>4.03</v>
          </cell>
          <cell r="J197">
            <v>0</v>
          </cell>
          <cell r="K197">
            <v>17.030000000000005</v>
          </cell>
          <cell r="L197">
            <v>17.03</v>
          </cell>
          <cell r="M197">
            <v>13.03</v>
          </cell>
          <cell r="N197" t="str">
            <v>N/A</v>
          </cell>
          <cell r="O197">
            <v>4.03</v>
          </cell>
          <cell r="P197">
            <v>0</v>
          </cell>
          <cell r="R197" t="str">
            <v/>
          </cell>
          <cell r="W197" t="str">
            <v>In which location do women usually receive this treatment?</v>
          </cell>
          <cell r="X197" t="str">
            <v/>
          </cell>
          <cell r="Y197" t="str">
            <v>This Village</v>
          </cell>
          <cell r="Z197" t="str">
            <v>Closest Village to This Village</v>
          </cell>
          <cell r="AA197" t="str">
            <v>Other Village or Town in District</v>
          </cell>
          <cell r="AB197" t="str">
            <v>District Center</v>
          </cell>
          <cell r="AC197" t="str">
            <v>Town Outside District But in Province</v>
          </cell>
          <cell r="AD197" t="str">
            <v>Herat (Province Center)</v>
          </cell>
          <cell r="AE197" t="str">
            <v>Jalalabad (Nangarhar Province Center)</v>
          </cell>
          <cell r="AF197" t="str">
            <v>Mazar-e Sharif (Balkh Province Center)</v>
          </cell>
          <cell r="AG197" t="str">
            <v>Pul-e Khumri (Baghlan Province Center)</v>
          </cell>
          <cell r="AH197" t="str">
            <v>Chaghcharan (Ghor Province Center)</v>
          </cell>
          <cell r="AI197" t="str">
            <v>Nili (Daykundi Province Center)</v>
          </cell>
          <cell r="AJ197" t="str">
            <v>Other Province Center</v>
          </cell>
          <cell r="AK197" t="str">
            <v>Kabul</v>
          </cell>
          <cell r="AL197" t="str">
            <v>Pakistan</v>
          </cell>
          <cell r="AM197" t="str">
            <v>Iran</v>
          </cell>
          <cell r="AN197" t="str">
            <v>India</v>
          </cell>
          <cell r="AO197" t="str">
            <v>Another Place:</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row>
        <row r="198">
          <cell r="H198">
            <v>7.04</v>
          </cell>
          <cell r="J198">
            <v>0</v>
          </cell>
          <cell r="K198">
            <v>17.040000000000006</v>
          </cell>
          <cell r="L198">
            <v>17.04</v>
          </cell>
          <cell r="M198">
            <v>13.04</v>
          </cell>
          <cell r="N198" t="str">
            <v>N/A</v>
          </cell>
          <cell r="O198">
            <v>7.04</v>
          </cell>
          <cell r="P198">
            <v>0</v>
          </cell>
          <cell r="R198" t="str">
            <v/>
          </cell>
          <cell r="W198" t="str">
            <v>What is the name of the head of {name of council 1 / 2/ 3}?</v>
          </cell>
          <cell r="X198" t="str">
            <v/>
          </cell>
          <cell r="Y198" t="str">
            <v>Council Does Not Have a Head</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row>
        <row r="199">
          <cell r="H199">
            <v>7.05</v>
          </cell>
          <cell r="J199">
            <v>0</v>
          </cell>
          <cell r="K199">
            <v>17.050000000000008</v>
          </cell>
          <cell r="L199">
            <v>17.05</v>
          </cell>
          <cell r="M199">
            <v>13.049999999999999</v>
          </cell>
          <cell r="N199" t="str">
            <v>N/A</v>
          </cell>
          <cell r="O199">
            <v>7.05</v>
          </cell>
          <cell r="P199">
            <v>0</v>
          </cell>
          <cell r="R199" t="str">
            <v/>
          </cell>
          <cell r="W199" t="str">
            <v>Does the head of {name of council 1 / 2 / 3} have any other title? [IF YES] What is it?</v>
          </cell>
          <cell r="X199" t="str">
            <v/>
          </cell>
          <cell r="Y199" t="str">
            <v>This Person Doesn't Have a Title or Position</v>
          </cell>
          <cell r="Z199" t="str">
            <v>Malik</v>
          </cell>
          <cell r="AA199" t="str">
            <v>Arbab</v>
          </cell>
          <cell r="AB199" t="str">
            <v>Qariyadar</v>
          </cell>
          <cell r="AC199" t="str">
            <v>Khan</v>
          </cell>
          <cell r="AD199" t="str">
            <v>Beg</v>
          </cell>
          <cell r="AE199" t="str">
            <v>Baay</v>
          </cell>
          <cell r="AF199" t="str">
            <v>Mullah</v>
          </cell>
          <cell r="AG199" t="str">
            <v>Imam</v>
          </cell>
          <cell r="AH199" t="str">
            <v>Mosque Mullah</v>
          </cell>
          <cell r="AI199" t="str">
            <v>Mawlawi</v>
          </cell>
          <cell r="AJ199" t="str">
            <v>Religious Scholar</v>
          </cell>
          <cell r="AK199" t="str">
            <v>Whitebeard</v>
          </cell>
          <cell r="AL199" t="str">
            <v>Tribal Elder</v>
          </cell>
          <cell r="AM199" t="str">
            <v>Local Commander</v>
          </cell>
          <cell r="AN199" t="str">
            <v>Mujahed</v>
          </cell>
          <cell r="AO199" t="str">
            <v>People's Representative</v>
          </cell>
          <cell r="AP199" t="str">
            <v>Other:</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row>
        <row r="200">
          <cell r="H200">
            <v>7.31</v>
          </cell>
          <cell r="J200">
            <v>0</v>
          </cell>
          <cell r="K200">
            <v>17.060000000000009</v>
          </cell>
          <cell r="L200">
            <v>17.059999999999999</v>
          </cell>
          <cell r="M200">
            <v>13.059999999999999</v>
          </cell>
          <cell r="N200" t="str">
            <v>N/A</v>
          </cell>
          <cell r="O200">
            <v>7.31</v>
          </cell>
          <cell r="P200">
            <v>0</v>
          </cell>
          <cell r="R200" t="str">
            <v/>
          </cell>
          <cell r="W200" t="str">
            <v>In the past 12 months, have the village elders had lots of meetings, only meet when there is a problem or if delegations are coming, or no meetings?</v>
          </cell>
          <cell r="X200" t="str">
            <v/>
          </cell>
          <cell r="Y200" t="str">
            <v>Meets at regular periods</v>
          </cell>
          <cell r="Z200" t="str">
            <v>Only meets when there is a problem or when a delegation comes (irregularly)</v>
          </cell>
          <cell r="AA200" t="str">
            <v>No Meetings</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row>
        <row r="201">
          <cell r="H201">
            <v>7.32</v>
          </cell>
          <cell r="J201">
            <v>0</v>
          </cell>
          <cell r="K201">
            <v>17.070000000000011</v>
          </cell>
          <cell r="L201">
            <v>17.07</v>
          </cell>
          <cell r="M201">
            <v>13.069999999999999</v>
          </cell>
          <cell r="N201" t="str">
            <v>N/A</v>
          </cell>
          <cell r="O201">
            <v>7.32</v>
          </cell>
          <cell r="P201">
            <v>0</v>
          </cell>
          <cell r="R201" t="str">
            <v/>
          </cell>
          <cell r="W201" t="str">
            <v>In the past 12 months, in how many of these meetings have you participated?</v>
          </cell>
          <cell r="X201" t="str">
            <v>[ASK QUESTION TO EACH PARTICIPANT. COUNT THE NUMBER OF RESPONDENTS THAT PREFER EACH TYPE OF PROJECT AND RECORD THE NUMBERS IN THE TABLE BELOW]</v>
          </cell>
          <cell r="Y201" t="str">
            <v>Zero</v>
          </cell>
          <cell r="Z201" t="str">
            <v>Meetings</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row>
        <row r="202">
          <cell r="H202">
            <v>9.17</v>
          </cell>
          <cell r="J202">
            <v>0</v>
          </cell>
          <cell r="K202">
            <v>1.04</v>
          </cell>
          <cell r="L202">
            <v>1.05</v>
          </cell>
          <cell r="M202">
            <v>1.04</v>
          </cell>
          <cell r="N202">
            <v>1.05</v>
          </cell>
          <cell r="O202">
            <v>9.17</v>
          </cell>
          <cell r="P202">
            <v>0</v>
          </cell>
          <cell r="R202" t="str">
            <v/>
          </cell>
          <cell r="W202" t="str">
            <v>During the past 12 months, have the village leaders or {name of council 1}  made any decision or action which you disagreed with?</v>
          </cell>
          <cell r="X202" t="str">
            <v>[ASK QUESTION TO EACH PARTICIPANT. COUNT THE NUMBER OF RESPONDENTS THAT PREFER EACH TYPE OF PROJECT AND RECORD THE NUMBERS IN THE TABLE BELOW]</v>
          </cell>
          <cell r="Y202" t="str">
            <v>No</v>
          </cell>
          <cell r="Z202" t="str">
            <v>Yes</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row>
        <row r="203">
          <cell r="H203">
            <v>9.18</v>
          </cell>
          <cell r="J203">
            <v>0</v>
          </cell>
          <cell r="K203" t="str">
            <v>-</v>
          </cell>
          <cell r="L203" t="str">
            <v>-</v>
          </cell>
          <cell r="M203">
            <v>2.0299999999999994</v>
          </cell>
          <cell r="N203" t="str">
            <v>N/A</v>
          </cell>
          <cell r="O203">
            <v>9.18</v>
          </cell>
          <cell r="P203">
            <v>0</v>
          </cell>
          <cell r="R203" t="str">
            <v/>
          </cell>
          <cell r="W203" t="str">
            <v>What decision or action was this?</v>
          </cell>
          <cell r="X203" t="str">
            <v>[ASK QUESTION TO EACH PARTICIPANT. COUNT THE NUMBER OF RESPONDENTS THAT PREFER EACH TYPE OF PROJECT AND RECORD THE NUMBERS IN THE TABLE BELOW]</v>
          </cell>
          <cell r="Y203" t="str">
            <v>Marriage-Related Issues (e.g. Forcing People to Marry)</v>
          </cell>
          <cell r="Z203" t="str">
            <v>Made a Bad, Unfair, or Wrong Decision in Dispute</v>
          </cell>
          <cell r="AA203" t="str">
            <v>Administered Harsh or Unfair Punishment</v>
          </cell>
          <cell r="AB203" t="str">
            <v>Did Not Provide Development Projects</v>
          </cell>
          <cell r="AC203" t="str">
            <v>Mismanaged Development Projects</v>
          </cell>
          <cell r="AD203" t="str">
            <v>Did Not Follow Desires of Villagers Regarding Selection of Development Projects</v>
          </cell>
          <cell r="AE203" t="str">
            <v>Did Not Follow Desires of Villagers Regarding Management or Implementation of Development Projects</v>
          </cell>
          <cell r="AF203" t="str">
            <v>Stole or Misallocated Money from Development Projects</v>
          </cell>
          <cell r="AG203" t="str">
            <v>Stole or Misallocated Materials from Development Projects</v>
          </cell>
          <cell r="AH203" t="str">
            <v>Stole Land Allocated to Development Projects</v>
          </cell>
          <cell r="AI203" t="str">
            <v>Engaged in Nepotism in Selection of Staff to Work on Development Projects</v>
          </cell>
          <cell r="AJ203" t="str">
            <v>Did Things to Attract Threats or Intimidation by Taliban, Anti-Government Elements etc.</v>
          </cell>
          <cell r="AK203" t="str">
            <v>Did Not Protect Community from Conflict, Attacks or Banditry</v>
          </cell>
          <cell r="AL203" t="str">
            <v>Caused Disagreement within Community</v>
          </cell>
          <cell r="AM203" t="str">
            <v>Caused Disagreement with Other Communities</v>
          </cell>
          <cell r="AN203" t="str">
            <v>Allowed Activity That Is Contrary to Principles of Islam</v>
          </cell>
          <cell r="AO203" t="str">
            <v>Enforced Taliban Laws (Banning Music etc.)</v>
          </cell>
          <cell r="AP203" t="str">
            <v>Allowed Women Too Much Influence in Village Governance</v>
          </cell>
          <cell r="AQ203" t="str">
            <v>Allowed Women Too Much Influence in Community Life</v>
          </cell>
          <cell r="AR203" t="str">
            <v>Did Not Allow Women Influence in Village Governance</v>
          </cell>
          <cell r="AS203" t="str">
            <v>Did Not Allow Women Enough Influence in Community Life</v>
          </cell>
          <cell r="AT203" t="str">
            <v xml:space="preserve">Administered Unfair or Too High Taxes  </v>
          </cell>
          <cell r="AU203" t="str">
            <v>Prevented Boys from Going to School</v>
          </cell>
          <cell r="AV203" t="str">
            <v>Prevented Girls from Going to School</v>
          </cell>
          <cell r="AW203" t="str">
            <v>Allowed Boys to Go to School</v>
          </cell>
          <cell r="AX203" t="str">
            <v>Allowed Girls to Go to School</v>
          </cell>
          <cell r="AY203" t="str">
            <v>Refused Assistance from Foreign Forces</v>
          </cell>
          <cell r="AZ203" t="str">
            <v>Supported or Accepted Assistance from Foreign Forces</v>
          </cell>
          <cell r="BA203" t="str">
            <v>Refused Assistance from Afghan Government</v>
          </cell>
          <cell r="BB203" t="str">
            <v>Supported or Accepted Assistance from Afghan Government</v>
          </cell>
          <cell r="BC203" t="str">
            <v>Assisted or Supported Qumandan / Jang Salar</v>
          </cell>
          <cell r="BD203" t="str">
            <v>Did Not Assist or Support Qumandan / Jang Salar</v>
          </cell>
          <cell r="BE203" t="str">
            <v>Assisted or Supported Taliban or Other Anti-Government Elements</v>
          </cell>
          <cell r="BF203" t="str">
            <v>Did Not Assist or Support Taliban or Other Anti-Government Elements</v>
          </cell>
          <cell r="BG203" t="str">
            <v>Stole or Confiscated Money from Villagers</v>
          </cell>
          <cell r="BH203" t="str">
            <v>Stole or Confiscated Land from Villagers</v>
          </cell>
          <cell r="BI203" t="str">
            <v>Stole or Confiscated Houses from Villagers</v>
          </cell>
          <cell r="BJ203" t="str">
            <v>Stole or Confiscated Livestock from Villagers</v>
          </cell>
          <cell r="BK203" t="str">
            <v>Stole or Confiscated Harvest from Villagers</v>
          </cell>
          <cell r="BL203" t="str">
            <v>Stole or Confiscated Household Goods from Villagers</v>
          </cell>
          <cell r="BM203" t="str">
            <v>Stole or Confiscated Many Things from Villagers</v>
          </cell>
          <cell r="BN203" t="str">
            <v>Stole or Confiscated Other Things from Villagers</v>
          </cell>
          <cell r="BO203" t="str">
            <v>Other:</v>
          </cell>
          <cell r="BP203" t="str">
            <v>Other:</v>
          </cell>
          <cell r="BQ203" t="str">
            <v>Other:</v>
          </cell>
          <cell r="BR203">
            <v>0</v>
          </cell>
          <cell r="BS203">
            <v>0</v>
          </cell>
          <cell r="BT203">
            <v>0</v>
          </cell>
          <cell r="BU203">
            <v>0</v>
          </cell>
          <cell r="BV203">
            <v>0</v>
          </cell>
        </row>
        <row r="204">
          <cell r="H204">
            <v>12.01</v>
          </cell>
          <cell r="J204">
            <v>0</v>
          </cell>
          <cell r="K204" t="str">
            <v>-</v>
          </cell>
          <cell r="L204" t="str">
            <v>-</v>
          </cell>
          <cell r="M204">
            <v>2.0499999999999989</v>
          </cell>
          <cell r="N204" t="str">
            <v>N/A</v>
          </cell>
          <cell r="O204">
            <v>12.01</v>
          </cell>
          <cell r="P204">
            <v>0</v>
          </cell>
          <cell r="R204" t="str">
            <v/>
          </cell>
          <cell r="W204" t="str">
            <v>Uloswol or a representative of the district government?</v>
          </cell>
          <cell r="X204" t="str">
            <v/>
          </cell>
          <cell r="Y204" t="str">
            <v>Zero Times</v>
          </cell>
          <cell r="Z204" t="str">
            <v>One Time</v>
          </cell>
          <cell r="AA204" t="str">
            <v>Two Times</v>
          </cell>
          <cell r="AB204" t="str">
            <v>Three Times</v>
          </cell>
          <cell r="AC204" t="str">
            <v>Four Times</v>
          </cell>
          <cell r="AD204" t="str">
            <v>Five Times</v>
          </cell>
          <cell r="AE204" t="str">
            <v>Six Times</v>
          </cell>
          <cell r="AF204" t="str">
            <v>Seven Times</v>
          </cell>
          <cell r="AG204" t="str">
            <v>Eight Times</v>
          </cell>
          <cell r="AH204" t="str">
            <v>Nine Times</v>
          </cell>
          <cell r="AI204" t="str">
            <v>Ten Times</v>
          </cell>
          <cell r="AJ204" t="str">
            <v>Twenty Times</v>
          </cell>
          <cell r="AK204" t="str">
            <v>Thirty Times</v>
          </cell>
          <cell r="AL204" t="str">
            <v>Forty Times</v>
          </cell>
          <cell r="AM204" t="str">
            <v>Fifty Times</v>
          </cell>
          <cell r="AN204" t="str">
            <v>Hundred Times</v>
          </cell>
          <cell r="AO204" t="str">
            <v>Other Times</v>
          </cell>
          <cell r="AP204" t="str">
            <v>Too Many to Count</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row>
        <row r="205">
          <cell r="H205">
            <v>12.02</v>
          </cell>
          <cell r="J205">
            <v>0</v>
          </cell>
          <cell r="K205">
            <v>2.06</v>
          </cell>
          <cell r="L205">
            <v>5.04</v>
          </cell>
          <cell r="M205">
            <v>2.0799999999999983</v>
          </cell>
          <cell r="N205" t="str">
            <v>N/A</v>
          </cell>
          <cell r="O205">
            <v>12.02</v>
          </cell>
          <cell r="P205">
            <v>0</v>
          </cell>
          <cell r="R205" t="str">
            <v/>
          </cell>
          <cell r="W205" t="str">
            <v>Representatives of the central government or ministries?</v>
          </cell>
          <cell r="X205" t="str">
            <v/>
          </cell>
          <cell r="Y205" t="str">
            <v>Zero Times</v>
          </cell>
          <cell r="Z205" t="str">
            <v>One Time</v>
          </cell>
          <cell r="AA205" t="str">
            <v>Two Times</v>
          </cell>
          <cell r="AB205" t="str">
            <v>Three Times</v>
          </cell>
          <cell r="AC205" t="str">
            <v>Four Times</v>
          </cell>
          <cell r="AD205" t="str">
            <v>Five Times</v>
          </cell>
          <cell r="AE205" t="str">
            <v>Six Times</v>
          </cell>
          <cell r="AF205" t="str">
            <v>Seven Times</v>
          </cell>
          <cell r="AG205" t="str">
            <v>Eight Times</v>
          </cell>
          <cell r="AH205" t="str">
            <v>Nine Times</v>
          </cell>
          <cell r="AI205" t="str">
            <v>Ten Times</v>
          </cell>
          <cell r="AJ205" t="str">
            <v>Twenty Times</v>
          </cell>
          <cell r="AK205" t="str">
            <v>Thirty Times</v>
          </cell>
          <cell r="AL205" t="str">
            <v>Forty Times</v>
          </cell>
          <cell r="AM205" t="str">
            <v>Fifty Times</v>
          </cell>
          <cell r="AN205" t="str">
            <v>Hundred Times</v>
          </cell>
          <cell r="AO205" t="str">
            <v>Other Times</v>
          </cell>
          <cell r="AP205" t="str">
            <v>Too Many to Count</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row>
        <row r="206">
          <cell r="H206">
            <v>12.03</v>
          </cell>
          <cell r="J206">
            <v>0</v>
          </cell>
          <cell r="K206" t="str">
            <v>-</v>
          </cell>
          <cell r="L206" t="str">
            <v>-</v>
          </cell>
          <cell r="M206">
            <v>2.09</v>
          </cell>
          <cell r="N206" t="str">
            <v>N/A</v>
          </cell>
          <cell r="O206">
            <v>12.03</v>
          </cell>
          <cell r="P206">
            <v>0</v>
          </cell>
          <cell r="R206" t="str">
            <v/>
          </cell>
          <cell r="W206" t="str">
            <v>Representatives of NGOs?</v>
          </cell>
          <cell r="X206" t="str">
            <v/>
          </cell>
          <cell r="Y206" t="str">
            <v>Zero Times</v>
          </cell>
          <cell r="Z206" t="str">
            <v>One Time</v>
          </cell>
          <cell r="AA206" t="str">
            <v>Two Times</v>
          </cell>
          <cell r="AB206" t="str">
            <v>Three Times</v>
          </cell>
          <cell r="AC206" t="str">
            <v>Four Times</v>
          </cell>
          <cell r="AD206" t="str">
            <v>Five Times</v>
          </cell>
          <cell r="AE206" t="str">
            <v>Six Times</v>
          </cell>
          <cell r="AF206" t="str">
            <v>Seven Times</v>
          </cell>
          <cell r="AG206" t="str">
            <v>Eight Times</v>
          </cell>
          <cell r="AH206" t="str">
            <v>Nine Times</v>
          </cell>
          <cell r="AI206" t="str">
            <v>Ten Times</v>
          </cell>
          <cell r="AJ206" t="str">
            <v>Twenty Times</v>
          </cell>
          <cell r="AK206" t="str">
            <v>Thirty Times</v>
          </cell>
          <cell r="AL206" t="str">
            <v>Forty Times</v>
          </cell>
          <cell r="AM206" t="str">
            <v>Fifty Times</v>
          </cell>
          <cell r="AN206" t="str">
            <v>Hundred Times</v>
          </cell>
          <cell r="AO206" t="str">
            <v>Other Times</v>
          </cell>
          <cell r="AP206" t="str">
            <v>Too Many to Count</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row>
        <row r="207">
          <cell r="H207">
            <v>12.04</v>
          </cell>
          <cell r="J207">
            <v>0</v>
          </cell>
          <cell r="K207" t="str">
            <v>-</v>
          </cell>
          <cell r="L207" t="str">
            <v>-</v>
          </cell>
          <cell r="M207">
            <v>2.1</v>
          </cell>
          <cell r="N207" t="str">
            <v>N/A</v>
          </cell>
          <cell r="O207">
            <v>12.04</v>
          </cell>
          <cell r="P207">
            <v>0</v>
          </cell>
          <cell r="R207" t="str">
            <v/>
          </cell>
          <cell r="W207" t="str">
            <v>People distributing information about the last parliamentary election?</v>
          </cell>
          <cell r="X207" t="str">
            <v/>
          </cell>
          <cell r="Y207" t="str">
            <v>Zero Times</v>
          </cell>
          <cell r="Z207" t="str">
            <v>One Time</v>
          </cell>
          <cell r="AA207" t="str">
            <v>Two Times</v>
          </cell>
          <cell r="AB207" t="str">
            <v>Three Times</v>
          </cell>
          <cell r="AC207" t="str">
            <v>Four Times</v>
          </cell>
          <cell r="AD207" t="str">
            <v>Five Times</v>
          </cell>
          <cell r="AE207" t="str">
            <v>Six Times</v>
          </cell>
          <cell r="AF207" t="str">
            <v>Seven Times</v>
          </cell>
          <cell r="AG207" t="str">
            <v>Eight Times</v>
          </cell>
          <cell r="AH207" t="str">
            <v>Nine Times</v>
          </cell>
          <cell r="AI207" t="str">
            <v>Ten Times</v>
          </cell>
          <cell r="AJ207" t="str">
            <v>Twenty Times</v>
          </cell>
          <cell r="AK207" t="str">
            <v>Thirty Times</v>
          </cell>
          <cell r="AL207" t="str">
            <v>Forty Times</v>
          </cell>
          <cell r="AM207" t="str">
            <v>Fifty Times</v>
          </cell>
          <cell r="AN207" t="str">
            <v>Hundred Times</v>
          </cell>
          <cell r="AO207" t="str">
            <v>Other Times</v>
          </cell>
          <cell r="AP207" t="str">
            <v>Too Many to Count</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row>
        <row r="208">
          <cell r="H208">
            <v>12.049999999999999</v>
          </cell>
          <cell r="J208">
            <v>0</v>
          </cell>
          <cell r="K208" t="str">
            <v>-</v>
          </cell>
          <cell r="L208" t="str">
            <v>-</v>
          </cell>
          <cell r="M208">
            <v>2.11</v>
          </cell>
          <cell r="N208" t="str">
            <v>N/A</v>
          </cell>
          <cell r="O208">
            <v>12.049999999999999</v>
          </cell>
          <cell r="P208">
            <v>0</v>
          </cell>
          <cell r="R208" t="str">
            <v/>
          </cell>
          <cell r="W208" t="str">
            <v>During the past 12 months, how many times was this village visited by people campaigning for an election candidate?</v>
          </cell>
          <cell r="X208" t="str">
            <v/>
          </cell>
          <cell r="Y208" t="str">
            <v>Zero Times</v>
          </cell>
          <cell r="Z208" t="str">
            <v>One Time</v>
          </cell>
          <cell r="AA208" t="str">
            <v>Two Times</v>
          </cell>
          <cell r="AB208" t="str">
            <v>Three Times</v>
          </cell>
          <cell r="AC208" t="str">
            <v>Four Times</v>
          </cell>
          <cell r="AD208" t="str">
            <v>Five Times</v>
          </cell>
          <cell r="AE208" t="str">
            <v>Six Times</v>
          </cell>
          <cell r="AF208" t="str">
            <v>Seven Times</v>
          </cell>
          <cell r="AG208" t="str">
            <v>Eight Times</v>
          </cell>
          <cell r="AH208" t="str">
            <v>Nine Times</v>
          </cell>
          <cell r="AI208" t="str">
            <v>Ten Times</v>
          </cell>
          <cell r="AJ208" t="str">
            <v>Twenty Times</v>
          </cell>
          <cell r="AK208" t="str">
            <v>Thirty Times</v>
          </cell>
          <cell r="AL208" t="str">
            <v>Forty Times</v>
          </cell>
          <cell r="AM208" t="str">
            <v>Fifty Times</v>
          </cell>
          <cell r="AN208" t="str">
            <v>Hundred Times</v>
          </cell>
          <cell r="AO208" t="str">
            <v>Other Times</v>
          </cell>
          <cell r="AP208" t="str">
            <v>Too Many to Count</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row>
        <row r="209">
          <cell r="H209">
            <v>12.059999999999999</v>
          </cell>
          <cell r="J209">
            <v>0</v>
          </cell>
          <cell r="K209">
            <v>2.0699999999999998</v>
          </cell>
          <cell r="L209">
            <v>5.0499999999999989</v>
          </cell>
          <cell r="M209" t="str">
            <v>-</v>
          </cell>
          <cell r="N209" t="str">
            <v>N/A</v>
          </cell>
          <cell r="O209">
            <v>12.059999999999999</v>
          </cell>
          <cell r="P209">
            <v>0</v>
          </cell>
          <cell r="R209" t="str">
            <v/>
          </cell>
          <cell r="W209" t="str">
            <v>Foreign military forces?</v>
          </cell>
          <cell r="X209" t="str">
            <v/>
          </cell>
          <cell r="Y209" t="str">
            <v>Zero Times</v>
          </cell>
          <cell r="Z209" t="str">
            <v>One Time</v>
          </cell>
          <cell r="AA209" t="str">
            <v>Two Times</v>
          </cell>
          <cell r="AB209" t="str">
            <v>Three Times</v>
          </cell>
          <cell r="AC209" t="str">
            <v>Four Times</v>
          </cell>
          <cell r="AD209" t="str">
            <v>Five Times</v>
          </cell>
          <cell r="AE209" t="str">
            <v>Six Times</v>
          </cell>
          <cell r="AF209" t="str">
            <v>Seven Times</v>
          </cell>
          <cell r="AG209" t="str">
            <v>Eight Times</v>
          </cell>
          <cell r="AH209" t="str">
            <v>Nine Times</v>
          </cell>
          <cell r="AI209" t="str">
            <v>Ten Times</v>
          </cell>
          <cell r="AJ209" t="str">
            <v>Twenty Times</v>
          </cell>
          <cell r="AK209" t="str">
            <v>Thirty Times</v>
          </cell>
          <cell r="AL209" t="str">
            <v>Forty Times</v>
          </cell>
          <cell r="AM209" t="str">
            <v>Fifty Times</v>
          </cell>
          <cell r="AN209" t="str">
            <v>Hundred Times</v>
          </cell>
          <cell r="AO209" t="str">
            <v>Other Times</v>
          </cell>
          <cell r="AP209" t="str">
            <v>Too Many to Count</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row>
        <row r="210">
          <cell r="H210">
            <v>12.069999999999999</v>
          </cell>
          <cell r="J210">
            <v>0</v>
          </cell>
          <cell r="K210">
            <v>2.08</v>
          </cell>
          <cell r="L210">
            <v>5.07</v>
          </cell>
          <cell r="M210" t="str">
            <v>-</v>
          </cell>
          <cell r="N210" t="str">
            <v>N/A</v>
          </cell>
          <cell r="O210">
            <v>12.069999999999999</v>
          </cell>
          <cell r="P210">
            <v>0</v>
          </cell>
          <cell r="R210" t="str">
            <v/>
          </cell>
          <cell r="W210" t="str">
            <v>Afghan National Army or Afghan National Police?</v>
          </cell>
          <cell r="X210" t="str">
            <v/>
          </cell>
          <cell r="Y210" t="str">
            <v>Zero Times</v>
          </cell>
          <cell r="Z210" t="str">
            <v>One Time</v>
          </cell>
          <cell r="AA210" t="str">
            <v>Two Times</v>
          </cell>
          <cell r="AB210" t="str">
            <v>Three Times</v>
          </cell>
          <cell r="AC210" t="str">
            <v>Four Times</v>
          </cell>
          <cell r="AD210" t="str">
            <v>Five Times</v>
          </cell>
          <cell r="AE210" t="str">
            <v>Six Times</v>
          </cell>
          <cell r="AF210" t="str">
            <v>Seven Times</v>
          </cell>
          <cell r="AG210" t="str">
            <v>Eight Times</v>
          </cell>
          <cell r="AH210" t="str">
            <v>Nine Times</v>
          </cell>
          <cell r="AI210" t="str">
            <v>Ten Times</v>
          </cell>
          <cell r="AJ210" t="str">
            <v>Twenty Times</v>
          </cell>
          <cell r="AK210" t="str">
            <v>Thirty Times</v>
          </cell>
          <cell r="AL210" t="str">
            <v>Forty Times</v>
          </cell>
          <cell r="AM210" t="str">
            <v>Fifty Times</v>
          </cell>
          <cell r="AN210" t="str">
            <v>Hundred Times</v>
          </cell>
          <cell r="AO210" t="str">
            <v>Other Times</v>
          </cell>
          <cell r="AP210" t="str">
            <v>Too Many to Count</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row>
        <row r="211">
          <cell r="H211">
            <v>1.06</v>
          </cell>
          <cell r="J211">
            <v>0</v>
          </cell>
          <cell r="K211">
            <v>2.12</v>
          </cell>
          <cell r="L211">
            <v>5.0799999999999983</v>
          </cell>
          <cell r="M211" t="str">
            <v>-</v>
          </cell>
          <cell r="N211" t="str">
            <v>N/A</v>
          </cell>
          <cell r="O211">
            <v>1.06</v>
          </cell>
          <cell r="P211">
            <v>0</v>
          </cell>
          <cell r="R211" t="str">
            <v/>
          </cell>
          <cell r="W211" t="str">
            <v>What types of schools have you attended?</v>
          </cell>
          <cell r="X211" t="str">
            <v>[MARK ALL MENTIONED]</v>
          </cell>
          <cell r="Y211" t="str">
            <v>No School</v>
          </cell>
          <cell r="Z211" t="str">
            <v>Primary School</v>
          </cell>
          <cell r="AA211" t="str">
            <v>Secondary School</v>
          </cell>
          <cell r="AB211" t="str">
            <v>High School</v>
          </cell>
          <cell r="AC211" t="str">
            <v>Graduated from 14 Grade</v>
          </cell>
          <cell r="AD211" t="str">
            <v>University</v>
          </cell>
          <cell r="AE211" t="str">
            <v>Madrassa</v>
          </cell>
          <cell r="AF211" t="str">
            <v>Mosque School</v>
          </cell>
          <cell r="AG211" t="str">
            <v>Other:</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row>
        <row r="212">
          <cell r="H212">
            <v>2.02</v>
          </cell>
          <cell r="J212">
            <v>0</v>
          </cell>
          <cell r="K212">
            <v>2.13</v>
          </cell>
          <cell r="L212">
            <v>5.09</v>
          </cell>
          <cell r="M212" t="str">
            <v>-</v>
          </cell>
          <cell r="N212" t="str">
            <v>N/A</v>
          </cell>
          <cell r="O212">
            <v>2.02</v>
          </cell>
          <cell r="P212">
            <v>0</v>
          </cell>
          <cell r="R212" t="str">
            <v/>
          </cell>
          <cell r="W212" t="str">
            <v>How long, on average, do villagers spend waiting in queue each time they go to collect water at this source?</v>
          </cell>
          <cell r="X212" t="str">
            <v/>
          </cell>
          <cell r="Y212" t="str">
            <v>No Time (In Compound)</v>
          </cell>
          <cell r="Z212" t="str">
            <v>Minutes</v>
          </cell>
          <cell r="AA212" t="str">
            <v>Hours</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row>
        <row r="213">
          <cell r="H213">
            <v>2.0299999999999998</v>
          </cell>
          <cell r="J213">
            <v>0</v>
          </cell>
          <cell r="K213">
            <v>2.14</v>
          </cell>
          <cell r="L213">
            <v>5.0999999999999996</v>
          </cell>
          <cell r="M213" t="str">
            <v>-</v>
          </cell>
          <cell r="N213" t="str">
            <v>N/A</v>
          </cell>
          <cell r="O213">
            <v>2.0299999999999998</v>
          </cell>
          <cell r="P213">
            <v>0</v>
          </cell>
          <cell r="R213" t="str">
            <v/>
          </cell>
          <cell r="W213" t="str">
            <v>Is there always water available at this main source of drinking water?</v>
          </cell>
          <cell r="X213" t="str">
            <v/>
          </cell>
          <cell r="Y213" t="str">
            <v>Water is Never Available</v>
          </cell>
          <cell r="Z213" t="str">
            <v>Water is Rarely Available</v>
          </cell>
          <cell r="AA213" t="str">
            <v>Water is Sometimes Available</v>
          </cell>
          <cell r="AB213" t="str">
            <v>Water is Usually Available</v>
          </cell>
          <cell r="AC213" t="str">
            <v>Water is Always Available</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row>
        <row r="214">
          <cell r="H214">
            <v>2.06</v>
          </cell>
          <cell r="J214">
            <v>0</v>
          </cell>
          <cell r="K214">
            <v>3.25</v>
          </cell>
          <cell r="L214">
            <v>3.14</v>
          </cell>
          <cell r="M214" t="str">
            <v>-</v>
          </cell>
          <cell r="N214">
            <v>2.11</v>
          </cell>
          <cell r="O214">
            <v>2.06</v>
          </cell>
          <cell r="P214">
            <v>0</v>
          </cell>
          <cell r="R214" t="str">
            <v/>
          </cell>
          <cell r="W214" t="str">
            <v>In the most recent case when water was not available from the main source or was not safe to drink, how many consecutive days did this last?</v>
          </cell>
          <cell r="X214" t="str">
            <v/>
          </cell>
          <cell r="Y214" t="str">
            <v>Days</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row>
        <row r="215">
          <cell r="H215">
            <v>2.0699999999999998</v>
          </cell>
          <cell r="J215">
            <v>0</v>
          </cell>
          <cell r="K215">
            <v>3.25</v>
          </cell>
          <cell r="L215">
            <v>3.16</v>
          </cell>
          <cell r="M215" t="str">
            <v>-</v>
          </cell>
          <cell r="N215">
            <v>2.13</v>
          </cell>
          <cell r="O215">
            <v>2.0699999999999998</v>
          </cell>
          <cell r="P215">
            <v>0</v>
          </cell>
          <cell r="R215" t="str">
            <v/>
          </cell>
          <cell r="W215" t="str">
            <v>During the past 30 days, what has been the household's main source of lighting?</v>
          </cell>
          <cell r="X215" t="str">
            <v>[ASK QUESTION TO EACH PARTICIPANT. COUNT THE NUMBER OF RESPONDENTS THAT PREFER EACH TYPE OF PROJECT AND RECORD THE NUMBERS IN THE TABLE BELOW]</v>
          </cell>
          <cell r="Y215" t="str">
            <v>No Source</v>
          </cell>
          <cell r="Z215" t="str">
            <v>Oil Lamp</v>
          </cell>
          <cell r="AA215" t="str">
            <v>Candles</v>
          </cell>
          <cell r="AB215" t="str">
            <v>Electricity from Grid</v>
          </cell>
          <cell r="AC215" t="str">
            <v>Generator</v>
          </cell>
          <cell r="AD215" t="str">
            <v>MHP</v>
          </cell>
          <cell r="AE215" t="str">
            <v>Solar</v>
          </cell>
          <cell r="AF215" t="str">
            <v>Handheld Light</v>
          </cell>
          <cell r="AG215" t="str">
            <v>Battery</v>
          </cell>
          <cell r="AH215" t="str">
            <v>Gas</v>
          </cell>
          <cell r="AI215" t="str">
            <v>Firewood</v>
          </cell>
          <cell r="AJ215" t="str">
            <v>Other:</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row>
        <row r="216">
          <cell r="H216">
            <v>2.08</v>
          </cell>
          <cell r="J216">
            <v>0</v>
          </cell>
          <cell r="K216" t="str">
            <v>-</v>
          </cell>
          <cell r="L216">
            <v>4.08</v>
          </cell>
          <cell r="M216" t="str">
            <v>-</v>
          </cell>
          <cell r="N216">
            <v>2.15</v>
          </cell>
          <cell r="O216">
            <v>2.08</v>
          </cell>
          <cell r="P216">
            <v>0</v>
          </cell>
          <cell r="R216" t="str">
            <v/>
          </cell>
          <cell r="W216" t="str">
            <v>During the most recent winter, what was the main source of heating for this house?</v>
          </cell>
          <cell r="X216" t="str">
            <v>[ASK QUESTION TO EACH PARTICIPANT. COUNT THE NUMBER OF RESPONDENTS THAT PREFER EACH TYPE OF PROJECT AND RECORD THE NUMBERS IN THE TABLE BELOW]</v>
          </cell>
          <cell r="Y216" t="str">
            <v>No Heating in Winter</v>
          </cell>
          <cell r="Z216" t="str">
            <v>Electricity</v>
          </cell>
          <cell r="AA216" t="str">
            <v>Gas</v>
          </cell>
          <cell r="AB216" t="str">
            <v>Oil</v>
          </cell>
          <cell r="AC216" t="str">
            <v>Firewood</v>
          </cell>
          <cell r="AD216" t="str">
            <v>Straw or Plants</v>
          </cell>
          <cell r="AE216" t="str">
            <v>Ping or Bushes</v>
          </cell>
          <cell r="AF216" t="str">
            <v>Animal Dung</v>
          </cell>
          <cell r="AG216" t="str">
            <v>Charcoal</v>
          </cell>
          <cell r="AH216" t="str">
            <v>Coal</v>
          </cell>
          <cell r="AI216" t="str">
            <v>Chem</v>
          </cell>
          <cell r="AJ216" t="str">
            <v>Scavenged Material</v>
          </cell>
          <cell r="AK216" t="str">
            <v>Other:</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row>
        <row r="217">
          <cell r="H217">
            <v>2.09</v>
          </cell>
          <cell r="J217">
            <v>0</v>
          </cell>
          <cell r="K217">
            <v>3.19</v>
          </cell>
          <cell r="L217" t="str">
            <v>-</v>
          </cell>
          <cell r="M217">
            <v>3.2</v>
          </cell>
          <cell r="N217">
            <v>2.2000000000000002</v>
          </cell>
          <cell r="O217">
            <v>2.09</v>
          </cell>
          <cell r="P217">
            <v>0</v>
          </cell>
          <cell r="R217" t="str">
            <v/>
          </cell>
          <cell r="W217" t="str">
            <v>During the last 30 days, what has been the household's main source of cooking oil?</v>
          </cell>
          <cell r="X217" t="str">
            <v>[ASK QUESTION TO EACH PARTICIPANT. COUNT THE NUMBER OF RESPONDENTS THAT PREFER EACH TYPE OF PROJECT AND RECORD THE NUMBERS IN THE TABLE BELOW]</v>
          </cell>
          <cell r="Y217" t="str">
            <v>No Source</v>
          </cell>
          <cell r="Z217" t="str">
            <v>Animal Dung</v>
          </cell>
          <cell r="AA217" t="str">
            <v>Straw or Plants</v>
          </cell>
          <cell r="AB217" t="str">
            <v>Ping or Bushes</v>
          </cell>
          <cell r="AC217" t="str">
            <v>Firewood</v>
          </cell>
          <cell r="AD217" t="str">
            <v>Charcoal</v>
          </cell>
          <cell r="AE217" t="str">
            <v>Kerosene or Oil</v>
          </cell>
          <cell r="AF217" t="str">
            <v>Gas</v>
          </cell>
          <cell r="AG217" t="str">
            <v>Electricity</v>
          </cell>
          <cell r="AH217" t="str">
            <v>Scavenged Material</v>
          </cell>
          <cell r="AI217" t="str">
            <v>Other:</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row>
        <row r="218">
          <cell r="H218">
            <v>2.1</v>
          </cell>
          <cell r="J218">
            <v>0</v>
          </cell>
          <cell r="K218">
            <v>3.04</v>
          </cell>
          <cell r="L218" t="str">
            <v>-</v>
          </cell>
          <cell r="M218">
            <v>3.01</v>
          </cell>
          <cell r="N218" t="str">
            <v>N/A</v>
          </cell>
          <cell r="O218">
            <v>2.1</v>
          </cell>
          <cell r="P218">
            <v>0</v>
          </cell>
          <cell r="R218">
            <v>3.01</v>
          </cell>
          <cell r="W218" t="str">
            <v>During the past 12 months, did dwellings in this village receive electricity at any time?</v>
          </cell>
          <cell r="X218" t="str">
            <v/>
          </cell>
          <cell r="Y218" t="str">
            <v>No</v>
          </cell>
          <cell r="Z218" t="str">
            <v>Yes</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row>
        <row r="219">
          <cell r="H219">
            <v>2.11</v>
          </cell>
          <cell r="J219">
            <v>0</v>
          </cell>
          <cell r="K219">
            <v>3.07</v>
          </cell>
          <cell r="L219" t="str">
            <v>-</v>
          </cell>
          <cell r="M219">
            <v>3.04</v>
          </cell>
          <cell r="N219" t="str">
            <v>N/A</v>
          </cell>
          <cell r="O219">
            <v>2.11</v>
          </cell>
          <cell r="P219">
            <v>0</v>
          </cell>
          <cell r="R219" t="str">
            <v/>
          </cell>
          <cell r="W219" t="str">
            <v>What is the main source of electricity for people in the village?</v>
          </cell>
          <cell r="X219" t="str">
            <v/>
          </cell>
          <cell r="Y219" t="str">
            <v>National Electrical Grid</v>
          </cell>
          <cell r="Z219" t="str">
            <v>Generator (Petrol / Diesel)</v>
          </cell>
          <cell r="AA219" t="str">
            <v>Generator (Micro-Hydro)</v>
          </cell>
          <cell r="AB219" t="str">
            <v>Generator (Solar)</v>
          </cell>
          <cell r="AC219" t="str">
            <v>Generator (Wind)</v>
          </cell>
          <cell r="AD219" t="str">
            <v>Battery</v>
          </cell>
          <cell r="AE219" t="str">
            <v>Other:</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row>
        <row r="220">
          <cell r="H220">
            <v>2.12</v>
          </cell>
          <cell r="J220">
            <v>0</v>
          </cell>
          <cell r="K220">
            <v>3.08</v>
          </cell>
          <cell r="L220" t="str">
            <v>-</v>
          </cell>
          <cell r="M220">
            <v>3.05</v>
          </cell>
          <cell r="N220" t="str">
            <v>N/A</v>
          </cell>
          <cell r="O220">
            <v>2.12</v>
          </cell>
          <cell r="P220">
            <v>0</v>
          </cell>
          <cell r="R220" t="str">
            <v/>
          </cell>
          <cell r="W220" t="str">
            <v>During the past 30 days, how much money, on average, was paid by dwellings in this village to receive electricity?</v>
          </cell>
          <cell r="X220" t="str">
            <v/>
          </cell>
          <cell r="Y220" t="str">
            <v>Free (No Charge)</v>
          </cell>
          <cell r="Z220" t="str">
            <v>Estimated by Enumerator</v>
          </cell>
          <cell r="AA220" t="str">
            <v>Afghani</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row>
        <row r="221">
          <cell r="H221">
            <v>2.13</v>
          </cell>
          <cell r="J221">
            <v>0</v>
          </cell>
          <cell r="K221" t="str">
            <v>-</v>
          </cell>
          <cell r="L221">
            <v>7.05</v>
          </cell>
          <cell r="M221" t="str">
            <v>-</v>
          </cell>
          <cell r="N221" t="str">
            <v>N/A</v>
          </cell>
          <cell r="O221">
            <v>2.13</v>
          </cell>
          <cell r="P221">
            <v>0</v>
          </cell>
          <cell r="R221" t="str">
            <v/>
          </cell>
          <cell r="W221" t="str">
            <v>Compared to this time last year, do you think that the access of villages in this village to electricity has increased, stayed the same, or decreased?</v>
          </cell>
          <cell r="X221" t="str">
            <v>[COUNT NUMBER OF RESPONDENTS GIVING EACH ANSWER AND ENTER NUMBER IN BOXES BELOW]</v>
          </cell>
          <cell r="Y221" t="str">
            <v>Increased</v>
          </cell>
          <cell r="Z221" t="str">
            <v>Stayed the Same</v>
          </cell>
          <cell r="AA221" t="str">
            <v>Decreased</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row>
        <row r="222">
          <cell r="H222">
            <v>2.14</v>
          </cell>
          <cell r="J222">
            <v>0</v>
          </cell>
          <cell r="K222" t="str">
            <v>-</v>
          </cell>
          <cell r="L222">
            <v>7.06</v>
          </cell>
          <cell r="M222" t="str">
            <v>-</v>
          </cell>
          <cell r="N222" t="str">
            <v>N/A</v>
          </cell>
          <cell r="O222">
            <v>2.14</v>
          </cell>
          <cell r="P222">
            <v>0</v>
          </cell>
          <cell r="R222" t="str">
            <v/>
          </cell>
          <cell r="W222" t="str">
            <v>Of the various authorities and influential people, who do you think is most responsible for causing this change?: (1)[Malik / Arbab / Qariyadar], (2) Local Village Council, (3) Whitebeards or Tribal Elders, (4) District Government, (5) Provincial Government, (6) Central Government, (7) Non-Governmental Organizations, or (8) Another Authority?</v>
          </cell>
          <cell r="X222" t="str">
            <v>[COUNT NUMBER OF RESPONDENTS GIVING EACH ANSWER AND ENTER NUMBER IN BOXES BELOW]</v>
          </cell>
          <cell r="Y222" t="str">
            <v>Malik / Arbab / Qariyadar</v>
          </cell>
          <cell r="Z222" t="str">
            <v>{Council 1}</v>
          </cell>
          <cell r="AA222" t="str">
            <v>White Beards / Tribal Elders</v>
          </cell>
          <cell r="AB222" t="str">
            <v>District Government</v>
          </cell>
          <cell r="AC222" t="str">
            <v>Provincial Government</v>
          </cell>
          <cell r="AD222" t="str">
            <v>Central Government</v>
          </cell>
          <cell r="AE222" t="str">
            <v>Non-Governmental Organizations</v>
          </cell>
          <cell r="AF222" t="str">
            <v>Khan / Zamindar / Beg / Baay</v>
          </cell>
          <cell r="AG222" t="str">
            <v>Local Commander</v>
          </cell>
          <cell r="AH222" t="str">
            <v>Mullah / Imam / Mosque Mullah</v>
          </cell>
          <cell r="AI222" t="str">
            <v>Mawlawi / Religious Scholar / Rohanion</v>
          </cell>
          <cell r="AJ222" t="str">
            <v>NSP</v>
          </cell>
          <cell r="AK222" t="str">
            <v>Security Situation</v>
          </cell>
          <cell r="AL222" t="str">
            <v>Weather</v>
          </cell>
          <cell r="AM222" t="str">
            <v>Other:</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row>
        <row r="223">
          <cell r="H223">
            <v>3.09</v>
          </cell>
          <cell r="J223">
            <v>0</v>
          </cell>
          <cell r="K223" t="str">
            <v>-</v>
          </cell>
          <cell r="L223">
            <v>7.0699999999999985</v>
          </cell>
          <cell r="M223" t="str">
            <v>-</v>
          </cell>
          <cell r="N223" t="str">
            <v>N/A</v>
          </cell>
          <cell r="O223">
            <v>3.09</v>
          </cell>
          <cell r="P223">
            <v>0</v>
          </cell>
          <cell r="R223" t="str">
            <v/>
          </cell>
          <cell r="W223">
            <v>0</v>
          </cell>
          <cell r="X223" t="str">
            <v>[COUNT NUMBER OF RESPONDENTS GIVING EACH ANSWER AND ENTER NUMBER IN BOXES BELOW]</v>
          </cell>
          <cell r="Y223" t="str">
            <v>Malik / Arbab / Qariyadar</v>
          </cell>
          <cell r="Z223" t="str">
            <v>{Council 1}</v>
          </cell>
          <cell r="AA223" t="str">
            <v>White Beards / Tribal Elders</v>
          </cell>
          <cell r="AB223" t="str">
            <v>District Government</v>
          </cell>
          <cell r="AC223" t="str">
            <v>Provincial Government</v>
          </cell>
          <cell r="AD223" t="str">
            <v>Central Government</v>
          </cell>
          <cell r="AE223" t="str">
            <v>Non-Governmental Organizations</v>
          </cell>
          <cell r="AF223" t="str">
            <v>Khan / Zamindar / Beg / Baay</v>
          </cell>
          <cell r="AG223" t="str">
            <v>Local Commander</v>
          </cell>
          <cell r="AH223" t="str">
            <v>Mullah / Imam / Mosque Mullah</v>
          </cell>
          <cell r="AI223" t="str">
            <v>Mawlawi / Religious Scholar / Rohanion</v>
          </cell>
          <cell r="AJ223" t="str">
            <v>NSP</v>
          </cell>
          <cell r="AK223" t="str">
            <v>Security Situation</v>
          </cell>
          <cell r="AL223" t="str">
            <v>Weather</v>
          </cell>
          <cell r="AM223" t="str">
            <v>Parents</v>
          </cell>
          <cell r="AN223" t="str">
            <v>Other:</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row>
        <row r="224">
          <cell r="H224">
            <v>3.11</v>
          </cell>
          <cell r="J224">
            <v>0</v>
          </cell>
          <cell r="K224">
            <v>7.26</v>
          </cell>
          <cell r="L224" t="str">
            <v>-</v>
          </cell>
          <cell r="M224">
            <v>4.08</v>
          </cell>
          <cell r="N224">
            <v>3.07</v>
          </cell>
          <cell r="O224">
            <v>3.11</v>
          </cell>
          <cell r="P224">
            <v>0</v>
          </cell>
          <cell r="R224" t="str">
            <v/>
          </cell>
          <cell r="W224" t="str">
            <v>How long ago did this treatment or inspection occur?</v>
          </cell>
          <cell r="X224" t="str">
            <v>[COUNT NUMBER OF RESPONDENTS GIVING EACH ANSWER AND ENTER NUMBER IN BOXES BELOW]</v>
          </cell>
          <cell r="Y224" t="str">
            <v>Malik / Arbab / Qariyadar</v>
          </cell>
          <cell r="Z224" t="str">
            <v>{Council 1}</v>
          </cell>
          <cell r="AA224" t="str">
            <v>White Beards / Tribal Elders</v>
          </cell>
          <cell r="AB224" t="str">
            <v>District Government</v>
          </cell>
          <cell r="AC224" t="str">
            <v>Provincial Government</v>
          </cell>
          <cell r="AD224" t="str">
            <v>Central Government</v>
          </cell>
          <cell r="AE224" t="str">
            <v>Non-Governmental Organizations</v>
          </cell>
          <cell r="AF224" t="str">
            <v>Khan / Zamindar / Beg / Baay</v>
          </cell>
          <cell r="AG224" t="str">
            <v>Local Commander</v>
          </cell>
          <cell r="AH224" t="str">
            <v>Mullah / Imam / Mosque Mullah</v>
          </cell>
          <cell r="AI224" t="str">
            <v>Mawlawi / Religious Scholar / Rohanion</v>
          </cell>
          <cell r="AJ224" t="str">
            <v>NSP</v>
          </cell>
          <cell r="AK224" t="str">
            <v>Security Situation</v>
          </cell>
          <cell r="AL224" t="str">
            <v>Weather</v>
          </cell>
          <cell r="AM224" t="str">
            <v>Parents</v>
          </cell>
          <cell r="AN224" t="str">
            <v>Other:</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row>
        <row r="225">
          <cell r="H225">
            <v>4.04</v>
          </cell>
          <cell r="J225">
            <v>0</v>
          </cell>
          <cell r="K225">
            <v>7.2699999999999942</v>
          </cell>
          <cell r="L225" t="str">
            <v>-</v>
          </cell>
          <cell r="M225">
            <v>4.09</v>
          </cell>
          <cell r="N225">
            <v>3.08</v>
          </cell>
          <cell r="O225">
            <v>4.04</v>
          </cell>
          <cell r="P225">
            <v>0</v>
          </cell>
          <cell r="R225" t="str">
            <v/>
          </cell>
          <cell r="W225" t="str">
            <v>If a man in the village becomes ill and cannot travel outside of the village for treatment, is there health worker who is in the village or which can travel to the village?</v>
          </cell>
          <cell r="X225" t="str">
            <v/>
          </cell>
          <cell r="Y225" t="str">
            <v>No</v>
          </cell>
          <cell r="Z225" t="str">
            <v>Yes</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row>
        <row r="226">
          <cell r="H226">
            <v>4.07</v>
          </cell>
          <cell r="J226">
            <v>0</v>
          </cell>
          <cell r="K226" t="str">
            <v>-</v>
          </cell>
          <cell r="L226" t="str">
            <v>-</v>
          </cell>
          <cell r="M226">
            <v>4.1299999999999972</v>
          </cell>
          <cell r="N226">
            <v>3.13</v>
          </cell>
          <cell r="O226">
            <v>4.07</v>
          </cell>
          <cell r="P226">
            <v>0</v>
          </cell>
          <cell r="R226" t="str">
            <v/>
          </cell>
          <cell r="W226">
            <v>0</v>
          </cell>
          <cell r="X226" t="str">
            <v/>
          </cell>
          <cell r="Y226" t="str">
            <v>Malik / Arbab / Qariyadar</v>
          </cell>
          <cell r="Z226" t="str">
            <v>{Council 1}</v>
          </cell>
          <cell r="AA226" t="str">
            <v>White Beards / Tribal Elders</v>
          </cell>
          <cell r="AB226" t="str">
            <v>District Government</v>
          </cell>
          <cell r="AC226" t="str">
            <v>Provincial Government</v>
          </cell>
          <cell r="AD226" t="str">
            <v>Central Government</v>
          </cell>
          <cell r="AE226" t="str">
            <v>Non-Governmental Organizations</v>
          </cell>
          <cell r="AF226" t="str">
            <v>Khan / Zamindar / Beg / Baay</v>
          </cell>
          <cell r="AG226" t="str">
            <v>Local Commander</v>
          </cell>
          <cell r="AH226" t="str">
            <v>Mullah / Imam / Mosque Mullah</v>
          </cell>
          <cell r="AI226" t="str">
            <v>Mawlawi / Religious Scholar / Rohanion</v>
          </cell>
          <cell r="AJ226" t="str">
            <v>NSP</v>
          </cell>
          <cell r="AK226" t="str">
            <v>Security Situation</v>
          </cell>
          <cell r="AL226" t="str">
            <v>Weather</v>
          </cell>
          <cell r="AM226" t="str">
            <v>Other:</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row>
        <row r="227">
          <cell r="H227">
            <v>4.0999999999999996</v>
          </cell>
          <cell r="J227">
            <v>0</v>
          </cell>
          <cell r="K227">
            <v>8.01</v>
          </cell>
          <cell r="L227">
            <v>8.01</v>
          </cell>
          <cell r="M227" t="str">
            <v>-</v>
          </cell>
          <cell r="N227">
            <v>4.1600000000000099</v>
          </cell>
          <cell r="O227">
            <v>4.0999999999999996</v>
          </cell>
          <cell r="P227">
            <v>0</v>
          </cell>
          <cell r="R227" t="str">
            <v/>
          </cell>
          <cell r="W227" t="str">
            <v>During the past 30 days, have you or a woman in your household suffered from an illness or injury?</v>
          </cell>
          <cell r="X227" t="str">
            <v>[ASK QUESTION TO EACH PARTICIPANT. COUNT THE NUMBER OF RESPONDENTS THAT PREFER EACH TYPE OF PROJECT AND RECORD THE NUMBERS IN THE TABLE BELOW]</v>
          </cell>
          <cell r="Y227" t="str">
            <v>No, No One in Household Has Suffered Illness or Injury</v>
          </cell>
          <cell r="Z227" t="str">
            <v>Yes, I Have Suffered Illness or Injury</v>
          </cell>
          <cell r="AA227" t="str">
            <v>Yes, Household Member Has Suffered Illness or Injury</v>
          </cell>
          <cell r="AB227" t="str">
            <v>Yes, Both Myself and a Household Member Has Suffered Illness or Injury</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row>
        <row r="228">
          <cell r="H228">
            <v>4.1100000000000003</v>
          </cell>
          <cell r="J228">
            <v>0</v>
          </cell>
          <cell r="K228">
            <v>1.03</v>
          </cell>
          <cell r="L228">
            <v>1.04</v>
          </cell>
          <cell r="M228">
            <v>1.03</v>
          </cell>
          <cell r="N228">
            <v>1.04</v>
          </cell>
          <cell r="O228">
            <v>4.1100000000000003</v>
          </cell>
          <cell r="P228">
            <v>0</v>
          </cell>
          <cell r="R228" t="str">
            <v/>
          </cell>
          <cell r="W228" t="str">
            <v>Did [YOU OR THE HOUSEHOLD MEMBER] receive treatment for the illness or injury?</v>
          </cell>
          <cell r="X228" t="str">
            <v>[ASK QUESTION TO EACH PARTICIPANT. COUNT THE NUMBER OF RESPONDENTS THAT PREFER EACH TYPE OF PROJECT AND RECORD THE NUMBERS IN THE TABLE BELOW]</v>
          </cell>
          <cell r="Y228" t="str">
            <v>No</v>
          </cell>
          <cell r="Z228" t="str">
            <v>Yes</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row>
        <row r="229">
          <cell r="H229">
            <v>4.12</v>
          </cell>
          <cell r="J229">
            <v>0</v>
          </cell>
          <cell r="K229">
            <v>4.03</v>
          </cell>
          <cell r="L229">
            <v>10.039999999999999</v>
          </cell>
          <cell r="M229">
            <v>5.03</v>
          </cell>
          <cell r="N229" t="str">
            <v>N/A</v>
          </cell>
          <cell r="O229">
            <v>4.12</v>
          </cell>
          <cell r="P229">
            <v>0</v>
          </cell>
          <cell r="R229" t="str">
            <v/>
          </cell>
          <cell r="W229" t="str">
            <v>Who gave the treatment? Where was it?</v>
          </cell>
          <cell r="X229" t="str">
            <v>[ASK QUESTION TO EACH PARTICIPANT. COUNT THE NUMBER OF RESPONDENTS THAT PREFER EACH TYPE OF PROJECT AND RECORD THE NUMBERS IN THE TABLE BELOW]</v>
          </cell>
          <cell r="Y229" t="str">
            <v>Who</v>
          </cell>
          <cell r="Z229" t="str">
            <v>Where</v>
          </cell>
          <cell r="AA229" t="str">
            <v>Doctor</v>
          </cell>
          <cell r="AB229" t="str">
            <v>Nurse</v>
          </cell>
          <cell r="AC229" t="str">
            <v>Community Health Worker</v>
          </cell>
          <cell r="AD229" t="str">
            <v>Official Midwife</v>
          </cell>
          <cell r="AE229" t="str">
            <v>Unofficial Midwife</v>
          </cell>
          <cell r="AF229" t="str">
            <v>Pharmacy Owner of Worker</v>
          </cell>
          <cell r="AG229" t="str">
            <v>Healer</v>
          </cell>
          <cell r="AH229" t="str">
            <v>Elder</v>
          </cell>
          <cell r="AI229" t="str">
            <v>Mullah</v>
          </cell>
          <cell r="AJ229" t="str">
            <v>Tawiz Nawiz</v>
          </cell>
          <cell r="AK229" t="str">
            <v>Other:</v>
          </cell>
          <cell r="AL229" t="str">
            <v>Hospital</v>
          </cell>
          <cell r="AM229" t="str">
            <v>Government Clinic</v>
          </cell>
          <cell r="AN229" t="str">
            <v>Non-Government Clinic</v>
          </cell>
          <cell r="AO229" t="str">
            <v>Private Doctor's Office or Private Hospital</v>
          </cell>
          <cell r="AP229" t="str">
            <v>House of Doctor or Health Worker</v>
          </cell>
          <cell r="AQ229" t="str">
            <v>Private Pharmacy</v>
          </cell>
          <cell r="AR229" t="str">
            <v>Mosque</v>
          </cell>
          <cell r="AS229" t="str">
            <v>Home</v>
          </cell>
          <cell r="AT229" t="str">
            <v>Neighbor or Relative's Home</v>
          </cell>
          <cell r="AU229" t="str">
            <v>Other:</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row>
        <row r="230">
          <cell r="H230">
            <v>5.0599999999999996</v>
          </cell>
          <cell r="J230">
            <v>0</v>
          </cell>
          <cell r="K230">
            <v>4.0599999999999996</v>
          </cell>
          <cell r="L230">
            <v>10.07</v>
          </cell>
          <cell r="M230">
            <v>5.05</v>
          </cell>
          <cell r="N230" t="str">
            <v>N/A</v>
          </cell>
          <cell r="O230">
            <v>5.0599999999999996</v>
          </cell>
          <cell r="P230">
            <v>0</v>
          </cell>
          <cell r="R230" t="str">
            <v/>
          </cell>
          <cell r="W230" t="str">
            <v>Is the work on the (most recent) project still on-going or has the project been completed?</v>
          </cell>
          <cell r="X230" t="str">
            <v>[&gt;&gt; NEXT TYPE]</v>
          </cell>
          <cell r="Y230" t="str">
            <v>On-Going</v>
          </cell>
          <cell r="Z230" t="str">
            <v>Finished</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row>
        <row r="231">
          <cell r="H231">
            <v>5.07</v>
          </cell>
          <cell r="J231">
            <v>0</v>
          </cell>
          <cell r="K231">
            <v>4.07</v>
          </cell>
          <cell r="L231">
            <v>10.08</v>
          </cell>
          <cell r="M231" t="str">
            <v>-</v>
          </cell>
          <cell r="N231" t="str">
            <v>N/A</v>
          </cell>
          <cell r="O231">
            <v>5.07</v>
          </cell>
          <cell r="P231">
            <v>0</v>
          </cell>
          <cell r="R231" t="str">
            <v/>
          </cell>
          <cell r="W231" t="str">
            <v>How long ago from today was the (most recent) project finished?</v>
          </cell>
          <cell r="X231" t="str">
            <v/>
          </cell>
          <cell r="Y231" t="str">
            <v>Days</v>
          </cell>
          <cell r="Z231" t="str">
            <v>Months</v>
          </cell>
          <cell r="AA231" t="str">
            <v>Years</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row>
        <row r="232">
          <cell r="H232">
            <v>5.08</v>
          </cell>
          <cell r="J232">
            <v>0</v>
          </cell>
          <cell r="K232">
            <v>4.08</v>
          </cell>
          <cell r="L232">
            <v>10.09</v>
          </cell>
          <cell r="M232">
            <v>5.0599999999999996</v>
          </cell>
          <cell r="N232" t="str">
            <v>N/A</v>
          </cell>
          <cell r="O232">
            <v>5.08</v>
          </cell>
          <cell r="P232">
            <v>0</v>
          </cell>
          <cell r="R232" t="str">
            <v/>
          </cell>
          <cell r="W232" t="str">
            <v>How many people feel the project was completed to a satisfactory standard?</v>
          </cell>
          <cell r="X232" t="str">
            <v>[ENTER NUMBER OF RESPONDENTS]</v>
          </cell>
          <cell r="Y232" t="str">
            <v>Satisfactory</v>
          </cell>
          <cell r="Z232" t="str">
            <v>Unsatisfactory</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row>
        <row r="233">
          <cell r="H233">
            <v>5.1100000000000003</v>
          </cell>
          <cell r="J233">
            <v>0</v>
          </cell>
          <cell r="K233">
            <v>4.0999999999999996</v>
          </cell>
          <cell r="L233">
            <v>10.11</v>
          </cell>
          <cell r="M233" t="e">
            <v>#N/A</v>
          </cell>
          <cell r="N233" t="str">
            <v>N/A</v>
          </cell>
          <cell r="O233">
            <v>5.1100000000000003</v>
          </cell>
          <cell r="P233">
            <v>0</v>
          </cell>
          <cell r="R233" t="str">
            <v/>
          </cell>
          <cell r="W233" t="str">
            <v>What are the subjects of these courses?</v>
          </cell>
          <cell r="X233" t="str">
            <v/>
          </cell>
          <cell r="Y233" t="str">
            <v>Reading &amp; Writing / Literacy</v>
          </cell>
          <cell r="Z233" t="str">
            <v>Accounting</v>
          </cell>
          <cell r="AA233" t="str">
            <v>Management</v>
          </cell>
          <cell r="AB233" t="str">
            <v>Civil Law</v>
          </cell>
          <cell r="AC233" t="str">
            <v>Religion</v>
          </cell>
          <cell r="AD233" t="str">
            <v>Construction</v>
          </cell>
          <cell r="AE233" t="str">
            <v>Pastoral / Livestock</v>
          </cell>
          <cell r="AF233" t="str">
            <v>Carpet Weaving</v>
          </cell>
          <cell r="AG233" t="str">
            <v>Carpentry</v>
          </cell>
          <cell r="AH233" t="str">
            <v>Handicrafts</v>
          </cell>
          <cell r="AI233" t="str">
            <v>Other:</v>
          </cell>
          <cell r="AJ233" t="str">
            <v>Other:</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row>
        <row r="234">
          <cell r="H234">
            <v>5.12</v>
          </cell>
          <cell r="J234">
            <v>0</v>
          </cell>
          <cell r="K234">
            <v>4.1100000000000003</v>
          </cell>
          <cell r="L234">
            <v>10.119999999999999</v>
          </cell>
          <cell r="M234" t="str">
            <v>-</v>
          </cell>
          <cell r="N234" t="str">
            <v>N/A</v>
          </cell>
          <cell r="O234">
            <v>5.12</v>
          </cell>
          <cell r="P234">
            <v>0</v>
          </cell>
          <cell r="R234" t="str">
            <v/>
          </cell>
          <cell r="W234" t="str">
            <v>Are these courses just for men or women, or for both men and women?</v>
          </cell>
          <cell r="X234" t="e">
            <v>#REF!</v>
          </cell>
          <cell r="Y234" t="str">
            <v>Only for Men</v>
          </cell>
          <cell r="Z234" t="str">
            <v>Only for Women</v>
          </cell>
          <cell r="AA234" t="str">
            <v>For Both Men and Women</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row>
        <row r="235">
          <cell r="H235">
            <v>5.16</v>
          </cell>
          <cell r="J235">
            <v>0</v>
          </cell>
          <cell r="K235">
            <v>4.12</v>
          </cell>
          <cell r="L235">
            <v>10.130000000000001</v>
          </cell>
          <cell r="M235">
            <v>5.09</v>
          </cell>
          <cell r="N235" t="str">
            <v>N/A</v>
          </cell>
          <cell r="O235">
            <v>5.16</v>
          </cell>
          <cell r="P235">
            <v>0</v>
          </cell>
          <cell r="R235" t="str">
            <v/>
          </cell>
          <cell r="W235" t="str">
            <v>What is the type of courses that you would be most interested in?</v>
          </cell>
          <cell r="X235" t="str">
            <v>[ASK QUESTION TO EACH PARTICIPANT. COUNT THE NUMBER OF RESPONDENTS THAT PREFER EACH TYPE OF PROJECT AND RECORD THE NUMBERS IN THE TABLE BELOW]</v>
          </cell>
          <cell r="Y235" t="str">
            <v>Reading &amp; Writing / Literacy</v>
          </cell>
          <cell r="Z235" t="str">
            <v>Accounting</v>
          </cell>
          <cell r="AA235" t="str">
            <v>Management</v>
          </cell>
          <cell r="AB235" t="str">
            <v>Civil Law</v>
          </cell>
          <cell r="AC235" t="str">
            <v>Religion</v>
          </cell>
          <cell r="AD235" t="str">
            <v>Construction</v>
          </cell>
          <cell r="AE235" t="str">
            <v>Pastoral / Livestock</v>
          </cell>
          <cell r="AF235" t="str">
            <v>Carpet Weaving</v>
          </cell>
          <cell r="AG235" t="str">
            <v>Carpentry</v>
          </cell>
          <cell r="AH235" t="str">
            <v>Handicrafts</v>
          </cell>
          <cell r="AI235" t="str">
            <v>Other:</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row>
        <row r="236">
          <cell r="H236">
            <v>6.01</v>
          </cell>
          <cell r="J236">
            <v>0</v>
          </cell>
          <cell r="K236" t="str">
            <v>-</v>
          </cell>
          <cell r="L236" t="str">
            <v>-</v>
          </cell>
          <cell r="M236">
            <v>5.16</v>
          </cell>
          <cell r="N236" t="str">
            <v>N/A</v>
          </cell>
          <cell r="O236">
            <v>6.01</v>
          </cell>
          <cell r="P236">
            <v>0</v>
          </cell>
          <cell r="R236" t="str">
            <v/>
          </cell>
          <cell r="W236" t="str">
            <v>During the past 12 months, what is the activity or job that was the most important in bringing income or food to the people of the village?</v>
          </cell>
          <cell r="X236" t="str">
            <v>[ASK QUESTION TO EACH PARTICIPANT. COUNT THE NUMBER OF RESPONDENTS THAT PREFER EACH TYPE OF PROJECT AND RECORD THE NUMBERS IN THE TABLE BELOW]</v>
          </cell>
          <cell r="Y236" t="str">
            <v>Crop Production for Home Consumption</v>
          </cell>
          <cell r="Z236" t="str">
            <v>Livestock Production for Home Consumption</v>
          </cell>
          <cell r="AA236" t="str">
            <v>Production and Sale of Field Crops</v>
          </cell>
          <cell r="AB236" t="str">
            <v>Production and Sale of Opium</v>
          </cell>
          <cell r="AC236" t="str">
            <v>Production and Sale of Orchard Products</v>
          </cell>
          <cell r="AD236" t="str">
            <v>Agricultural Wage Labour</v>
          </cell>
          <cell r="AE236" t="str">
            <v>Opium Wage Labour</v>
          </cell>
          <cell r="AF236" t="str">
            <v>Production and Sale of Live Animals</v>
          </cell>
          <cell r="AG236" t="str">
            <v>Butcher</v>
          </cell>
          <cell r="AH236" t="str">
            <v>Production and Sale of Leather, Skins &amp; Wool</v>
          </cell>
          <cell r="AI236" t="str">
            <v>Production and Sale of Dairy Products (Milk, Cheese, or Curd)</v>
          </cell>
          <cell r="AJ236" t="str">
            <v>Livestock Wage Labour</v>
          </cell>
          <cell r="AK236" t="str">
            <v>Shepherding</v>
          </cell>
          <cell r="AL236" t="str">
            <v>Taxi / Transportation</v>
          </cell>
          <cell r="AM236" t="str">
            <v>Trading / Middleman</v>
          </cell>
          <cell r="AN236" t="str">
            <v>Sale of Firewood or Charcoal</v>
          </cell>
          <cell r="AO236" t="str">
            <v>Collector and Seller of Bushes</v>
          </cell>
          <cell r="AP236" t="str">
            <v>Cross Border Trade</v>
          </cell>
          <cell r="AQ236" t="str">
            <v>Smuggling</v>
          </cell>
          <cell r="AR236" t="str">
            <v>Shopkeeper</v>
          </cell>
          <cell r="AS236" t="str">
            <v>Milling</v>
          </cell>
          <cell r="AT236" t="str">
            <v xml:space="preserve">Mining </v>
          </cell>
          <cell r="AU236" t="str">
            <v>Carpentry</v>
          </cell>
          <cell r="AV236" t="str">
            <v>Steelwork (Blacksmith)</v>
          </cell>
          <cell r="AW236" t="str">
            <v>Brick Maker</v>
          </cell>
          <cell r="AX236" t="str">
            <v>Masonry</v>
          </cell>
          <cell r="AY236" t="str">
            <v>Construction Labor</v>
          </cell>
          <cell r="AZ236" t="str">
            <v>Casual Labor</v>
          </cell>
          <cell r="BA236" t="str">
            <v>Welding</v>
          </cell>
          <cell r="BB236" t="str">
            <v>Tinsmith</v>
          </cell>
          <cell r="BC236" t="str">
            <v>Barber</v>
          </cell>
          <cell r="BD236" t="str">
            <v xml:space="preserve">Baker </v>
          </cell>
          <cell r="BE236" t="str">
            <v>Tailor</v>
          </cell>
          <cell r="BF236" t="str">
            <v>Needlecraft</v>
          </cell>
          <cell r="BG236" t="str">
            <v>Carpet Weaving</v>
          </cell>
          <cell r="BH236" t="str">
            <v>Lending Money</v>
          </cell>
          <cell r="BI236" t="str">
            <v>Doctor</v>
          </cell>
          <cell r="BJ236" t="str">
            <v>Health Worker / Nurse / Midwife</v>
          </cell>
          <cell r="BK236" t="str">
            <v>Principal / Teacher Manager / Teacher</v>
          </cell>
          <cell r="BL236" t="str">
            <v>Malik / Arbab / Qariyadar</v>
          </cell>
          <cell r="BM236" t="str">
            <v>Village Leader</v>
          </cell>
          <cell r="BN236" t="str">
            <v>Job with Government</v>
          </cell>
          <cell r="BO236" t="str">
            <v>Job with Non-Government Organization</v>
          </cell>
          <cell r="BP236" t="str">
            <v>Job with Company or Private Sector</v>
          </cell>
          <cell r="BQ236" t="str">
            <v>Military Service / Police / Army</v>
          </cell>
          <cell r="BR236" t="str">
            <v>Remittances from Family Members Away from Home</v>
          </cell>
          <cell r="BS236" t="str">
            <v>Remittances from Seasonal Migrants</v>
          </cell>
          <cell r="BT236" t="str">
            <v>Begging</v>
          </cell>
          <cell r="BU236" t="str">
            <v>Borrowing</v>
          </cell>
          <cell r="BV236" t="str">
            <v>Sale of Household Assets</v>
          </cell>
        </row>
        <row r="237">
          <cell r="H237">
            <v>6.02</v>
          </cell>
          <cell r="J237">
            <v>0</v>
          </cell>
          <cell r="K237" t="str">
            <v>-</v>
          </cell>
          <cell r="L237" t="str">
            <v>-</v>
          </cell>
          <cell r="M237">
            <v>5.2099999999999955</v>
          </cell>
          <cell r="N237" t="str">
            <v>N/A</v>
          </cell>
          <cell r="O237">
            <v>6.02</v>
          </cell>
          <cell r="P237">
            <v>0</v>
          </cell>
          <cell r="R237" t="str">
            <v/>
          </cell>
          <cell r="W237" t="str">
            <v>In which work or occupation do you spend most of your time?</v>
          </cell>
          <cell r="X237" t="str">
            <v>[USE CODE FROM OCCUPATION &amp; INSTITUTIONS CARD]</v>
          </cell>
          <cell r="Y237" t="str">
            <v>House Work</v>
          </cell>
          <cell r="Z237" t="str">
            <v>Clothes Washing</v>
          </cell>
          <cell r="AA237" t="str">
            <v>Crop Production for Home Consumption</v>
          </cell>
          <cell r="AB237" t="str">
            <v>Production And Sale Of Field Crops</v>
          </cell>
          <cell r="AC237" t="str">
            <v>Production And Sale Of Opium</v>
          </cell>
          <cell r="AD237" t="str">
            <v>Production And Sale Of Orchard Products</v>
          </cell>
          <cell r="AE237" t="e">
            <v>#REF!</v>
          </cell>
          <cell r="AF237" t="e">
            <v>#REF!</v>
          </cell>
          <cell r="AG237" t="e">
            <v>#REF!</v>
          </cell>
          <cell r="AH237" t="e">
            <v>#REF!</v>
          </cell>
          <cell r="AI237" t="e">
            <v>#REF!</v>
          </cell>
          <cell r="AJ237" t="e">
            <v>#REF!</v>
          </cell>
          <cell r="AK237" t="e">
            <v>#REF!</v>
          </cell>
          <cell r="AL237" t="e">
            <v>#REF!</v>
          </cell>
          <cell r="AM237" t="e">
            <v>#REF!</v>
          </cell>
          <cell r="AN237" t="str">
            <v>Collection of Bushes / Firewood for Sale</v>
          </cell>
          <cell r="AO237" t="str">
            <v>Collection of Bushes / Firewood for Home Use</v>
          </cell>
          <cell r="AP237" t="str">
            <v>Beauty Parlor</v>
          </cell>
          <cell r="AQ237" t="str">
            <v>Trading / Middleman</v>
          </cell>
          <cell r="AR237" t="str">
            <v>Collector and Seller Of Bushes</v>
          </cell>
          <cell r="AS237" t="str">
            <v>Cross Border Trade</v>
          </cell>
          <cell r="AT237" t="str">
            <v>Smuggling</v>
          </cell>
          <cell r="AU237" t="str">
            <v>Shopkeeper</v>
          </cell>
          <cell r="AV237" t="str">
            <v>Milling</v>
          </cell>
          <cell r="AW237" t="str">
            <v xml:space="preserve">Mining </v>
          </cell>
          <cell r="AX237" t="str">
            <v xml:space="preserve">Baker </v>
          </cell>
          <cell r="AY237" t="str">
            <v>Tailor</v>
          </cell>
          <cell r="AZ237" t="str">
            <v>Needlecraft</v>
          </cell>
          <cell r="BA237" t="str">
            <v>Carpet Weaving</v>
          </cell>
          <cell r="BB237" t="str">
            <v>Doctor</v>
          </cell>
          <cell r="BC237" t="str">
            <v>Health Worker / Nurse / Midwife</v>
          </cell>
          <cell r="BD237" t="str">
            <v>Principal / Teacher Manager / Teacher</v>
          </cell>
          <cell r="BE237" t="str">
            <v>Job With Government</v>
          </cell>
          <cell r="BF237" t="str">
            <v>Job With Non-Government Organization</v>
          </cell>
          <cell r="BG237" t="str">
            <v>Job With Company Or Private Sector</v>
          </cell>
          <cell r="BH237" t="str">
            <v>Military Service / Police / Army</v>
          </cell>
          <cell r="BI237" t="str">
            <v>Begging</v>
          </cell>
          <cell r="BJ237" t="str">
            <v>None</v>
          </cell>
          <cell r="BK237" t="str">
            <v>Other:</v>
          </cell>
          <cell r="BL237">
            <v>0</v>
          </cell>
          <cell r="BM237">
            <v>0</v>
          </cell>
          <cell r="BN237">
            <v>0</v>
          </cell>
          <cell r="BO237">
            <v>0</v>
          </cell>
          <cell r="BP237">
            <v>0</v>
          </cell>
          <cell r="BQ237">
            <v>0</v>
          </cell>
          <cell r="BR237">
            <v>0</v>
          </cell>
          <cell r="BS237">
            <v>0</v>
          </cell>
          <cell r="BT237">
            <v>0</v>
          </cell>
          <cell r="BU237">
            <v>0</v>
          </cell>
          <cell r="BV237">
            <v>0</v>
          </cell>
        </row>
        <row r="238">
          <cell r="H238">
            <v>7.03</v>
          </cell>
          <cell r="J238">
            <v>0</v>
          </cell>
          <cell r="K238">
            <v>4.17</v>
          </cell>
          <cell r="L238">
            <v>10.18</v>
          </cell>
          <cell r="M238">
            <v>5.27</v>
          </cell>
          <cell r="N238" t="str">
            <v>N/A</v>
          </cell>
          <cell r="O238">
            <v>7.03</v>
          </cell>
          <cell r="P238">
            <v>0</v>
          </cell>
          <cell r="R238" t="str">
            <v/>
          </cell>
          <cell r="W238" t="str">
            <v>What are the main responsibilities of this council?</v>
          </cell>
          <cell r="X238" t="str">
            <v/>
          </cell>
          <cell r="Y238" t="str">
            <v>Nothing</v>
          </cell>
          <cell r="Z238" t="str">
            <v>Resolve Disputes</v>
          </cell>
          <cell r="AA238" t="str">
            <v>Resolve Tribal Feud</v>
          </cell>
          <cell r="AB238" t="str">
            <v>Protect Village from Attack</v>
          </cell>
          <cell r="AC238" t="str">
            <v>Make Rules for Villagers</v>
          </cell>
          <cell r="AD238" t="str">
            <v>Promote Good Behavior among Villagers</v>
          </cell>
          <cell r="AE238" t="str">
            <v>Promote Health and Hygiene of Villagers</v>
          </cell>
          <cell r="AF238" t="str">
            <v>Promote Religious Virtue of Villagers</v>
          </cell>
          <cell r="AG238" t="str">
            <v>Select Development Projects</v>
          </cell>
          <cell r="AH238" t="str">
            <v>Manage Development Projects</v>
          </cell>
          <cell r="AI238" t="str">
            <v>Other:</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row>
        <row r="239">
          <cell r="H239">
            <v>7.06</v>
          </cell>
          <cell r="J239">
            <v>0</v>
          </cell>
          <cell r="K239">
            <v>5.01</v>
          </cell>
          <cell r="L239">
            <v>11.01</v>
          </cell>
          <cell r="M239" t="str">
            <v>-</v>
          </cell>
          <cell r="N239" t="str">
            <v>N/A</v>
          </cell>
          <cell r="O239">
            <v>7.06</v>
          </cell>
          <cell r="P239">
            <v>0</v>
          </cell>
          <cell r="R239" t="str">
            <v/>
          </cell>
          <cell r="W239" t="str">
            <v>How did this person become head of {name of council 1 / 2/ 3}?</v>
          </cell>
          <cell r="X239" t="str">
            <v/>
          </cell>
          <cell r="Y239" t="str">
            <v>Position is Inherited From Father or Family</v>
          </cell>
          <cell r="Z239" t="str">
            <v>Selected by . . .</v>
          </cell>
          <cell r="AA239" t="str">
            <v>Powerful People in Village</v>
          </cell>
          <cell r="AB239" t="str">
            <v>White Beards</v>
          </cell>
          <cell r="AC239" t="str">
            <v>Village Shura</v>
          </cell>
          <cell r="AD239" t="str">
            <v>District Administrator</v>
          </cell>
          <cell r="AE239" t="str">
            <v>Provincial Governor</v>
          </cell>
          <cell r="AF239" t="str">
            <v>Government Officials</v>
          </cell>
          <cell r="AG239" t="str">
            <v>NGO</v>
          </cell>
          <cell r="AH239" t="str">
            <v>Other Powerful People</v>
          </cell>
          <cell r="AI239" t="str">
            <v>Secret Ballot Election Open to All Villagers</v>
          </cell>
          <cell r="AJ239" t="str">
            <v>Secret Ballot Election Open to Village Men</v>
          </cell>
          <cell r="AK239" t="str">
            <v>Secret Ballot Election Open to Village Women</v>
          </cell>
          <cell r="AL239" t="str">
            <v>Meeting of All Villagers</v>
          </cell>
          <cell r="AM239" t="e">
            <v>#REF!</v>
          </cell>
          <cell r="AN239" t="str">
            <v>Meeting of Village Women</v>
          </cell>
          <cell r="AO239" t="str">
            <v>Meeting of Village Men</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row>
        <row r="240">
          <cell r="H240">
            <v>7.07</v>
          </cell>
          <cell r="J240">
            <v>0</v>
          </cell>
          <cell r="K240">
            <v>5.0199999999999996</v>
          </cell>
          <cell r="L240">
            <v>11.02</v>
          </cell>
          <cell r="M240" t="str">
            <v>-</v>
          </cell>
          <cell r="N240" t="str">
            <v>N/A</v>
          </cell>
          <cell r="O240">
            <v>7.07</v>
          </cell>
          <cell r="P240">
            <v>0</v>
          </cell>
          <cell r="R240" t="str">
            <v/>
          </cell>
          <cell r="W240" t="str">
            <v>For how long has this person been head of the {name of council 1 / 2/ 3}?</v>
          </cell>
          <cell r="X240" t="str">
            <v/>
          </cell>
          <cell r="Y240" t="str">
            <v>Weeks</v>
          </cell>
          <cell r="Z240" t="str">
            <v>Months</v>
          </cell>
          <cell r="AA240" t="str">
            <v>Years</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row>
        <row r="241">
          <cell r="H241">
            <v>7.08</v>
          </cell>
          <cell r="J241">
            <v>0</v>
          </cell>
          <cell r="K241">
            <v>5.03</v>
          </cell>
          <cell r="L241">
            <v>11.03</v>
          </cell>
          <cell r="M241" t="str">
            <v>-</v>
          </cell>
          <cell r="N241" t="str">
            <v>N/A</v>
          </cell>
          <cell r="O241">
            <v>7.08</v>
          </cell>
          <cell r="P241">
            <v>0</v>
          </cell>
          <cell r="R241" t="str">
            <v/>
          </cell>
          <cell r="W241" t="str">
            <v>How many men are regular members of {name of council 1 / 2 / 3}</v>
          </cell>
          <cell r="X241" t="str">
            <v/>
          </cell>
          <cell r="Y241" t="str">
            <v>Men</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row>
        <row r="242">
          <cell r="H242">
            <v>7.1</v>
          </cell>
          <cell r="J242">
            <v>0</v>
          </cell>
          <cell r="K242">
            <v>5.04</v>
          </cell>
          <cell r="L242">
            <v>11.04</v>
          </cell>
          <cell r="M242" t="str">
            <v>-</v>
          </cell>
          <cell r="N242" t="str">
            <v>N/A</v>
          </cell>
          <cell r="O242">
            <v>7.1</v>
          </cell>
          <cell r="P242">
            <v>0</v>
          </cell>
          <cell r="R242" t="str">
            <v/>
          </cell>
          <cell r="W242" t="str">
            <v>In the past 12 months, has {name of council 1 / 2 / 3} had lots of meetings, only meet when there is a problem or if delegations are coming, or no meetings?</v>
          </cell>
          <cell r="X242" t="str">
            <v/>
          </cell>
          <cell r="Y242" t="str">
            <v>Meets at regular periods</v>
          </cell>
          <cell r="Z242" t="str">
            <v>Only meets when there is a problem or when a delegation comes (irregularly)</v>
          </cell>
          <cell r="AA242" t="str">
            <v>No Meetings</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row>
        <row r="243">
          <cell r="H243">
            <v>7.11</v>
          </cell>
          <cell r="J243">
            <v>0</v>
          </cell>
          <cell r="K243">
            <v>5.05</v>
          </cell>
          <cell r="L243">
            <v>11.049999999999999</v>
          </cell>
          <cell r="M243" t="str">
            <v>-</v>
          </cell>
          <cell r="N243" t="str">
            <v>N/A</v>
          </cell>
          <cell r="O243">
            <v>7.11</v>
          </cell>
          <cell r="P243">
            <v>0</v>
          </cell>
          <cell r="R243" t="str">
            <v/>
          </cell>
          <cell r="W243" t="str">
            <v>During the past 12 months, how many times did the council meet?</v>
          </cell>
          <cell r="X243" t="str">
            <v/>
          </cell>
          <cell r="Y243" t="str">
            <v>Zero</v>
          </cell>
          <cell r="Z243" t="str">
            <v>Meetings</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row>
        <row r="244">
          <cell r="H244">
            <v>7.12</v>
          </cell>
          <cell r="J244">
            <v>0</v>
          </cell>
          <cell r="K244">
            <v>5.0599999999999996</v>
          </cell>
          <cell r="L244">
            <v>11.059999999999999</v>
          </cell>
          <cell r="M244" t="str">
            <v>-</v>
          </cell>
          <cell r="N244" t="str">
            <v>N/A</v>
          </cell>
          <cell r="O244">
            <v>7.12</v>
          </cell>
          <cell r="P244">
            <v>0</v>
          </cell>
          <cell r="R244" t="str">
            <v/>
          </cell>
          <cell r="W244" t="str">
            <v>In the past 12 months, in how many meetings of {name of council 1 / 2 / 3} have you participated?</v>
          </cell>
          <cell r="X244" t="str">
            <v>[ASK QUESTION TO EACH PARTICIPANT. COUNT THE NUMBER OF RESPONDENTS THAT PREFER EACH TYPE OF PROJECT AND RECORD THE NUMBERS IN THE TABLE BELOW]</v>
          </cell>
          <cell r="Y244" t="str">
            <v>Zero</v>
          </cell>
          <cell r="Z244" t="str">
            <v>Meetings</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row>
        <row r="245">
          <cell r="H245">
            <v>7.19</v>
          </cell>
          <cell r="J245">
            <v>0</v>
          </cell>
          <cell r="K245">
            <v>5.07</v>
          </cell>
          <cell r="L245">
            <v>11.069999999999999</v>
          </cell>
          <cell r="M245" t="str">
            <v>-</v>
          </cell>
          <cell r="N245" t="str">
            <v>N/A</v>
          </cell>
          <cell r="O245">
            <v>7.19</v>
          </cell>
          <cell r="P245">
            <v>0</v>
          </cell>
          <cell r="R245" t="str">
            <v/>
          </cell>
          <cell r="W245" t="str">
            <v>What are the main responsibilities of this council?</v>
          </cell>
          <cell r="X245" t="str">
            <v/>
          </cell>
          <cell r="Y245" t="str">
            <v>Nothing</v>
          </cell>
          <cell r="Z245" t="str">
            <v>Resolve Disputes</v>
          </cell>
          <cell r="AA245" t="str">
            <v>Resolve Tribal Feud</v>
          </cell>
          <cell r="AB245" t="str">
            <v>Protect Village from Attack</v>
          </cell>
          <cell r="AC245" t="str">
            <v>Make Rules for Villagers</v>
          </cell>
          <cell r="AD245" t="str">
            <v>Promote Good Behavior among Villagers</v>
          </cell>
          <cell r="AE245" t="str">
            <v>Promote Health and Hygiene of Villagers</v>
          </cell>
          <cell r="AF245" t="str">
            <v>Promote Religious Virtue of Villagers</v>
          </cell>
          <cell r="AG245" t="str">
            <v>Select Development Projects</v>
          </cell>
          <cell r="AH245" t="str">
            <v>Manage Development Projects</v>
          </cell>
          <cell r="AI245" t="str">
            <v>Other:</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row>
        <row r="246">
          <cell r="H246">
            <v>7.24</v>
          </cell>
          <cell r="J246">
            <v>0</v>
          </cell>
          <cell r="K246">
            <v>5.08</v>
          </cell>
          <cell r="L246">
            <v>11.079999999999998</v>
          </cell>
          <cell r="M246" t="str">
            <v>-</v>
          </cell>
          <cell r="N246" t="str">
            <v>N/A</v>
          </cell>
          <cell r="O246">
            <v>7.24</v>
          </cell>
          <cell r="P246">
            <v>0</v>
          </cell>
          <cell r="R246" t="str">
            <v/>
          </cell>
          <cell r="W246" t="str">
            <v>What are the ages of the boys aged between 6 and 14 that live in this household?</v>
          </cell>
          <cell r="X246" t="str">
            <v/>
          </cell>
          <cell r="Y246" t="str">
            <v>Zero</v>
          </cell>
          <cell r="Z246" t="str">
            <v>Meetings</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row>
        <row r="247">
          <cell r="H247">
            <v>7.3</v>
          </cell>
          <cell r="J247">
            <v>0</v>
          </cell>
          <cell r="K247">
            <v>5.09</v>
          </cell>
          <cell r="L247">
            <v>11.089999999999998</v>
          </cell>
          <cell r="M247" t="str">
            <v>-</v>
          </cell>
          <cell r="N247" t="str">
            <v>N/A</v>
          </cell>
          <cell r="O247">
            <v>7.3</v>
          </cell>
          <cell r="P247">
            <v>0</v>
          </cell>
          <cell r="R247" t="str">
            <v/>
          </cell>
          <cell r="W247" t="str">
            <v>What are the main business of these meetings?</v>
          </cell>
          <cell r="X247" t="str">
            <v/>
          </cell>
          <cell r="Y247" t="str">
            <v>Nothing</v>
          </cell>
          <cell r="Z247" t="str">
            <v>Resolve Disputes</v>
          </cell>
          <cell r="AA247" t="str">
            <v>Resolve Tribal Feud</v>
          </cell>
          <cell r="AB247" t="str">
            <v>Protect Village from Attack</v>
          </cell>
          <cell r="AC247" t="str">
            <v>Make Rules for Villagers</v>
          </cell>
          <cell r="AD247" t="str">
            <v>Promote Good Behavior among Villagers</v>
          </cell>
          <cell r="AE247" t="str">
            <v>Promote Health and Hygiene of Villagers</v>
          </cell>
          <cell r="AF247" t="str">
            <v>Promote Religious Virtue of Villagers</v>
          </cell>
          <cell r="AG247" t="str">
            <v>Select Development Projects</v>
          </cell>
          <cell r="AH247" t="str">
            <v>Manage Development Projects</v>
          </cell>
          <cell r="AI247" t="str">
            <v>Other:</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row>
        <row r="248">
          <cell r="H248">
            <v>8.01</v>
          </cell>
          <cell r="J248">
            <v>0</v>
          </cell>
          <cell r="K248">
            <v>6.01</v>
          </cell>
          <cell r="L248">
            <v>12.01</v>
          </cell>
          <cell r="M248">
            <v>6.01</v>
          </cell>
          <cell r="N248" t="str">
            <v>N/A</v>
          </cell>
          <cell r="O248">
            <v>8.01</v>
          </cell>
          <cell r="P248">
            <v>0</v>
          </cell>
          <cell r="R248" t="str">
            <v/>
          </cell>
          <cell r="W248" t="str">
            <v>Is there someone with {title} living in this village? [IF NO] Is there such a {title} living somewhere else who assists or makes decisions for this village?</v>
          </cell>
          <cell r="X248" t="str">
            <v/>
          </cell>
          <cell r="Y248" t="str">
            <v>Neither Lives in Village Nor Makes Decisions for Village</v>
          </cell>
          <cell r="Z248" t="str">
            <v>Lives in Village</v>
          </cell>
          <cell r="AA248" t="str">
            <v>Does Not Live in Village, But Makes Decisions for Village</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row>
        <row r="249">
          <cell r="H249">
            <v>8.02</v>
          </cell>
          <cell r="J249">
            <v>0</v>
          </cell>
          <cell r="K249">
            <v>6.02</v>
          </cell>
          <cell r="L249">
            <v>12.02</v>
          </cell>
          <cell r="M249">
            <v>6.02</v>
          </cell>
          <cell r="N249" t="str">
            <v>N/A</v>
          </cell>
          <cell r="O249">
            <v>8.02</v>
          </cell>
          <cell r="P249">
            <v>0</v>
          </cell>
          <cell r="R249" t="str">
            <v/>
          </cell>
          <cell r="W249" t="str">
            <v>What is the name of the {title}?</v>
          </cell>
          <cell r="X249" t="str">
            <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row>
        <row r="250">
          <cell r="H250">
            <v>8.0299999999999994</v>
          </cell>
          <cell r="J250">
            <v>0</v>
          </cell>
          <cell r="K250">
            <v>6.0299999999999994</v>
          </cell>
          <cell r="L250">
            <v>12.03</v>
          </cell>
          <cell r="M250">
            <v>6.03</v>
          </cell>
          <cell r="N250" t="str">
            <v>N/A</v>
          </cell>
          <cell r="O250">
            <v>8.0299999999999994</v>
          </cell>
          <cell r="P250">
            <v>0</v>
          </cell>
          <cell r="R250" t="str">
            <v/>
          </cell>
          <cell r="W250" t="str">
            <v>What is the age of {name of person with the title}?</v>
          </cell>
          <cell r="X250" t="str">
            <v/>
          </cell>
          <cell r="Y250" t="str">
            <v>Years</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row>
        <row r="251">
          <cell r="H251">
            <v>8.0399999999999991</v>
          </cell>
          <cell r="J251">
            <v>0</v>
          </cell>
          <cell r="K251">
            <v>6.08</v>
          </cell>
          <cell r="L251" t="str">
            <v>-</v>
          </cell>
          <cell r="M251">
            <v>6.08</v>
          </cell>
          <cell r="N251" t="str">
            <v>N/A</v>
          </cell>
          <cell r="O251">
            <v>8.0399999999999991</v>
          </cell>
          <cell r="P251">
            <v>0</v>
          </cell>
          <cell r="R251" t="str">
            <v/>
          </cell>
          <cell r="W251" t="str">
            <v>What is the responsibility of {title} in this village?</v>
          </cell>
          <cell r="X251" t="str">
            <v/>
          </cell>
          <cell r="Y251" t="str">
            <v>Nothing</v>
          </cell>
          <cell r="Z251" t="str">
            <v>Resolve Disputes</v>
          </cell>
          <cell r="AA251" t="str">
            <v>Protect Village from Attack</v>
          </cell>
          <cell r="AB251" t="str">
            <v>Make Rules for Villagers</v>
          </cell>
          <cell r="AC251" t="str">
            <v>Promote Good Behavior</v>
          </cell>
          <cell r="AD251" t="str">
            <v>Communicate with NGOs</v>
          </cell>
          <cell r="AE251" t="str">
            <v>Negotiate / Liase with District or Provincial Government</v>
          </cell>
          <cell r="AF251" t="str">
            <v>Negotiate / Liase with Central Government</v>
          </cell>
          <cell r="AG251" t="str">
            <v>Certify Documents</v>
          </cell>
          <cell r="AH251" t="str">
            <v>Deliver Religious Services</v>
          </cell>
          <cell r="AI251" t="str">
            <v>Manage Development Projects</v>
          </cell>
          <cell r="AJ251" t="str">
            <v>Other:</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row>
        <row r="252">
          <cell r="H252">
            <v>8.0500000000000007</v>
          </cell>
          <cell r="J252">
            <v>0</v>
          </cell>
          <cell r="K252">
            <v>6.1199999999999974</v>
          </cell>
          <cell r="L252">
            <v>12.119999999999997</v>
          </cell>
          <cell r="M252">
            <v>6.14</v>
          </cell>
          <cell r="N252" t="str">
            <v>N/A</v>
          </cell>
          <cell r="O252">
            <v>8.0500000000000007</v>
          </cell>
          <cell r="P252">
            <v>0</v>
          </cell>
          <cell r="R252" t="str">
            <v/>
          </cell>
          <cell r="W252" t="str">
            <v>How long has {name of person with the title} held {title}?</v>
          </cell>
          <cell r="X252" t="str">
            <v/>
          </cell>
          <cell r="Y252" t="str">
            <v>Weeks</v>
          </cell>
          <cell r="Z252" t="str">
            <v>Months</v>
          </cell>
          <cell r="AA252" t="str">
            <v>Years</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row>
        <row r="253">
          <cell r="H253">
            <v>8.06</v>
          </cell>
          <cell r="J253">
            <v>0</v>
          </cell>
          <cell r="K253">
            <v>6.1699999999999964</v>
          </cell>
          <cell r="L253" t="str">
            <v>-</v>
          </cell>
          <cell r="M253">
            <v>6.2</v>
          </cell>
          <cell r="N253" t="str">
            <v>N/A</v>
          </cell>
          <cell r="O253">
            <v>8.06</v>
          </cell>
          <cell r="P253">
            <v>0</v>
          </cell>
          <cell r="R253" t="str">
            <v/>
          </cell>
          <cell r="W253" t="str">
            <v>How did this person become {title}?</v>
          </cell>
          <cell r="X253" t="str">
            <v/>
          </cell>
          <cell r="Y253" t="str">
            <v>Position is Inherited From Father or Family</v>
          </cell>
          <cell r="Z253" t="str">
            <v>Selected by . . .</v>
          </cell>
          <cell r="AA253" t="str">
            <v>Malik / Arbab / Qariyadar</v>
          </cell>
          <cell r="AB253" t="str">
            <v>White Beards</v>
          </cell>
          <cell r="AC253" t="str">
            <v>Clergy</v>
          </cell>
          <cell r="AD253" t="str">
            <v>Secret Ballot Election</v>
          </cell>
          <cell r="AE253" t="str">
            <v>Meeting of All Villagers</v>
          </cell>
          <cell r="AF253" t="str">
            <v>District Administrator</v>
          </cell>
          <cell r="AG253" t="str">
            <v>Government</v>
          </cell>
          <cell r="AH253" t="str">
            <v>Meeting of Village Men</v>
          </cell>
          <cell r="AI253" t="str">
            <v>Other:</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row>
        <row r="254">
          <cell r="H254">
            <v>8.07</v>
          </cell>
          <cell r="J254">
            <v>0</v>
          </cell>
          <cell r="K254">
            <v>6.1999999999999957</v>
          </cell>
          <cell r="L254">
            <v>12.169999999999996</v>
          </cell>
          <cell r="M254">
            <v>6.2299999999999951</v>
          </cell>
          <cell r="N254" t="str">
            <v>N/A</v>
          </cell>
          <cell r="O254">
            <v>8.07</v>
          </cell>
          <cell r="P254">
            <v>0</v>
          </cell>
          <cell r="R254" t="str">
            <v/>
          </cell>
          <cell r="W254" t="e">
            <v>#N/A</v>
          </cell>
          <cell r="X254" t="str">
            <v/>
          </cell>
          <cell r="Y254" t="str">
            <v>{Council 1}</v>
          </cell>
          <cell r="Z254" t="str">
            <v>No</v>
          </cell>
          <cell r="AA254" t="str">
            <v>Yes</v>
          </cell>
          <cell r="AB254" t="str">
            <v>{Council 2}</v>
          </cell>
          <cell r="AC254" t="str">
            <v>No</v>
          </cell>
          <cell r="AD254" t="str">
            <v>Yes</v>
          </cell>
          <cell r="AE254" t="str">
            <v>{Council 3}</v>
          </cell>
          <cell r="AF254" t="str">
            <v>No</v>
          </cell>
          <cell r="AG254" t="str">
            <v>Yes</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row>
        <row r="255">
          <cell r="H255">
            <v>8.08</v>
          </cell>
          <cell r="J255">
            <v>0</v>
          </cell>
          <cell r="K255">
            <v>6.2199999999999953</v>
          </cell>
          <cell r="L255" t="str">
            <v>-</v>
          </cell>
          <cell r="M255">
            <v>6.2499999999999947</v>
          </cell>
          <cell r="N255" t="str">
            <v>N/A</v>
          </cell>
          <cell r="O255">
            <v>8.08</v>
          </cell>
          <cell r="P255">
            <v>0</v>
          </cell>
          <cell r="R255" t="str">
            <v/>
          </cell>
          <cell r="W255" t="str">
            <v>Is the current {TITLE} a regular member of {COUNCIL 2}?</v>
          </cell>
          <cell r="X255" t="str">
            <v/>
          </cell>
          <cell r="Y255" t="str">
            <v>{Council 1}</v>
          </cell>
          <cell r="Z255" t="str">
            <v>No</v>
          </cell>
          <cell r="AA255" t="str">
            <v>Yes</v>
          </cell>
          <cell r="AB255" t="str">
            <v>{Council 2}</v>
          </cell>
          <cell r="AC255" t="str">
            <v>No</v>
          </cell>
          <cell r="AD255" t="str">
            <v>Yes</v>
          </cell>
          <cell r="AE255" t="str">
            <v>{Council 3}</v>
          </cell>
          <cell r="AF255" t="str">
            <v>No</v>
          </cell>
          <cell r="AG255" t="str">
            <v>Yes</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row>
        <row r="256">
          <cell r="H256">
            <v>8.09</v>
          </cell>
          <cell r="J256">
            <v>0</v>
          </cell>
          <cell r="K256">
            <v>15.25</v>
          </cell>
          <cell r="L256">
            <v>15.04</v>
          </cell>
          <cell r="M256">
            <v>10.16</v>
          </cell>
          <cell r="N256">
            <v>4.1500000000000101</v>
          </cell>
          <cell r="O256">
            <v>8.09</v>
          </cell>
          <cell r="P256">
            <v>0</v>
          </cell>
          <cell r="R256" t="str">
            <v/>
          </cell>
          <cell r="W256" t="str">
            <v>Is the current {TITLE} a regular member of {COUNCIL 3}?</v>
          </cell>
          <cell r="X256" t="str">
            <v/>
          </cell>
          <cell r="Y256" t="str">
            <v>{Council 1}</v>
          </cell>
          <cell r="Z256" t="str">
            <v>No</v>
          </cell>
          <cell r="AA256" t="str">
            <v>Yes</v>
          </cell>
          <cell r="AB256" t="str">
            <v>{Council 2}</v>
          </cell>
          <cell r="AC256" t="str">
            <v>No</v>
          </cell>
          <cell r="AD256" t="str">
            <v>Yes</v>
          </cell>
          <cell r="AE256" t="str">
            <v>{Council 3}</v>
          </cell>
          <cell r="AF256" t="str">
            <v>No</v>
          </cell>
          <cell r="AG256" t="str">
            <v>Yes</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row>
        <row r="257">
          <cell r="H257">
            <v>9.01</v>
          </cell>
          <cell r="J257">
            <v>0</v>
          </cell>
          <cell r="K257">
            <v>14.05</v>
          </cell>
          <cell r="L257">
            <v>14.05</v>
          </cell>
          <cell r="M257">
            <v>11.049999999999999</v>
          </cell>
          <cell r="N257" t="str">
            <v>N/A</v>
          </cell>
          <cell r="O257">
            <v>9.01</v>
          </cell>
          <cell r="P257">
            <v>0</v>
          </cell>
          <cell r="R257" t="str">
            <v/>
          </cell>
          <cell r="W257" t="str">
            <v>In order of importance, what are the names of the three most important people that live in this village?</v>
          </cell>
          <cell r="X257" t="str">
            <v/>
          </cell>
          <cell r="Y257" t="str">
            <v>No Such Person</v>
          </cell>
          <cell r="Z257" t="str">
            <v>|________________|</v>
          </cell>
          <cell r="AA257" t="str">
            <v>No Such Person</v>
          </cell>
          <cell r="AB257" t="str">
            <v>|________________|</v>
          </cell>
          <cell r="AC257" t="str">
            <v>No Such Person</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row>
        <row r="258">
          <cell r="H258">
            <v>9.02</v>
          </cell>
          <cell r="J258">
            <v>0</v>
          </cell>
          <cell r="K258" t="str">
            <v>-</v>
          </cell>
          <cell r="L258" t="str">
            <v>-</v>
          </cell>
          <cell r="M258">
            <v>10.24</v>
          </cell>
          <cell r="N258" t="str">
            <v>N/A</v>
          </cell>
          <cell r="O258">
            <v>9.02</v>
          </cell>
          <cell r="P258">
            <v>0</v>
          </cell>
          <cell r="R258" t="str">
            <v/>
          </cell>
          <cell r="W258" t="str">
            <v>Does this person have a title or position? For example, are they the malik, arbab, qariyadar, mullah, khan, head of shura, or some other position?</v>
          </cell>
          <cell r="X258" t="str">
            <v/>
          </cell>
          <cell r="Y258" t="str">
            <v>This Person Doesn't Have a Title or Position</v>
          </cell>
          <cell r="Z258" t="str">
            <v>Malik</v>
          </cell>
          <cell r="AA258" t="str">
            <v>Arbab</v>
          </cell>
          <cell r="AB258" t="str">
            <v>Qariyadar</v>
          </cell>
          <cell r="AC258" t="str">
            <v>Khan</v>
          </cell>
          <cell r="AD258" t="str">
            <v>Zamindar</v>
          </cell>
          <cell r="AE258" t="str">
            <v>Beg / Baay</v>
          </cell>
          <cell r="AF258" t="str">
            <v>Commander</v>
          </cell>
          <cell r="AG258" t="str">
            <v>Mullah</v>
          </cell>
          <cell r="AH258" t="str">
            <v>Imam</v>
          </cell>
          <cell r="AI258" t="str">
            <v>Mosque Mullah</v>
          </cell>
          <cell r="AJ258" t="str">
            <v>Mawlawi</v>
          </cell>
          <cell r="AK258" t="str">
            <v>Rohani</v>
          </cell>
          <cell r="AL258" t="e">
            <v>#REF!</v>
          </cell>
          <cell r="AM258" t="e">
            <v>#REF!</v>
          </cell>
          <cell r="AN258" t="e">
            <v>#REF!</v>
          </cell>
          <cell r="AO258" t="e">
            <v>#REF!</v>
          </cell>
          <cell r="AP258" t="e">
            <v>#REF!</v>
          </cell>
          <cell r="AQ258" t="e">
            <v>#REF!</v>
          </cell>
          <cell r="AR258" t="e">
            <v>#REF!</v>
          </cell>
          <cell r="AS258" t="e">
            <v>#REF!</v>
          </cell>
          <cell r="AT258" t="e">
            <v>#REF!</v>
          </cell>
          <cell r="AU258" t="e">
            <v>#REF!</v>
          </cell>
          <cell r="AV258" t="e">
            <v>#REF!</v>
          </cell>
          <cell r="AW258" t="e">
            <v>#REF!</v>
          </cell>
          <cell r="AX258" t="e">
            <v>#REF!</v>
          </cell>
          <cell r="AY258" t="str">
            <v>Police Commander</v>
          </cell>
          <cell r="AZ258" t="str">
            <v>District Administrator</v>
          </cell>
          <cell r="BA258" t="str">
            <v>Other:</v>
          </cell>
          <cell r="BB258">
            <v>0</v>
          </cell>
          <cell r="BC258">
            <v>0</v>
          </cell>
          <cell r="BD258" t="e">
            <v>#REF!</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row>
        <row r="259">
          <cell r="H259">
            <v>9.0299999999999994</v>
          </cell>
          <cell r="J259">
            <v>0</v>
          </cell>
          <cell r="K259" t="str">
            <v>-</v>
          </cell>
          <cell r="L259" t="str">
            <v>-</v>
          </cell>
          <cell r="M259">
            <v>10.289999999999994</v>
          </cell>
          <cell r="N259" t="str">
            <v>N/A</v>
          </cell>
          <cell r="O259">
            <v>9.0299999999999994</v>
          </cell>
          <cell r="P259">
            <v>0</v>
          </cell>
          <cell r="R259" t="str">
            <v/>
          </cell>
          <cell r="W259" t="str">
            <v>From what does this person get their authority? For example, is it because they own a lot of land, because their father or family members held a similar position, because the command a militia, are old, or something else?</v>
          </cell>
          <cell r="X259" t="str">
            <v/>
          </cell>
          <cell r="Y259" t="str">
            <v>Own a Lot of Land</v>
          </cell>
          <cell r="Z259" t="str">
            <v>Have a Lot of Money</v>
          </cell>
          <cell r="AA259" t="str">
            <v>Father or Family Members Held Position</v>
          </cell>
          <cell r="AB259" t="str">
            <v>From Powerful Family</v>
          </cell>
          <cell r="AC259" t="str">
            <v>Respected and Trusted by Villagers</v>
          </cell>
          <cell r="AD259" t="str">
            <v>Command Militia</v>
          </cell>
          <cell r="AE259" t="str">
            <v>Uloswol / Government Officials recognize this person / meet with them</v>
          </cell>
          <cell r="AF259" t="str">
            <v>NGO recognize this person / meet with them</v>
          </cell>
          <cell r="AG259" t="str">
            <v>Age</v>
          </cell>
          <cell r="AH259" t="str">
            <v>Wisdom</v>
          </cell>
          <cell r="AI259" t="str">
            <v>Level of Education</v>
          </cell>
          <cell r="AJ259" t="str">
            <v>Teacher</v>
          </cell>
          <cell r="AK259" t="str">
            <v>Head of Council</v>
          </cell>
          <cell r="AL259" t="str">
            <v>Member of Council</v>
          </cell>
          <cell r="AM259" t="str">
            <v>Head of CDC</v>
          </cell>
          <cell r="AN259" t="str">
            <v>Member of CDC</v>
          </cell>
          <cell r="AO259" t="str">
            <v>Member of District Council</v>
          </cell>
          <cell r="AP259" t="str">
            <v>Other:</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row>
        <row r="260">
          <cell r="H260">
            <v>9.08</v>
          </cell>
          <cell r="J260">
            <v>0</v>
          </cell>
          <cell r="K260">
            <v>14.01</v>
          </cell>
          <cell r="L260">
            <v>14.01</v>
          </cell>
          <cell r="M260">
            <v>11.01</v>
          </cell>
          <cell r="N260" t="str">
            <v>N/A</v>
          </cell>
          <cell r="O260">
            <v>9.08</v>
          </cell>
          <cell r="P260">
            <v>0</v>
          </cell>
          <cell r="R260" t="str">
            <v/>
          </cell>
          <cell r="W260" t="str">
            <v>Who has the responsibility of record the birth, deaths, and marriages in the village?</v>
          </cell>
          <cell r="X260" t="str">
            <v/>
          </cell>
          <cell r="Y260" t="str">
            <v>No Such Person</v>
          </cell>
          <cell r="Z260" t="str">
            <v>Malik</v>
          </cell>
          <cell r="AA260" t="str">
            <v>Arbab</v>
          </cell>
          <cell r="AB260" t="str">
            <v>Qariyadar</v>
          </cell>
          <cell r="AC260" t="str">
            <v>Khan</v>
          </cell>
          <cell r="AD260" t="str">
            <v>Zamindar</v>
          </cell>
          <cell r="AE260" t="str">
            <v>Beg / Baay</v>
          </cell>
          <cell r="AF260" t="str">
            <v>Commander</v>
          </cell>
          <cell r="AG260" t="str">
            <v>Mullah / Imam</v>
          </cell>
          <cell r="AH260" t="str">
            <v>Mosque Mullah</v>
          </cell>
          <cell r="AI260" t="str">
            <v>Mawlawi</v>
          </cell>
          <cell r="AJ260" t="str">
            <v>Religious Scholar</v>
          </cell>
          <cell r="AK260" t="str">
            <v>Rohani</v>
          </cell>
          <cell r="AL260" t="str">
            <v>Judge</v>
          </cell>
          <cell r="AM260" t="str">
            <v>Tribal Elders</v>
          </cell>
          <cell r="AN260" t="str">
            <v>Whitebeards</v>
          </cell>
          <cell r="AO260" t="str">
            <v>Council</v>
          </cell>
          <cell r="AP260" t="str">
            <v>CDC</v>
          </cell>
          <cell r="AQ260" t="str">
            <v>Tribal Council</v>
          </cell>
          <cell r="AR260" t="str">
            <v>Head of CDC</v>
          </cell>
          <cell r="AS260" t="str">
            <v>Treasurer of CDC</v>
          </cell>
          <cell r="AT260" t="str">
            <v>Member of CDC</v>
          </cell>
          <cell r="AU260" t="str">
            <v>Head of Council</v>
          </cell>
          <cell r="AV260" t="str">
            <v>Member of Council</v>
          </cell>
          <cell r="AW260" t="str">
            <v>Head of Tribal Council</v>
          </cell>
          <cell r="AX260" t="str">
            <v>Member of Tribal Council</v>
          </cell>
          <cell r="AY260" t="str">
            <v>People's Representative</v>
          </cell>
          <cell r="AZ260" t="str">
            <v>Police Commander</v>
          </cell>
          <cell r="BA260" t="str">
            <v>District Administrator</v>
          </cell>
          <cell r="BB260" t="str">
            <v>Other:</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row>
        <row r="261">
          <cell r="H261">
            <v>9.1300000000000008</v>
          </cell>
          <cell r="J261">
            <v>0</v>
          </cell>
          <cell r="K261">
            <v>14.02</v>
          </cell>
          <cell r="L261">
            <v>14.02</v>
          </cell>
          <cell r="M261">
            <v>11.02</v>
          </cell>
          <cell r="N261" t="str">
            <v>N/A</v>
          </cell>
          <cell r="O261">
            <v>9.1300000000000008</v>
          </cell>
          <cell r="P261">
            <v>0</v>
          </cell>
          <cell r="R261" t="str">
            <v/>
          </cell>
          <cell r="W261" t="str">
            <v>In your opinion, what is the most important thing that you think the local village council or influential people should do in the next 12 months?</v>
          </cell>
          <cell r="X261" t="str">
            <v>[ASK QUESTION TO EACH PARTICIPANT. COUNT THE NUMBER OF RESPONDENTS THAT PREFER EACH TYPE OF PROJECT AND RECORD THE NUMBERS IN THE TABLE BELOW]</v>
          </cell>
          <cell r="Y261" t="str">
            <v>Nothing</v>
          </cell>
          <cell r="Z261" t="str">
            <v>Resolve Disputes</v>
          </cell>
          <cell r="AA261" t="str">
            <v>Resolve Tribal Feud</v>
          </cell>
          <cell r="AB261" t="str">
            <v>Protect Village from Attack</v>
          </cell>
          <cell r="AC261" t="str">
            <v>Hold Meetings</v>
          </cell>
          <cell r="AD261" t="str">
            <v>Make Rules for Villagers</v>
          </cell>
          <cell r="AE261" t="str">
            <v>Promote Good Behavior among Villagers</v>
          </cell>
          <cell r="AF261" t="str">
            <v>Promote Health and Hygiene of Villagers</v>
          </cell>
          <cell r="AG261" t="str">
            <v>Promote Religious Virtue of Villagers</v>
          </cell>
          <cell r="AH261" t="str">
            <v>Build New Mosque or Improve Existing Mosque</v>
          </cell>
          <cell r="AI261" t="str">
            <v>Consult with Villagers about Selection of Development Projects</v>
          </cell>
          <cell r="AJ261" t="str">
            <v>Development Projects (More Than One)</v>
          </cell>
          <cell r="AK261" t="str">
            <v>Development Project - Drinking Water</v>
          </cell>
          <cell r="AL261" t="str">
            <v>Development Project - Irrigation</v>
          </cell>
          <cell r="AM261" t="str">
            <v>Development Project - Electricity</v>
          </cell>
          <cell r="AN261" t="str">
            <v>Development Project - Healthcare</v>
          </cell>
          <cell r="AO261" t="str">
            <v>Development Project - Education</v>
          </cell>
          <cell r="AP261" t="str">
            <v>Development Project - Roads &amp; Bridges</v>
          </cell>
          <cell r="AQ261" t="str">
            <v>Development Project - Community Building</v>
          </cell>
          <cell r="AR261" t="str">
            <v>Development Project - Seeds</v>
          </cell>
          <cell r="AS261" t="str">
            <v>Development Project - Agricultural Machinery</v>
          </cell>
          <cell r="AT261" t="str">
            <v>Training Course - Carpet Weaving</v>
          </cell>
          <cell r="AU261" t="str">
            <v>Training Course - Handicrafts</v>
          </cell>
          <cell r="AV261" t="str">
            <v>Training Course - Embroidery</v>
          </cell>
          <cell r="AW261" t="str">
            <v>Training Course - Textiles</v>
          </cell>
          <cell r="AX261" t="str">
            <v>Training Course - Agriculture</v>
          </cell>
          <cell r="AY261" t="str">
            <v>Training Course - Animal Husbandry</v>
          </cell>
          <cell r="AZ261" t="str">
            <v>Development Project - Other [SPECIFY]</v>
          </cell>
          <cell r="BA261" t="str">
            <v>Training Course - Other [SPECIFY]</v>
          </cell>
          <cell r="BB261" t="str">
            <v>Other:</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row>
        <row r="262">
          <cell r="H262">
            <v>9.19</v>
          </cell>
          <cell r="J262">
            <v>0</v>
          </cell>
          <cell r="K262">
            <v>14.03</v>
          </cell>
          <cell r="L262">
            <v>14.03</v>
          </cell>
          <cell r="M262">
            <v>11.03</v>
          </cell>
          <cell r="N262" t="str">
            <v>N/A</v>
          </cell>
          <cell r="O262">
            <v>9.19</v>
          </cell>
          <cell r="P262">
            <v>0</v>
          </cell>
          <cell r="R262" t="str">
            <v/>
          </cell>
          <cell r="W262" t="str">
            <v>What is the method by which someone becomes a member of the village council or becomes a leader of the village?</v>
          </cell>
          <cell r="X262" t="str">
            <v/>
          </cell>
          <cell r="Y262" t="str">
            <v>Position Should be Inherited from Father or Family</v>
          </cell>
          <cell r="Z262" t="str">
            <v>Select by:</v>
          </cell>
          <cell r="AA262" t="str">
            <v>Powerful People in Village</v>
          </cell>
          <cell r="AB262" t="str">
            <v>White Beards / Tribal Elders</v>
          </cell>
          <cell r="AC262" t="str">
            <v>Village Council</v>
          </cell>
          <cell r="AD262" t="str">
            <v>District Administrator</v>
          </cell>
          <cell r="AE262" t="str">
            <v>Provincial Governor</v>
          </cell>
          <cell r="AF262" t="str">
            <v>Central Government</v>
          </cell>
          <cell r="AG262" t="str">
            <v>NGO</v>
          </cell>
          <cell r="AH262" t="str">
            <v>Other Powerful People</v>
          </cell>
          <cell r="AI262" t="str">
            <v>Secret Ballot Election Open to All Villagers</v>
          </cell>
          <cell r="AJ262" t="str">
            <v>Secret Ballot Election Open to Village Men</v>
          </cell>
          <cell r="AK262" t="str">
            <v>Secret Ballot Election Open to Village Women</v>
          </cell>
          <cell r="AL262" t="str">
            <v>Meeting of All Villagers</v>
          </cell>
          <cell r="AM262" t="str">
            <v>Meeting of Village Men</v>
          </cell>
          <cell r="AN262" t="str">
            <v>Meeting of Village Women</v>
          </cell>
          <cell r="AO262" t="str">
            <v>Other:</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row>
        <row r="263">
          <cell r="H263">
            <v>9.2200000000000006</v>
          </cell>
          <cell r="J263">
            <v>0</v>
          </cell>
          <cell r="K263">
            <v>14.04</v>
          </cell>
          <cell r="L263">
            <v>14.04</v>
          </cell>
          <cell r="M263">
            <v>11.04</v>
          </cell>
          <cell r="N263" t="str">
            <v>N/A</v>
          </cell>
          <cell r="O263">
            <v>9.2200000000000006</v>
          </cell>
          <cell r="P263">
            <v>0</v>
          </cell>
          <cell r="R263" t="str">
            <v/>
          </cell>
          <cell r="W263" t="str">
            <v>In your opinion, how should the provincial governor be selected?</v>
          </cell>
          <cell r="X263" t="str">
            <v>[ASK QUESTION TO EACH PARTICIPANT. COUNT THE NUMBER OF RESPONDENTS THAT PREFER EACH TYPE OF PROJECT AND RECORD THE NUMBERS IN THE TABLE BELOW]</v>
          </cell>
          <cell r="Y263" t="str">
            <v>Position Should be Inherited from Father or Family</v>
          </cell>
          <cell r="Z263" t="str">
            <v>Selected by Hamid Karzai</v>
          </cell>
          <cell r="AA263" t="str">
            <v>Selected by Parliament</v>
          </cell>
          <cell r="AB263" t="str">
            <v>Selected by Government Officials</v>
          </cell>
          <cell r="AC263" t="str">
            <v>Selected by Province Council</v>
          </cell>
          <cell r="AD263" t="str">
            <v>Selected by Local Commanders / Warlords</v>
          </cell>
          <cell r="AE263" t="str">
            <v>Selected by NGO</v>
          </cell>
          <cell r="AF263" t="str">
            <v>Selected by Secret Ballot Election Open to Men in District</v>
          </cell>
          <cell r="AG263" t="str">
            <v>Selected by Secret Ballot Election Open to Women in District</v>
          </cell>
          <cell r="AH263" t="str">
            <v>Selected by Secret Ballot Election Open to All People in District</v>
          </cell>
          <cell r="AI263" t="str">
            <v>Selected by Meeting of Village Representatives</v>
          </cell>
          <cell r="AJ263" t="str">
            <v>Other:</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row>
        <row r="264">
          <cell r="H264">
            <v>9.99</v>
          </cell>
          <cell r="J264">
            <v>0</v>
          </cell>
          <cell r="K264">
            <v>14.059999999999999</v>
          </cell>
          <cell r="L264">
            <v>14.059999999999999</v>
          </cell>
          <cell r="M264">
            <v>11.059999999999999</v>
          </cell>
          <cell r="N264" t="str">
            <v>N/A</v>
          </cell>
          <cell r="O264">
            <v>9.99</v>
          </cell>
          <cell r="P264">
            <v>0</v>
          </cell>
          <cell r="R264" t="str">
            <v/>
          </cell>
          <cell r="W264" t="str">
            <v>What was the main thing that has caused you to be indifferent or dissatisfied with the performance of the village council or village leaders?</v>
          </cell>
          <cell r="X264" t="str">
            <v>[ASK QUESTION TO EACH PARTICIPANT. COUNT THE NUMBER OF RESPONDENTS THAT PREFER EACH TYPE OF PROJECT AND RECORD THE NUMBERS IN THE TABLE BELOW]</v>
          </cell>
          <cell r="Y264" t="str">
            <v>Marriage-Related Issues (e.g. Forcing People to Marry)</v>
          </cell>
          <cell r="Z264" t="str">
            <v>Made a Bad, Unfair, or Wrong Decision in Dispute</v>
          </cell>
          <cell r="AA264" t="str">
            <v>Administered Harsh or Unfair Punishment</v>
          </cell>
          <cell r="AB264" t="str">
            <v>Did Not Provide Development Projects</v>
          </cell>
          <cell r="AC264" t="str">
            <v>Mismanaged Development Projects</v>
          </cell>
          <cell r="AD264" t="str">
            <v>Did Not Follow Desires of Villagers Regarding Selection of Development Projects</v>
          </cell>
          <cell r="AE264" t="str">
            <v>Did Not Follow Desires of Villagers Regarding Management or Implementation of Development Projects</v>
          </cell>
          <cell r="AF264" t="str">
            <v>Stole or Misallocated Money from Development Projects</v>
          </cell>
          <cell r="AG264" t="str">
            <v>Stole or Misallocated Materials from Development Projects</v>
          </cell>
          <cell r="AH264" t="str">
            <v>Stole Land Allocated to Development Projects</v>
          </cell>
          <cell r="AI264" t="str">
            <v>Engaged in Nepotism in Selection of Staff to Work on Development Projects</v>
          </cell>
          <cell r="AJ264" t="str">
            <v>Did Things to Attract Threats or Intimidation by Taliban, Anti-Government Elements etc.</v>
          </cell>
          <cell r="AK264" t="str">
            <v>Did Not Protect Community from Conflict, Attacks or Banditry</v>
          </cell>
          <cell r="AL264" t="str">
            <v>Caused Disagreement within Community</v>
          </cell>
          <cell r="AM264" t="str">
            <v>Caused Disagreement with Other Communities</v>
          </cell>
          <cell r="AN264" t="str">
            <v>Allowed Activity That Is Contrary to Principles of Islam</v>
          </cell>
          <cell r="AO264" t="str">
            <v>Enforced Taliban Laws (Banning Music etc.)</v>
          </cell>
          <cell r="AP264" t="str">
            <v>Allowed Women Too Much Influence in Village Governance</v>
          </cell>
          <cell r="AQ264" t="str">
            <v>Allowed Women Too Much Influence in Community Life</v>
          </cell>
          <cell r="AR264" t="str">
            <v>Did Not Allow Women Influence in Village Governance</v>
          </cell>
          <cell r="AS264" t="str">
            <v>Did Not Allow Women Enough Influence in Community Life</v>
          </cell>
          <cell r="AT264" t="str">
            <v xml:space="preserve">Administered Unfair or Too High Taxes  </v>
          </cell>
          <cell r="AU264" t="str">
            <v>Prevented Boys from Going to School</v>
          </cell>
          <cell r="AV264" t="str">
            <v>Prevented Girls from Going to School</v>
          </cell>
          <cell r="AW264" t="str">
            <v>Allowed Boys to Go to School</v>
          </cell>
          <cell r="AX264" t="str">
            <v>Allowed Girls to Go to School</v>
          </cell>
          <cell r="AY264" t="str">
            <v>Refused Assistance from Foreign Forces</v>
          </cell>
          <cell r="AZ264" t="str">
            <v>Supported or Accepted Assistance from Foreign Forces</v>
          </cell>
          <cell r="BA264" t="str">
            <v>Refused Assistance from Afghan Government</v>
          </cell>
          <cell r="BB264" t="str">
            <v>Supported or Accepted Assistance from Afghan Government</v>
          </cell>
          <cell r="BC264" t="str">
            <v>Assisted or Supported Qumandan / Jang Salar</v>
          </cell>
          <cell r="BD264" t="str">
            <v>Did Not Assist or Support Qumandan / Jang Salar</v>
          </cell>
          <cell r="BE264" t="str">
            <v>Assisted or Supported Taliban or Other Anti-Government Elements</v>
          </cell>
          <cell r="BF264" t="str">
            <v>Did Not Assist or Support Taliban or Other Anti-Government Elements</v>
          </cell>
          <cell r="BG264" t="str">
            <v>Stole or Confiscated Money from Villagers</v>
          </cell>
          <cell r="BH264" t="str">
            <v>Stole or Confiscated Land from Villagers</v>
          </cell>
          <cell r="BI264" t="str">
            <v>Stole or Confiscated Houses from Villagers</v>
          </cell>
          <cell r="BJ264" t="str">
            <v>Stole or Confiscated Livestock from Villagers</v>
          </cell>
          <cell r="BK264" t="str">
            <v>Stole or Confiscated Harvest from Villagers</v>
          </cell>
          <cell r="BL264" t="str">
            <v>Stole or Confiscated Household Goods from Villagers</v>
          </cell>
          <cell r="BM264" t="str">
            <v>Stole or Confiscated Many Things from Villagers</v>
          </cell>
          <cell r="BN264" t="str">
            <v>Stole or Confiscated Other Things from Villagers</v>
          </cell>
          <cell r="BO264" t="str">
            <v>Other:</v>
          </cell>
          <cell r="BP264" t="str">
            <v>Other:</v>
          </cell>
          <cell r="BQ264" t="str">
            <v>Other:</v>
          </cell>
          <cell r="BR264">
            <v>0</v>
          </cell>
          <cell r="BS264">
            <v>0</v>
          </cell>
          <cell r="BT264">
            <v>0</v>
          </cell>
          <cell r="BU264">
            <v>0</v>
          </cell>
          <cell r="BV264">
            <v>0</v>
          </cell>
        </row>
        <row r="265">
          <cell r="H265">
            <v>10.079999999999998</v>
          </cell>
          <cell r="J265">
            <v>0</v>
          </cell>
          <cell r="K265">
            <v>14.07</v>
          </cell>
          <cell r="L265">
            <v>14.07</v>
          </cell>
          <cell r="M265">
            <v>11.069999999999999</v>
          </cell>
          <cell r="N265" t="str">
            <v>N/A</v>
          </cell>
          <cell r="O265">
            <v>10.079999999999998</v>
          </cell>
          <cell r="P265">
            <v>0</v>
          </cell>
          <cell r="R265" t="str">
            <v/>
          </cell>
          <cell r="W265" t="str">
            <v>In this village, are there any families that have problems with other families in the village?</v>
          </cell>
          <cell r="X265" t="str">
            <v>[COUNT NUMBER OF RESPONDENTS GIVING EACH ANSWER AND ENTER NUMBER IN BOXES BELOW]</v>
          </cell>
          <cell r="Y265" t="str">
            <v>No, No Families In This Village Have Problems With Any Problems With Other Households</v>
          </cell>
          <cell r="Z265" t="str">
            <v>Yes, There Are Families That Have Problems With Other Families</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row>
        <row r="266">
          <cell r="H266">
            <v>10.139999999999997</v>
          </cell>
          <cell r="J266">
            <v>0</v>
          </cell>
          <cell r="K266">
            <v>14.079999999999998</v>
          </cell>
          <cell r="L266">
            <v>14.079999999999998</v>
          </cell>
          <cell r="M266">
            <v>11.079999999999998</v>
          </cell>
          <cell r="N266" t="str">
            <v>N/A</v>
          </cell>
          <cell r="O266">
            <v>10.139999999999997</v>
          </cell>
          <cell r="P266">
            <v>0</v>
          </cell>
          <cell r="R266" t="str">
            <v/>
          </cell>
          <cell r="W266" t="str">
            <v>For what reasons did you leave the dwelling compound?</v>
          </cell>
          <cell r="X266" t="str">
            <v>[ASK QUESTION TO EACH PARTICIPANT. COUNT THE NUMBER OF RESPONDENTS THAT PREFER EACH TYPE OF PROJECT AND RECORD THE NUMBERS IN THE TABLE BELOW]</v>
          </cell>
          <cell r="Y266" t="str">
            <v>Never Left House in Past 30 Days</v>
          </cell>
          <cell r="Z266" t="str">
            <v>Attend School</v>
          </cell>
          <cell r="AA266" t="str">
            <v>Attend Literacy Classes</v>
          </cell>
          <cell r="AB266" t="str">
            <v>Work Outside Compound</v>
          </cell>
          <cell r="AC266" t="str">
            <v>Attend Meetings of the Village Council</v>
          </cell>
          <cell r="AD266" t="str">
            <v>Attend Meetings of the Women's Council</v>
          </cell>
          <cell r="AE266" t="str">
            <v>Discuss Development Projects</v>
          </cell>
          <cell r="AF266" t="str">
            <v>Attend Meetings Organized by NGO</v>
          </cell>
          <cell r="AG266" t="str">
            <v>Go to a Microfinance or NGO</v>
          </cell>
          <cell r="AH266" t="str">
            <v>Go to Shops to Buy Food</v>
          </cell>
          <cell r="AI266" t="str">
            <v>Go to Shops to Buy Clothes, Fabric, Shoes, Cosmetics etc.</v>
          </cell>
          <cell r="AJ266" t="str">
            <v>Go to Other Businesses, Government Offices, or Organizations</v>
          </cell>
          <cell r="AK266" t="str">
            <v>To Accompany Children to School</v>
          </cell>
          <cell r="AL266" t="str">
            <v>Fetch Water</v>
          </cell>
          <cell r="AM266" t="str">
            <v>Go to Bakery</v>
          </cell>
          <cell r="AN266" t="str">
            <v>Collect Firewood, Brush, Ping</v>
          </cell>
          <cell r="AO266" t="str">
            <v>Collect Money (Begging)</v>
          </cell>
          <cell r="AP266" t="str">
            <v>Collect Trash</v>
          </cell>
          <cell r="AQ266" t="str">
            <v xml:space="preserve">Visit a Clinic or Health Professional </v>
          </cell>
          <cell r="AR266" t="str">
            <v>See Mullah for Tawriz</v>
          </cell>
          <cell r="AS266" t="str">
            <v xml:space="preserve">Visit Family </v>
          </cell>
          <cell r="AT266" t="str">
            <v>Visit Friends / Neighbours</v>
          </cell>
          <cell r="AU266" t="str">
            <v>Celebrations (Wedding, etc)</v>
          </cell>
          <cell r="AV266" t="str">
            <v>Other:</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row>
        <row r="267">
          <cell r="H267">
            <v>10.189999999999996</v>
          </cell>
          <cell r="J267">
            <v>0</v>
          </cell>
          <cell r="K267">
            <v>14.09</v>
          </cell>
          <cell r="L267">
            <v>14.09</v>
          </cell>
          <cell r="M267">
            <v>11.089999999999998</v>
          </cell>
          <cell r="N267" t="str">
            <v>N/A</v>
          </cell>
          <cell r="O267">
            <v>10.189999999999996</v>
          </cell>
          <cell r="P267">
            <v>0</v>
          </cell>
          <cell r="R267" t="str">
            <v/>
          </cell>
          <cell r="W267" t="str">
            <v>During the past 12 months, how many times have you traveled to {NAME OF PROVINCIAL CENTER}?</v>
          </cell>
          <cell r="X267" t="str">
            <v>[ASK QUESTION TO EACH PARTICIPANT. COUNT THE NUMBER OF RESPONDENTS THAT PREFER EACH TYPE OF PROJECT AND RECORD THE NUMBERS IN THE TABLE BELOW]</v>
          </cell>
          <cell r="Y267" t="str">
            <v>Zero</v>
          </cell>
          <cell r="Z267" t="str">
            <v>Once</v>
          </cell>
          <cell r="AA267" t="str">
            <v>Twice</v>
          </cell>
          <cell r="AB267" t="str">
            <v>Three Times</v>
          </cell>
          <cell r="AC267" t="str">
            <v>Four Times</v>
          </cell>
          <cell r="AD267" t="str">
            <v>Five Times</v>
          </cell>
          <cell r="AE267" t="str">
            <v>Six Times</v>
          </cell>
          <cell r="AF267" t="str">
            <v>Seven Times</v>
          </cell>
          <cell r="AG267" t="str">
            <v>Eight Times</v>
          </cell>
          <cell r="AH267" t="str">
            <v>Nine Times</v>
          </cell>
          <cell r="AI267" t="str">
            <v>Ten Times</v>
          </cell>
          <cell r="AJ267" t="str">
            <v>Once a Month</v>
          </cell>
          <cell r="AK267" t="str">
            <v>Once a Week</v>
          </cell>
          <cell r="AL267" t="str">
            <v>Once a Day</v>
          </cell>
          <cell r="AM267" t="str">
            <v>Too Many to Count</v>
          </cell>
          <cell r="AN267" t="str">
            <v>Other:</v>
          </cell>
          <cell r="AO267" t="str">
            <v>Times</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row>
        <row r="268">
          <cell r="H268">
            <v>11.01</v>
          </cell>
          <cell r="J268">
            <v>0</v>
          </cell>
          <cell r="K268">
            <v>14.099999999999998</v>
          </cell>
          <cell r="L268">
            <v>14.099999999999998</v>
          </cell>
          <cell r="M268">
            <v>11.099999999999998</v>
          </cell>
          <cell r="N268" t="str">
            <v>N/A</v>
          </cell>
          <cell r="O268">
            <v>11.01</v>
          </cell>
          <cell r="P268">
            <v>0</v>
          </cell>
          <cell r="R268" t="str">
            <v/>
          </cell>
          <cell r="W268" t="str">
            <v>Building an army to protect the people of Afghanistan from external threats</v>
          </cell>
          <cell r="X268" t="str">
            <v/>
          </cell>
          <cell r="Y268" t="str">
            <v>Strongly Agree</v>
          </cell>
          <cell r="Z268" t="str">
            <v>Agree Somewhat</v>
          </cell>
          <cell r="AA268" t="str">
            <v>Neither Agree nor Disagree</v>
          </cell>
          <cell r="AB268" t="str">
            <v>Disagree Somewhat</v>
          </cell>
          <cell r="AC268" t="str">
            <v>Strongly Disagree</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row>
        <row r="269">
          <cell r="H269">
            <v>11.02</v>
          </cell>
          <cell r="J269">
            <v>0</v>
          </cell>
          <cell r="K269">
            <v>14.109999999999998</v>
          </cell>
          <cell r="L269">
            <v>14.109999999999998</v>
          </cell>
          <cell r="M269">
            <v>11.109999999999998</v>
          </cell>
          <cell r="N269" t="str">
            <v>N/A</v>
          </cell>
          <cell r="O269">
            <v>11.02</v>
          </cell>
          <cell r="P269">
            <v>0</v>
          </cell>
          <cell r="R269" t="str">
            <v/>
          </cell>
          <cell r="W269" t="str">
            <v>Create a single education curriculum to be taught to all children in Afghanistan</v>
          </cell>
          <cell r="X269" t="str">
            <v/>
          </cell>
          <cell r="Y269" t="str">
            <v>Strongly Agree</v>
          </cell>
          <cell r="Z269" t="str">
            <v>Agree Somewhat</v>
          </cell>
          <cell r="AA269" t="str">
            <v>Neither Agree nor Disagree</v>
          </cell>
          <cell r="AB269" t="str">
            <v>Disagree Somewhat</v>
          </cell>
          <cell r="AC269" t="str">
            <v>Strongly Disagree</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row>
        <row r="270">
          <cell r="H270">
            <v>11.03</v>
          </cell>
          <cell r="J270">
            <v>0</v>
          </cell>
          <cell r="K270">
            <v>14.119999999999997</v>
          </cell>
          <cell r="L270">
            <v>14.119999999999997</v>
          </cell>
          <cell r="M270">
            <v>11.119999999999997</v>
          </cell>
          <cell r="N270" t="str">
            <v>N/A</v>
          </cell>
          <cell r="O270">
            <v>11.03</v>
          </cell>
          <cell r="P270">
            <v>0</v>
          </cell>
          <cell r="R270" t="str">
            <v/>
          </cell>
          <cell r="W270" t="str">
            <v>Build roads and bridges to improve links between provincial centers and villages</v>
          </cell>
          <cell r="X270" t="str">
            <v/>
          </cell>
          <cell r="Y270" t="str">
            <v>Strongly Agree</v>
          </cell>
          <cell r="Z270" t="str">
            <v>Agree Somewhat</v>
          </cell>
          <cell r="AA270" t="str">
            <v>Neither Agree nor Disagree</v>
          </cell>
          <cell r="AB270" t="str">
            <v>Disagree Somewhat</v>
          </cell>
          <cell r="AC270" t="str">
            <v>Strongly Disagree</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row>
        <row r="271">
          <cell r="H271">
            <v>11.04</v>
          </cell>
          <cell r="J271">
            <v>0</v>
          </cell>
          <cell r="K271">
            <v>14.13</v>
          </cell>
          <cell r="L271">
            <v>14.13</v>
          </cell>
          <cell r="M271">
            <v>11.129999999999997</v>
          </cell>
          <cell r="N271" t="str">
            <v>N/A</v>
          </cell>
          <cell r="O271">
            <v>11.04</v>
          </cell>
          <cell r="P271">
            <v>0</v>
          </cell>
          <cell r="R271" t="str">
            <v/>
          </cell>
          <cell r="W271" t="str">
            <v>Hold elections for [Malik / Arbab / Qariyadar], district administrator, and provincial governor</v>
          </cell>
          <cell r="X271" t="str">
            <v/>
          </cell>
          <cell r="Y271" t="str">
            <v>Strongly Agree</v>
          </cell>
          <cell r="Z271" t="str">
            <v>Agree Somewhat</v>
          </cell>
          <cell r="AA271" t="str">
            <v>Neither Agree nor Disagree</v>
          </cell>
          <cell r="AB271" t="str">
            <v>Disagree Somewhat</v>
          </cell>
          <cell r="AC271" t="str">
            <v>Strongly Disagree</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row>
        <row r="272">
          <cell r="H272">
            <v>11.059999999999999</v>
          </cell>
          <cell r="J272">
            <v>0</v>
          </cell>
          <cell r="K272">
            <v>14.139999999999997</v>
          </cell>
          <cell r="L272">
            <v>14.139999999999997</v>
          </cell>
          <cell r="M272">
            <v>11.139999999999997</v>
          </cell>
          <cell r="N272" t="str">
            <v>N/A</v>
          </cell>
          <cell r="O272">
            <v>11.059999999999999</v>
          </cell>
          <cell r="P272">
            <v>0</v>
          </cell>
          <cell r="R272" t="str">
            <v/>
          </cell>
          <cell r="W272" t="str">
            <v>Pay salaries of doctors and build clinics and hospitals so that people in rural Afghanistan can receive modern medicine</v>
          </cell>
          <cell r="X272" t="str">
            <v/>
          </cell>
          <cell r="Y272" t="str">
            <v>Strongly Agree</v>
          </cell>
          <cell r="Z272" t="str">
            <v>Agree Somewhat</v>
          </cell>
          <cell r="AA272" t="str">
            <v>Neither Agree nor Disagree</v>
          </cell>
          <cell r="AB272" t="str">
            <v>Disagree Somewhat</v>
          </cell>
          <cell r="AC272" t="str">
            <v>Strongly Disagree</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row>
        <row r="273">
          <cell r="H273">
            <v>11.069999999999999</v>
          </cell>
          <cell r="J273">
            <v>0</v>
          </cell>
          <cell r="K273">
            <v>14.15</v>
          </cell>
          <cell r="L273">
            <v>14.15</v>
          </cell>
          <cell r="M273">
            <v>11.149999999999997</v>
          </cell>
          <cell r="N273" t="str">
            <v>N/A</v>
          </cell>
          <cell r="O273">
            <v>11.069999999999999</v>
          </cell>
          <cell r="P273">
            <v>0</v>
          </cell>
          <cell r="R273" t="str">
            <v/>
          </cell>
          <cell r="W273" t="str">
            <v>Create a local court system so that people in this area who have broken the national laws of Afghanistan can be punished and so that disputes can be resolved based on the national law of Afghanistan</v>
          </cell>
          <cell r="X273" t="str">
            <v/>
          </cell>
          <cell r="Y273" t="str">
            <v>Strongly Agree</v>
          </cell>
          <cell r="Z273" t="str">
            <v>Agree Somewhat</v>
          </cell>
          <cell r="AA273" t="str">
            <v>Neither Agree nor Disagree</v>
          </cell>
          <cell r="AB273" t="str">
            <v>Disagree Somewhat</v>
          </cell>
          <cell r="AC273" t="str">
            <v>Strongly Disagree</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row>
        <row r="274">
          <cell r="H274">
            <v>11.079999999999998</v>
          </cell>
          <cell r="J274">
            <v>0</v>
          </cell>
          <cell r="K274">
            <v>14.2</v>
          </cell>
          <cell r="L274">
            <v>14.2</v>
          </cell>
          <cell r="M274">
            <v>11.199999999999996</v>
          </cell>
          <cell r="N274" t="str">
            <v>N/A</v>
          </cell>
          <cell r="O274">
            <v>11.079999999999998</v>
          </cell>
          <cell r="P274">
            <v>0</v>
          </cell>
          <cell r="R274" t="str">
            <v/>
          </cell>
          <cell r="W274" t="str">
            <v>Construct an electrical grid to bring power to each village</v>
          </cell>
          <cell r="X274" t="str">
            <v/>
          </cell>
          <cell r="Y274" t="str">
            <v>Strongly Agree</v>
          </cell>
          <cell r="Z274" t="str">
            <v>Agree Somewhat</v>
          </cell>
          <cell r="AA274" t="str">
            <v>Neither Agree nor Disagree</v>
          </cell>
          <cell r="AB274" t="str">
            <v>Disagree Somewhat</v>
          </cell>
          <cell r="AC274" t="str">
            <v>Strongly Disagree</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row>
        <row r="275">
          <cell r="H275">
            <v>11.089999999999998</v>
          </cell>
          <cell r="J275">
            <v>0</v>
          </cell>
          <cell r="K275">
            <v>14.24</v>
          </cell>
          <cell r="L275" t="str">
            <v>-</v>
          </cell>
          <cell r="M275">
            <v>11.239999999999995</v>
          </cell>
          <cell r="N275" t="str">
            <v>N/A</v>
          </cell>
          <cell r="O275">
            <v>11.089999999999998</v>
          </cell>
          <cell r="P275">
            <v>0</v>
          </cell>
          <cell r="R275" t="str">
            <v/>
          </cell>
          <cell r="W275" t="str">
            <v>Do you agree that all people in Afghanistan should be required to report and register all births, deaths, and marriages with the central government?</v>
          </cell>
          <cell r="X275" t="str">
            <v/>
          </cell>
          <cell r="Y275" t="str">
            <v>Agree</v>
          </cell>
          <cell r="Z275" t="str">
            <v>Disagree</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row>
        <row r="276">
          <cell r="H276">
            <v>11.099999999999998</v>
          </cell>
          <cell r="J276">
            <v>0</v>
          </cell>
          <cell r="K276">
            <v>14.25</v>
          </cell>
          <cell r="L276" t="str">
            <v>-</v>
          </cell>
          <cell r="M276">
            <v>11.249999999999995</v>
          </cell>
          <cell r="N276" t="str">
            <v>N/A</v>
          </cell>
          <cell r="O276">
            <v>11.099999999999998</v>
          </cell>
          <cell r="P276">
            <v>0</v>
          </cell>
          <cell r="R276" t="str">
            <v/>
          </cell>
          <cell r="W276" t="str">
            <v>Build roads and bridges to improve transportation links between provincial centers and major cities, such as Kabul</v>
          </cell>
          <cell r="X276" t="str">
            <v/>
          </cell>
          <cell r="Y276" t="str">
            <v>Strongly Agree</v>
          </cell>
          <cell r="Z276" t="str">
            <v>Agree Somewhat</v>
          </cell>
          <cell r="AA276" t="str">
            <v>Neither Agree nor Disagree</v>
          </cell>
          <cell r="AB276" t="str">
            <v>Disagree Somewhat</v>
          </cell>
          <cell r="AC276" t="str">
            <v>Strongly Disagree</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row>
        <row r="277">
          <cell r="H277">
            <v>11.109999999999998</v>
          </cell>
          <cell r="J277">
            <v>0</v>
          </cell>
          <cell r="K277">
            <v>14.26</v>
          </cell>
          <cell r="L277" t="str">
            <v>-</v>
          </cell>
          <cell r="M277">
            <v>11.259999999999994</v>
          </cell>
          <cell r="N277" t="str">
            <v>N/A</v>
          </cell>
          <cell r="O277">
            <v>11.109999999999998</v>
          </cell>
          <cell r="P277">
            <v>0</v>
          </cell>
          <cell r="R277" t="str">
            <v/>
          </cell>
          <cell r="W277" t="e">
            <v>#N/A</v>
          </cell>
          <cell r="X277" t="str">
            <v/>
          </cell>
          <cell r="Y277" t="str">
            <v>No</v>
          </cell>
          <cell r="Z277" t="str">
            <v>Yes</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row>
        <row r="278">
          <cell r="H278">
            <v>11.119999999999997</v>
          </cell>
          <cell r="J278">
            <v>0</v>
          </cell>
          <cell r="K278">
            <v>14.27</v>
          </cell>
          <cell r="L278" t="str">
            <v>-</v>
          </cell>
          <cell r="M278">
            <v>11.269999999999994</v>
          </cell>
          <cell r="N278" t="str">
            <v>N/A</v>
          </cell>
          <cell r="O278">
            <v>11.119999999999997</v>
          </cell>
          <cell r="P278">
            <v>0</v>
          </cell>
          <cell r="R278" t="str">
            <v/>
          </cell>
          <cell r="W278" t="str">
            <v>Build and maintain a deep well or other source of clean drinking water in each village</v>
          </cell>
          <cell r="X278" t="str">
            <v/>
          </cell>
          <cell r="Y278" t="str">
            <v>Strongly Agree</v>
          </cell>
          <cell r="Z278" t="str">
            <v>Agree Somewhat</v>
          </cell>
          <cell r="AA278" t="str">
            <v>Neither Agree nor Disagree</v>
          </cell>
          <cell r="AB278" t="str">
            <v>Disagree Somewhat</v>
          </cell>
          <cell r="AC278" t="str">
            <v>Strongly Disagree</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row>
        <row r="279">
          <cell r="H279">
            <v>11.129999999999997</v>
          </cell>
          <cell r="J279">
            <v>0</v>
          </cell>
          <cell r="K279">
            <v>14.28</v>
          </cell>
          <cell r="L279" t="str">
            <v>-</v>
          </cell>
          <cell r="M279">
            <v>11.279999999999994</v>
          </cell>
          <cell r="N279" t="str">
            <v>N/A</v>
          </cell>
          <cell r="O279">
            <v>11.129999999999997</v>
          </cell>
          <cell r="P279">
            <v>0</v>
          </cell>
          <cell r="R279" t="str">
            <v/>
          </cell>
          <cell r="W279" t="str">
            <v>Build an army to protect the central government against threats from inside Afghanistan</v>
          </cell>
          <cell r="X279" t="str">
            <v/>
          </cell>
          <cell r="Y279" t="str">
            <v>Strongly Agree</v>
          </cell>
          <cell r="Z279" t="str">
            <v>Agree Somewhat</v>
          </cell>
          <cell r="AA279" t="str">
            <v>Neither Agree nor Disagree</v>
          </cell>
          <cell r="AB279" t="str">
            <v>Disagree Somewhat</v>
          </cell>
          <cell r="AC279" t="str">
            <v>Strongly Disagree</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row>
        <row r="280">
          <cell r="H280">
            <v>11.139999999999997</v>
          </cell>
          <cell r="J280">
            <v>0</v>
          </cell>
          <cell r="K280">
            <v>14.29</v>
          </cell>
          <cell r="L280" t="str">
            <v>-</v>
          </cell>
          <cell r="M280">
            <v>11.289999999999994</v>
          </cell>
          <cell r="N280" t="str">
            <v>N/A</v>
          </cell>
          <cell r="O280">
            <v>11.139999999999997</v>
          </cell>
          <cell r="P280">
            <v>0</v>
          </cell>
          <cell r="R280" t="str">
            <v/>
          </cell>
          <cell r="W280" t="str">
            <v>Build and maintain a system of irrigation canals in each village</v>
          </cell>
          <cell r="X280" t="str">
            <v/>
          </cell>
          <cell r="Y280" t="str">
            <v>Strongly Agree</v>
          </cell>
          <cell r="Z280" t="str">
            <v>Agree Somewhat</v>
          </cell>
          <cell r="AA280" t="str">
            <v>Neither Agree nor Disagree</v>
          </cell>
          <cell r="AB280" t="str">
            <v>Disagree Somewhat</v>
          </cell>
          <cell r="AC280" t="str">
            <v>Strongly Disagree</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row>
        <row r="281">
          <cell r="H281">
            <v>11.149999999999997</v>
          </cell>
          <cell r="J281">
            <v>0</v>
          </cell>
          <cell r="K281">
            <v>14.3</v>
          </cell>
          <cell r="L281" t="str">
            <v>-</v>
          </cell>
          <cell r="M281">
            <v>11.299999999999994</v>
          </cell>
          <cell r="N281" t="str">
            <v>N/A</v>
          </cell>
          <cell r="O281">
            <v>11.149999999999997</v>
          </cell>
          <cell r="P281">
            <v>0</v>
          </cell>
          <cell r="R281" t="str">
            <v/>
          </cell>
          <cell r="W281" t="str">
            <v>Pay fees and living expenses for qualified young people from rural Afghanistan to attend university in Kabul</v>
          </cell>
          <cell r="X281" t="str">
            <v/>
          </cell>
          <cell r="Y281" t="str">
            <v>Strongly Agree</v>
          </cell>
          <cell r="Z281" t="str">
            <v>Agree Somewhat</v>
          </cell>
          <cell r="AA281" t="str">
            <v>Neither Agree nor Disagree</v>
          </cell>
          <cell r="AB281" t="str">
            <v>Disagree Somewhat</v>
          </cell>
          <cell r="AC281" t="str">
            <v>Strongly Disagree</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row>
        <row r="282">
          <cell r="H282">
            <v>11.199999999999996</v>
          </cell>
          <cell r="J282">
            <v>0</v>
          </cell>
          <cell r="K282">
            <v>14.31</v>
          </cell>
          <cell r="L282" t="str">
            <v>-</v>
          </cell>
          <cell r="M282">
            <v>11.309999999999993</v>
          </cell>
          <cell r="N282" t="str">
            <v>N/A</v>
          </cell>
          <cell r="O282">
            <v>11.199999999999996</v>
          </cell>
          <cell r="P282">
            <v>0</v>
          </cell>
          <cell r="R282" t="str">
            <v/>
          </cell>
          <cell r="W282" t="str">
            <v>Determining what children should learn in school</v>
          </cell>
          <cell r="X282" t="str">
            <v/>
          </cell>
          <cell r="Y282" t="str">
            <v>Malik / Arbab / Qariyadar</v>
          </cell>
          <cell r="Z282" t="str">
            <v>Khan / Zamindar / Beg / Baay</v>
          </cell>
          <cell r="AA282" t="str">
            <v>Mullah / Imam / Mosque Mullah</v>
          </cell>
          <cell r="AB282" t="str">
            <v>Commander</v>
          </cell>
          <cell r="AC282" t="str">
            <v>Tribal Elders / Whitebeards</v>
          </cell>
          <cell r="AD282" t="str">
            <v>{NAME OF COUNCIL 1}</v>
          </cell>
          <cell r="AE282" t="str">
            <v>Police</v>
          </cell>
          <cell r="AF282" t="str">
            <v>District Government</v>
          </cell>
          <cell r="AG282" t="str">
            <v>Provincial Government</v>
          </cell>
          <cell r="AH282" t="str">
            <v>Central Government</v>
          </cell>
          <cell r="AI282" t="str">
            <v>Other:</v>
          </cell>
          <cell r="AJ282" t="str">
            <v>Villagers</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row>
        <row r="283">
          <cell r="H283">
            <v>11.239999999999995</v>
          </cell>
          <cell r="J283">
            <v>0</v>
          </cell>
          <cell r="K283">
            <v>14.32</v>
          </cell>
          <cell r="L283" t="str">
            <v>-</v>
          </cell>
          <cell r="M283">
            <v>11.319999999999993</v>
          </cell>
          <cell r="N283" t="str">
            <v>N/A</v>
          </cell>
          <cell r="O283">
            <v>11.239999999999995</v>
          </cell>
          <cell r="P283">
            <v>0</v>
          </cell>
          <cell r="R283" t="str">
            <v/>
          </cell>
          <cell r="W283" t="str">
            <v>Uloswol?</v>
          </cell>
          <cell r="X283" t="str">
            <v/>
          </cell>
          <cell r="Y283" t="str">
            <v>For The Benefit of All People</v>
          </cell>
          <cell r="Z283" t="str">
            <v>For The Benefit of Some of the People</v>
          </cell>
          <cell r="AA283" t="str">
            <v>For Their Own Benefit</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row>
        <row r="284">
          <cell r="H284">
            <v>11.249999999999995</v>
          </cell>
          <cell r="J284">
            <v>0</v>
          </cell>
          <cell r="K284">
            <v>14.33</v>
          </cell>
          <cell r="L284" t="str">
            <v>-</v>
          </cell>
          <cell r="M284">
            <v>11.329999999999993</v>
          </cell>
          <cell r="N284" t="str">
            <v>N/A</v>
          </cell>
          <cell r="O284">
            <v>11.249999999999995</v>
          </cell>
          <cell r="P284">
            <v>0</v>
          </cell>
          <cell r="R284" t="str">
            <v/>
          </cell>
          <cell r="W284" t="str">
            <v>Provincial Governor?</v>
          </cell>
          <cell r="X284" t="str">
            <v/>
          </cell>
          <cell r="Y284" t="str">
            <v>For The Benefit of All People</v>
          </cell>
          <cell r="Z284" t="str">
            <v>For The Benefit of Some of the People</v>
          </cell>
          <cell r="AA284" t="str">
            <v>For Their Own Benefit</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row>
        <row r="285">
          <cell r="H285">
            <v>11.259999999999994</v>
          </cell>
          <cell r="J285">
            <v>0</v>
          </cell>
          <cell r="K285">
            <v>14.34</v>
          </cell>
          <cell r="L285" t="str">
            <v>-</v>
          </cell>
          <cell r="M285">
            <v>11.339999999999993</v>
          </cell>
          <cell r="N285" t="str">
            <v>N/A</v>
          </cell>
          <cell r="O285">
            <v>11.259999999999994</v>
          </cell>
          <cell r="P285">
            <v>0</v>
          </cell>
          <cell r="R285" t="str">
            <v/>
          </cell>
          <cell r="W285" t="str">
            <v>Officials of the Central Government?</v>
          </cell>
          <cell r="X285" t="str">
            <v/>
          </cell>
          <cell r="Y285" t="str">
            <v>For The Benefit of All People</v>
          </cell>
          <cell r="Z285" t="str">
            <v>For The Benefit of Some of the People</v>
          </cell>
          <cell r="AA285" t="str">
            <v>For Their Own Benefit</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row>
        <row r="286">
          <cell r="H286">
            <v>11.269999999999994</v>
          </cell>
          <cell r="J286">
            <v>0</v>
          </cell>
          <cell r="K286">
            <v>14.35</v>
          </cell>
          <cell r="L286" t="str">
            <v>-</v>
          </cell>
          <cell r="M286">
            <v>11.349999999999993</v>
          </cell>
          <cell r="N286" t="str">
            <v>N/A</v>
          </cell>
          <cell r="O286">
            <v>11.269999999999994</v>
          </cell>
          <cell r="P286">
            <v>0</v>
          </cell>
          <cell r="R286" t="str">
            <v/>
          </cell>
          <cell r="W286" t="str">
            <v>President of Afghanistan?</v>
          </cell>
          <cell r="X286" t="str">
            <v/>
          </cell>
          <cell r="Y286" t="str">
            <v>For The Benefit of All People</v>
          </cell>
          <cell r="Z286" t="str">
            <v>For The Benefit of Some of the People</v>
          </cell>
          <cell r="AA286" t="str">
            <v>For Their Own Benefit</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row>
        <row r="287">
          <cell r="H287">
            <v>11.279999999999994</v>
          </cell>
          <cell r="J287">
            <v>0</v>
          </cell>
          <cell r="K287">
            <v>14.36</v>
          </cell>
          <cell r="L287" t="str">
            <v>-</v>
          </cell>
          <cell r="M287">
            <v>11.359999999999992</v>
          </cell>
          <cell r="N287" t="str">
            <v>N/A</v>
          </cell>
          <cell r="O287">
            <v>11.279999999999994</v>
          </cell>
          <cell r="P287">
            <v>0</v>
          </cell>
          <cell r="R287" t="str">
            <v/>
          </cell>
          <cell r="W287" t="str">
            <v>Candidates for the President of Afghanistan</v>
          </cell>
          <cell r="X287" t="str">
            <v/>
          </cell>
          <cell r="Y287" t="str">
            <v>For The Benefit of All People</v>
          </cell>
          <cell r="Z287" t="str">
            <v>For The Benefit of Some of the People</v>
          </cell>
          <cell r="AA287" t="str">
            <v>For Their Own Benefit</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row>
        <row r="288">
          <cell r="H288">
            <v>11.289999999999994</v>
          </cell>
          <cell r="J288">
            <v>0</v>
          </cell>
          <cell r="K288">
            <v>14.37</v>
          </cell>
          <cell r="L288" t="str">
            <v>-</v>
          </cell>
          <cell r="M288">
            <v>11.369999999999992</v>
          </cell>
          <cell r="N288" t="str">
            <v>N/A</v>
          </cell>
          <cell r="O288">
            <v>11.289999999999994</v>
          </cell>
          <cell r="P288">
            <v>0</v>
          </cell>
          <cell r="R288" t="str">
            <v/>
          </cell>
          <cell r="W288" t="str">
            <v>Members of Parliament?</v>
          </cell>
          <cell r="X288" t="str">
            <v/>
          </cell>
          <cell r="Y288" t="str">
            <v>For The Benefit of All People</v>
          </cell>
          <cell r="Z288" t="str">
            <v>For The Benefit of Some of the People</v>
          </cell>
          <cell r="AA288" t="str">
            <v>For Their Own Benefit</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row>
        <row r="289">
          <cell r="H289">
            <v>11.299999999999994</v>
          </cell>
          <cell r="J289">
            <v>0</v>
          </cell>
          <cell r="K289">
            <v>14.379999999999992</v>
          </cell>
          <cell r="L289" t="str">
            <v>-</v>
          </cell>
          <cell r="M289">
            <v>11.379999999999992</v>
          </cell>
          <cell r="N289" t="str">
            <v>N/A</v>
          </cell>
          <cell r="O289">
            <v>11.299999999999994</v>
          </cell>
          <cell r="P289">
            <v>0</v>
          </cell>
          <cell r="R289" t="str">
            <v/>
          </cell>
          <cell r="W289" t="str">
            <v>Local Commanders?</v>
          </cell>
          <cell r="X289" t="str">
            <v/>
          </cell>
          <cell r="Y289" t="str">
            <v>For The Benefit of All People</v>
          </cell>
          <cell r="Z289" t="str">
            <v>For The Benefit of Some of the People</v>
          </cell>
          <cell r="AA289" t="str">
            <v>For Their Own Benefit</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row>
        <row r="290">
          <cell r="H290">
            <v>11.309999999999993</v>
          </cell>
          <cell r="J290">
            <v>0</v>
          </cell>
          <cell r="K290">
            <v>14.389999999999992</v>
          </cell>
          <cell r="L290" t="str">
            <v>-</v>
          </cell>
          <cell r="M290">
            <v>11.389999999999992</v>
          </cell>
          <cell r="N290" t="str">
            <v>N/A</v>
          </cell>
          <cell r="O290">
            <v>11.309999999999993</v>
          </cell>
          <cell r="P290">
            <v>0</v>
          </cell>
          <cell r="R290" t="str">
            <v/>
          </cell>
          <cell r="W290" t="str">
            <v>Members of {COUNCIL 1} for Your Village?</v>
          </cell>
          <cell r="X290" t="str">
            <v/>
          </cell>
          <cell r="Y290" t="str">
            <v>For The Benefit of All People</v>
          </cell>
          <cell r="Z290" t="str">
            <v>For The Benefit of Some of the People</v>
          </cell>
          <cell r="AA290" t="str">
            <v>For Their Own Benefit</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row>
        <row r="291">
          <cell r="H291">
            <v>11.319999999999993</v>
          </cell>
          <cell r="J291">
            <v>0</v>
          </cell>
          <cell r="K291">
            <v>19.030000000000005</v>
          </cell>
          <cell r="L291" t="str">
            <v>-</v>
          </cell>
          <cell r="M291">
            <v>77.03</v>
          </cell>
          <cell r="N291">
            <v>5.0199999999999996</v>
          </cell>
          <cell r="O291">
            <v>11.319999999999993</v>
          </cell>
          <cell r="P291">
            <v>0</v>
          </cell>
          <cell r="R291" t="str">
            <v/>
          </cell>
          <cell r="W291" t="str">
            <v>Villagers</v>
          </cell>
          <cell r="X291" t="str">
            <v/>
          </cell>
          <cell r="Y291" t="str">
            <v>For The Benefit of All People</v>
          </cell>
          <cell r="Z291" t="str">
            <v>For The Benefit of Some of the People</v>
          </cell>
          <cell r="AA291" t="str">
            <v>For Their Own Benefit</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row>
        <row r="292">
          <cell r="H292">
            <v>11.329999999999993</v>
          </cell>
          <cell r="J292">
            <v>0</v>
          </cell>
          <cell r="K292">
            <v>19.040000000000006</v>
          </cell>
          <cell r="L292" t="str">
            <v>-</v>
          </cell>
          <cell r="M292">
            <v>77.040000000000006</v>
          </cell>
          <cell r="N292">
            <v>5.03</v>
          </cell>
          <cell r="O292">
            <v>11.329999999999993</v>
          </cell>
          <cell r="P292">
            <v>0</v>
          </cell>
          <cell r="R292" t="str">
            <v/>
          </cell>
          <cell r="W292" t="str">
            <v>Village Elders?</v>
          </cell>
          <cell r="X292" t="str">
            <v/>
          </cell>
          <cell r="Y292" t="str">
            <v>For The Benefit of All People</v>
          </cell>
          <cell r="Z292" t="str">
            <v>For The Benefit of Some of the People</v>
          </cell>
          <cell r="AA292" t="str">
            <v>For Their Own Benefit</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row>
        <row r="293">
          <cell r="H293">
            <v>11.339999999999993</v>
          </cell>
          <cell r="J293">
            <v>0</v>
          </cell>
          <cell r="K293" t="str">
            <v>-</v>
          </cell>
          <cell r="L293" t="str">
            <v>-</v>
          </cell>
          <cell r="M293" t="str">
            <v>-</v>
          </cell>
          <cell r="N293">
            <v>0.1</v>
          </cell>
          <cell r="O293">
            <v>11.339999999999993</v>
          </cell>
          <cell r="P293">
            <v>0</v>
          </cell>
          <cell r="R293" t="str">
            <v/>
          </cell>
          <cell r="W293" t="str">
            <v>NGO Employees?</v>
          </cell>
          <cell r="X293" t="str">
            <v/>
          </cell>
          <cell r="Y293" t="str">
            <v>For The Benefit of All People</v>
          </cell>
          <cell r="Z293" t="str">
            <v>For The Benefit of Some of the People</v>
          </cell>
          <cell r="AA293" t="str">
            <v>For Their Own Benefit</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row>
        <row r="294">
          <cell r="H294">
            <v>11.349999999999993</v>
          </cell>
          <cell r="J294">
            <v>0</v>
          </cell>
          <cell r="K294" t="str">
            <v>-</v>
          </cell>
          <cell r="L294" t="str">
            <v>-</v>
          </cell>
          <cell r="M294" t="str">
            <v>-</v>
          </cell>
          <cell r="N294">
            <v>0.12</v>
          </cell>
          <cell r="O294">
            <v>11.349999999999993</v>
          </cell>
          <cell r="P294">
            <v>0</v>
          </cell>
          <cell r="R294" t="str">
            <v/>
          </cell>
          <cell r="W294" t="str">
            <v>Government Judges?</v>
          </cell>
          <cell r="X294" t="str">
            <v/>
          </cell>
          <cell r="Y294" t="str">
            <v>For The Benefit of All People</v>
          </cell>
          <cell r="Z294" t="str">
            <v>For The Benefit of Some of the People</v>
          </cell>
          <cell r="AA294" t="str">
            <v>For Their Own Benefit</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row>
        <row r="295">
          <cell r="H295">
            <v>11.359999999999992</v>
          </cell>
          <cell r="J295">
            <v>0</v>
          </cell>
          <cell r="K295" t="str">
            <v>-</v>
          </cell>
          <cell r="L295" t="str">
            <v>-</v>
          </cell>
          <cell r="M295" t="str">
            <v>-</v>
          </cell>
          <cell r="N295">
            <v>0.16</v>
          </cell>
          <cell r="O295">
            <v>11.359999999999992</v>
          </cell>
          <cell r="P295">
            <v>0</v>
          </cell>
          <cell r="R295" t="str">
            <v/>
          </cell>
          <cell r="W295" t="str">
            <v>National Police?</v>
          </cell>
          <cell r="X295" t="str">
            <v/>
          </cell>
          <cell r="Y295" t="str">
            <v>For The Benefit of All People</v>
          </cell>
          <cell r="Z295" t="str">
            <v>For The Benefit of Some of the People</v>
          </cell>
          <cell r="AA295" t="str">
            <v>For Their Own Benefit</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row>
        <row r="296">
          <cell r="H296">
            <v>11.369999999999992</v>
          </cell>
          <cell r="J296">
            <v>0</v>
          </cell>
          <cell r="K296" t="str">
            <v>-</v>
          </cell>
          <cell r="L296" t="str">
            <v>-</v>
          </cell>
          <cell r="M296" t="str">
            <v>-</v>
          </cell>
          <cell r="N296">
            <v>0.18</v>
          </cell>
          <cell r="O296">
            <v>11.369999999999992</v>
          </cell>
          <cell r="P296">
            <v>0</v>
          </cell>
          <cell r="R296" t="str">
            <v/>
          </cell>
          <cell r="W296" t="str">
            <v>Soldiers of the Afghan National Army</v>
          </cell>
          <cell r="X296" t="str">
            <v/>
          </cell>
          <cell r="Y296" t="str">
            <v>For The Benefit of All People</v>
          </cell>
          <cell r="Z296" t="str">
            <v>For The Benefit of Some of the People</v>
          </cell>
          <cell r="AA296" t="str">
            <v>For Their Own Benefit</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row>
        <row r="297">
          <cell r="H297">
            <v>11.379999999999992</v>
          </cell>
          <cell r="J297">
            <v>0</v>
          </cell>
          <cell r="K297" t="str">
            <v>-</v>
          </cell>
          <cell r="L297" t="str">
            <v>-</v>
          </cell>
          <cell r="M297" t="str">
            <v>-</v>
          </cell>
          <cell r="N297">
            <v>0.2</v>
          </cell>
          <cell r="O297">
            <v>11.379999999999992</v>
          </cell>
          <cell r="P297">
            <v>0</v>
          </cell>
          <cell r="R297" t="str">
            <v/>
          </cell>
          <cell r="W297" t="str">
            <v>Journalists</v>
          </cell>
          <cell r="X297" t="str">
            <v/>
          </cell>
          <cell r="Y297" t="str">
            <v>For The Benefit of All People</v>
          </cell>
          <cell r="Z297" t="str">
            <v>For The Benefit of Some of the People</v>
          </cell>
          <cell r="AA297" t="str">
            <v>For Their Own Benefit</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row>
        <row r="298">
          <cell r="H298">
            <v>11.389999999999992</v>
          </cell>
          <cell r="J298">
            <v>0</v>
          </cell>
          <cell r="K298" t="str">
            <v>-</v>
          </cell>
          <cell r="L298" t="str">
            <v>-</v>
          </cell>
          <cell r="M298" t="str">
            <v>-</v>
          </cell>
          <cell r="N298">
            <v>0.21</v>
          </cell>
          <cell r="O298">
            <v>11.389999999999992</v>
          </cell>
          <cell r="P298">
            <v>0</v>
          </cell>
          <cell r="R298" t="str">
            <v/>
          </cell>
          <cell r="W298" t="str">
            <v>Radio Personalities / Talk-Show Hosts</v>
          </cell>
          <cell r="X298" t="str">
            <v/>
          </cell>
          <cell r="Y298" t="str">
            <v>For The Benefit of All People</v>
          </cell>
          <cell r="Z298" t="str">
            <v>For The Benefit of Some of the People</v>
          </cell>
          <cell r="AA298" t="str">
            <v>For Their Own Benefit</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row>
        <row r="299">
          <cell r="H299">
            <v>14.02</v>
          </cell>
          <cell r="J299">
            <v>0</v>
          </cell>
          <cell r="K299" t="str">
            <v>F.02</v>
          </cell>
          <cell r="L299" t="str">
            <v>F.02</v>
          </cell>
          <cell r="M299" t="str">
            <v>-</v>
          </cell>
          <cell r="N299" t="str">
            <v>CF.02</v>
          </cell>
          <cell r="O299">
            <v>14.02</v>
          </cell>
          <cell r="P299">
            <v>0</v>
          </cell>
          <cell r="R299" t="str">
            <v/>
          </cell>
          <cell r="W299" t="str">
            <v>Have you ever heard about the national solidarity program?</v>
          </cell>
          <cell r="X299" t="str">
            <v/>
          </cell>
          <cell r="Y299" t="str">
            <v>No</v>
          </cell>
          <cell r="Z299" t="str">
            <v>Yes</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row>
        <row r="300">
          <cell r="H300">
            <v>14.03</v>
          </cell>
          <cell r="J300">
            <v>0</v>
          </cell>
          <cell r="K300" t="str">
            <v>-</v>
          </cell>
          <cell r="L300" t="str">
            <v>-</v>
          </cell>
          <cell r="M300" t="str">
            <v>-</v>
          </cell>
          <cell r="N300">
            <v>1.02</v>
          </cell>
          <cell r="O300">
            <v>14.03</v>
          </cell>
          <cell r="P300">
            <v>0</v>
          </cell>
          <cell r="R300" t="str">
            <v/>
          </cell>
          <cell r="W300" t="str">
            <v>Does the national solidarity program fund any project in your village?</v>
          </cell>
          <cell r="X300" t="str">
            <v/>
          </cell>
          <cell r="Y300" t="str">
            <v>No</v>
          </cell>
          <cell r="Z300" t="str">
            <v>Yes</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row>
        <row r="301">
          <cell r="H301">
            <v>0</v>
          </cell>
          <cell r="J301">
            <v>0</v>
          </cell>
          <cell r="K301" t="str">
            <v>-</v>
          </cell>
          <cell r="L301" t="str">
            <v>-</v>
          </cell>
          <cell r="M301" t="str">
            <v>-</v>
          </cell>
          <cell r="N301">
            <v>1.03</v>
          </cell>
          <cell r="O301">
            <v>0</v>
          </cell>
          <cell r="P301">
            <v>0</v>
          </cell>
          <cell r="R301" t="str">
            <v/>
          </cell>
          <cell r="W301" t="str">
            <v>Code of province</v>
          </cell>
          <cell r="X301" t="str">
            <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row>
        <row r="302">
          <cell r="H302">
            <v>0</v>
          </cell>
          <cell r="J302">
            <v>0</v>
          </cell>
          <cell r="K302" t="str">
            <v>-</v>
          </cell>
          <cell r="L302" t="str">
            <v>-</v>
          </cell>
          <cell r="M302" t="str">
            <v>-</v>
          </cell>
          <cell r="N302">
            <v>2.2200000000000002</v>
          </cell>
          <cell r="O302">
            <v>0</v>
          </cell>
          <cell r="P302">
            <v>0</v>
          </cell>
          <cell r="R302" t="str">
            <v/>
          </cell>
          <cell r="W302" t="str">
            <v>Code of district</v>
          </cell>
          <cell r="X302" t="str">
            <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row>
        <row r="303">
          <cell r="H303">
            <v>0</v>
          </cell>
          <cell r="J303">
            <v>0</v>
          </cell>
          <cell r="K303" t="str">
            <v>-</v>
          </cell>
          <cell r="L303" t="str">
            <v>-</v>
          </cell>
          <cell r="M303" t="str">
            <v>-</v>
          </cell>
          <cell r="N303">
            <v>2.23</v>
          </cell>
          <cell r="O303">
            <v>0</v>
          </cell>
          <cell r="P303">
            <v>0</v>
          </cell>
          <cell r="R303" t="str">
            <v/>
          </cell>
          <cell r="W303" t="str">
            <v>Any other name that the village may be called: 2</v>
          </cell>
          <cell r="X303" t="str">
            <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row>
        <row r="304">
          <cell r="H304">
            <v>0</v>
          </cell>
          <cell r="J304">
            <v>0</v>
          </cell>
          <cell r="K304">
            <v>2.02</v>
          </cell>
          <cell r="L304" t="str">
            <v>-</v>
          </cell>
          <cell r="M304">
            <v>2.02</v>
          </cell>
          <cell r="N304">
            <v>2.2400000000000002</v>
          </cell>
          <cell r="O304">
            <v>0</v>
          </cell>
          <cell r="P304">
            <v>0</v>
          </cell>
          <cell r="R304" t="str">
            <v/>
          </cell>
          <cell r="W304" t="str">
            <v>Type of house and building code:</v>
          </cell>
          <cell r="X304" t="str">
            <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row>
        <row r="305">
          <cell r="H305">
            <v>0</v>
          </cell>
          <cell r="J305">
            <v>0</v>
          </cell>
          <cell r="K305">
            <v>2.0299999999999998</v>
          </cell>
          <cell r="L305" t="str">
            <v>-</v>
          </cell>
          <cell r="M305">
            <v>2.04</v>
          </cell>
          <cell r="N305">
            <v>2.25</v>
          </cell>
          <cell r="O305">
            <v>0</v>
          </cell>
          <cell r="P305">
            <v>0</v>
          </cell>
          <cell r="R305" t="str">
            <v/>
          </cell>
          <cell r="W305" t="str">
            <v>Team leader’s age:</v>
          </cell>
          <cell r="X305" t="str">
            <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row>
        <row r="306">
          <cell r="H306">
            <v>0</v>
          </cell>
          <cell r="J306">
            <v>0</v>
          </cell>
          <cell r="K306" t="str">
            <v>-</v>
          </cell>
          <cell r="L306" t="str">
            <v>-</v>
          </cell>
          <cell r="M306" t="str">
            <v>-</v>
          </cell>
          <cell r="N306">
            <v>2.0299999999999998</v>
          </cell>
          <cell r="O306">
            <v>0</v>
          </cell>
          <cell r="P306">
            <v>0</v>
          </cell>
          <cell r="R306" t="str">
            <v/>
          </cell>
          <cell r="W306" t="str">
            <v>Team leader’s address:</v>
          </cell>
          <cell r="X306" t="str">
            <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row>
        <row r="307">
          <cell r="H307">
            <v>0</v>
          </cell>
          <cell r="J307">
            <v>0</v>
          </cell>
          <cell r="K307" t="str">
            <v>-</v>
          </cell>
          <cell r="L307" t="str">
            <v>-</v>
          </cell>
          <cell r="M307" t="str">
            <v>-</v>
          </cell>
          <cell r="N307">
            <v>2.04</v>
          </cell>
          <cell r="O307">
            <v>0</v>
          </cell>
          <cell r="P307">
            <v>0</v>
          </cell>
          <cell r="R307" t="str">
            <v/>
          </cell>
          <cell r="W307" t="str">
            <v>In order to know how conditions change with the passage of time we want to have more interviews with the residents of the village. Such interviews may happen next year. Do you agree to this?</v>
          </cell>
          <cell r="X307" t="str">
            <v>[ONLY TO BE ASKED TO NEW RESPONDENTS]</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row>
        <row r="308">
          <cell r="H308">
            <v>0</v>
          </cell>
          <cell r="J308">
            <v>0</v>
          </cell>
          <cell r="K308" t="str">
            <v>-</v>
          </cell>
          <cell r="L308" t="str">
            <v>-</v>
          </cell>
          <cell r="M308" t="str">
            <v>-</v>
          </cell>
          <cell r="N308">
            <v>2.0499999999999998</v>
          </cell>
          <cell r="O308">
            <v>0</v>
          </cell>
          <cell r="P308">
            <v>0</v>
          </cell>
          <cell r="R308" t="str">
            <v/>
          </cell>
          <cell r="W308" t="str">
            <v>Are you married?</v>
          </cell>
          <cell r="X308" t="str">
            <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row>
        <row r="309">
          <cell r="H309">
            <v>0</v>
          </cell>
          <cell r="J309">
            <v>0</v>
          </cell>
          <cell r="K309" t="str">
            <v>-</v>
          </cell>
          <cell r="L309" t="str">
            <v>-</v>
          </cell>
          <cell r="M309" t="str">
            <v>-</v>
          </cell>
          <cell r="N309">
            <v>2.0099999999999998</v>
          </cell>
          <cell r="O309">
            <v>0</v>
          </cell>
          <cell r="P309">
            <v>0</v>
          </cell>
          <cell r="R309" t="str">
            <v/>
          </cell>
          <cell r="W309" t="str">
            <v>Do you have any children? (If the answer is yes) How many children do you have?</v>
          </cell>
          <cell r="X309" t="str">
            <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row>
        <row r="310">
          <cell r="H310">
            <v>0</v>
          </cell>
          <cell r="J310">
            <v>0</v>
          </cell>
          <cell r="K310" t="str">
            <v>-</v>
          </cell>
          <cell r="L310" t="str">
            <v>-</v>
          </cell>
          <cell r="M310" t="str">
            <v>-</v>
          </cell>
          <cell r="N310">
            <v>4.01</v>
          </cell>
          <cell r="O310">
            <v>0</v>
          </cell>
          <cell r="P310">
            <v>0</v>
          </cell>
          <cell r="R310" t="str">
            <v/>
          </cell>
          <cell r="W310" t="str">
            <v>Do most of the people in your village pay money using water from the above main sources?</v>
          </cell>
          <cell r="X310" t="str">
            <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row>
        <row r="311">
          <cell r="H311">
            <v>0</v>
          </cell>
          <cell r="J311">
            <v>0</v>
          </cell>
          <cell r="K311" t="str">
            <v>-</v>
          </cell>
          <cell r="L311" t="str">
            <v>-</v>
          </cell>
          <cell r="M311" t="str">
            <v>-</v>
          </cell>
          <cell r="N311">
            <v>4.03</v>
          </cell>
          <cell r="O311">
            <v>0</v>
          </cell>
          <cell r="P311">
            <v>0</v>
          </cell>
          <cell r="R311" t="str">
            <v/>
          </cell>
          <cell r="W311" t="str">
            <v>How much money did each household pay on average last month for taking water from this main source?</v>
          </cell>
          <cell r="X311" t="str">
            <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row>
        <row r="312">
          <cell r="H312">
            <v>0</v>
          </cell>
          <cell r="J312">
            <v>0</v>
          </cell>
          <cell r="K312">
            <v>7.0299999999999994</v>
          </cell>
          <cell r="L312" t="str">
            <v>-</v>
          </cell>
          <cell r="M312">
            <v>4.04</v>
          </cell>
          <cell r="N312">
            <v>3.03</v>
          </cell>
          <cell r="O312">
            <v>0</v>
          </cell>
          <cell r="P312">
            <v>0</v>
          </cell>
          <cell r="R312" t="str">
            <v/>
          </cell>
          <cell r="W312" t="str">
            <v>How many minutes does it take, on average, for villagers to collect water?</v>
          </cell>
          <cell r="X312" t="str">
            <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row>
        <row r="313">
          <cell r="H313">
            <v>0</v>
          </cell>
          <cell r="J313">
            <v>0</v>
          </cell>
          <cell r="K313" t="str">
            <v>-</v>
          </cell>
          <cell r="L313" t="str">
            <v>-</v>
          </cell>
          <cell r="M313" t="str">
            <v>-</v>
          </cell>
          <cell r="N313">
            <v>3.11</v>
          </cell>
          <cell r="O313">
            <v>0</v>
          </cell>
          <cell r="P313">
            <v>0</v>
          </cell>
          <cell r="R313" t="str">
            <v/>
          </cell>
          <cell r="W313" t="str">
            <v>How many times per day on average do villagers go to collect water?</v>
          </cell>
          <cell r="X313" t="str">
            <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row>
        <row r="314">
          <cell r="H314">
            <v>0</v>
          </cell>
          <cell r="J314">
            <v>0</v>
          </cell>
          <cell r="K314">
            <v>19.02</v>
          </cell>
          <cell r="L314">
            <v>19.020000000000003</v>
          </cell>
          <cell r="M314">
            <v>77.02</v>
          </cell>
          <cell r="N314">
            <v>5.0199999999999996</v>
          </cell>
          <cell r="O314">
            <v>0</v>
          </cell>
          <cell r="P314">
            <v>0</v>
          </cell>
          <cell r="R314" t="str">
            <v/>
          </cell>
          <cell r="W314" t="str">
            <v>How many mixed schools for boys and girls do you have in your village (joint school for male and female?)</v>
          </cell>
          <cell r="X314" t="str">
            <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row>
        <row r="315">
          <cell r="H315">
            <v>0</v>
          </cell>
          <cell r="J315">
            <v>0</v>
          </cell>
          <cell r="K315" t="str">
            <v>-</v>
          </cell>
          <cell r="L315" t="str">
            <v>-</v>
          </cell>
          <cell r="M315" t="str">
            <v>-</v>
          </cell>
          <cell r="N315" t="str">
            <v>A.03</v>
          </cell>
          <cell r="O315">
            <v>0</v>
          </cell>
          <cell r="P315">
            <v>0</v>
          </cell>
          <cell r="R315" t="str">
            <v/>
          </cell>
          <cell r="W315" t="str">
            <v>How many schools do you have in your village just for boys?</v>
          </cell>
          <cell r="X315" t="str">
            <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row>
        <row r="316">
          <cell r="H316">
            <v>0</v>
          </cell>
          <cell r="J316">
            <v>0</v>
          </cell>
          <cell r="K316" t="str">
            <v>-</v>
          </cell>
          <cell r="L316" t="str">
            <v>-</v>
          </cell>
          <cell r="M316" t="str">
            <v>-</v>
          </cell>
          <cell r="N316" t="str">
            <v>A.04</v>
          </cell>
          <cell r="O316">
            <v>0</v>
          </cell>
          <cell r="P316">
            <v>0</v>
          </cell>
          <cell r="R316" t="str">
            <v/>
          </cell>
          <cell r="W316" t="str">
            <v>How many just for girls schools do you have in your village?</v>
          </cell>
          <cell r="X316" t="str">
            <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row>
        <row r="317">
          <cell r="H317">
            <v>0</v>
          </cell>
          <cell r="J317">
            <v>0</v>
          </cell>
          <cell r="K317" t="str">
            <v>-</v>
          </cell>
          <cell r="L317" t="str">
            <v>-</v>
          </cell>
          <cell r="M317" t="str">
            <v>-</v>
          </cell>
          <cell r="N317" t="str">
            <v>A.05</v>
          </cell>
          <cell r="O317">
            <v>0</v>
          </cell>
          <cell r="P317">
            <v>0</v>
          </cell>
          <cell r="R317" t="str">
            <v/>
          </cell>
          <cell r="W317" t="str">
            <v>Are there female teachers in your village?</v>
          </cell>
          <cell r="X317" t="str">
            <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row>
        <row r="318">
          <cell r="H318">
            <v>0</v>
          </cell>
          <cell r="J318">
            <v>0</v>
          </cell>
          <cell r="K318" t="str">
            <v>-</v>
          </cell>
          <cell r="L318" t="str">
            <v>-</v>
          </cell>
          <cell r="M318" t="str">
            <v>-</v>
          </cell>
          <cell r="N318" t="str">
            <v>B.02</v>
          </cell>
          <cell r="O318">
            <v>0</v>
          </cell>
          <cell r="P318">
            <v>0</v>
          </cell>
          <cell r="R318" t="str">
            <v/>
          </cell>
          <cell r="W318" t="str">
            <v>How many children do you have?</v>
          </cell>
          <cell r="X318" t="str">
            <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row>
        <row r="319">
          <cell r="H319">
            <v>0</v>
          </cell>
          <cell r="J319">
            <v>0</v>
          </cell>
          <cell r="K319" t="str">
            <v>-</v>
          </cell>
          <cell r="L319" t="str">
            <v>-</v>
          </cell>
          <cell r="M319" t="str">
            <v>-</v>
          </cell>
          <cell r="N319" t="str">
            <v>B.04</v>
          </cell>
          <cell r="O319">
            <v>0</v>
          </cell>
          <cell r="P319" t="str">
            <v>Make ages specific</v>
          </cell>
          <cell r="R319" t="str">
            <v/>
          </cell>
          <cell r="W319" t="str">
            <v>Do all of your children attend school?</v>
          </cell>
          <cell r="X319" t="str">
            <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row>
        <row r="320">
          <cell r="H320">
            <v>0</v>
          </cell>
          <cell r="J320">
            <v>0</v>
          </cell>
          <cell r="K320" t="str">
            <v>-</v>
          </cell>
          <cell r="L320" t="str">
            <v>-</v>
          </cell>
          <cell r="M320" t="str">
            <v>-</v>
          </cell>
          <cell r="N320" t="str">
            <v>B.05</v>
          </cell>
          <cell r="O320">
            <v>0</v>
          </cell>
          <cell r="P320">
            <v>0</v>
          </cell>
          <cell r="R320" t="str">
            <v/>
          </cell>
          <cell r="W320" t="str">
            <v>What type of {project / projects}?</v>
          </cell>
          <cell r="X320" t="str">
            <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row>
        <row r="321">
          <cell r="H321">
            <v>0</v>
          </cell>
          <cell r="J321">
            <v>0</v>
          </cell>
          <cell r="K321" t="str">
            <v>-</v>
          </cell>
          <cell r="L321" t="str">
            <v>-</v>
          </cell>
          <cell r="M321" t="str">
            <v>-</v>
          </cell>
          <cell r="N321" t="str">
            <v>B.06</v>
          </cell>
          <cell r="O321">
            <v>0</v>
          </cell>
          <cell r="P321">
            <v>0</v>
          </cell>
          <cell r="R321" t="str">
            <v/>
          </cell>
          <cell r="W321" t="str">
            <v>What would be the main reason that will not let women participate in such courses?</v>
          </cell>
          <cell r="X321" t="str">
            <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row>
        <row r="322">
          <cell r="H322">
            <v>0</v>
          </cell>
          <cell r="J322">
            <v>0</v>
          </cell>
          <cell r="K322" t="str">
            <v>-</v>
          </cell>
          <cell r="L322" t="str">
            <v>-</v>
          </cell>
          <cell r="M322" t="str">
            <v>-</v>
          </cell>
          <cell r="N322" t="str">
            <v>B.07</v>
          </cell>
          <cell r="O322">
            <v>0</v>
          </cell>
          <cell r="P322">
            <v>0</v>
          </cell>
          <cell r="R322" t="str">
            <v/>
          </cell>
          <cell r="W322" t="str">
            <v>Now, I want you to calculate this for me: What is 7 times 8?</v>
          </cell>
          <cell r="X322" t="str">
            <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row>
        <row r="323">
          <cell r="K323" t="str">
            <v>-</v>
          </cell>
          <cell r="L323" t="str">
            <v>-</v>
          </cell>
          <cell r="M323" t="str">
            <v>-</v>
          </cell>
          <cell r="N323" t="str">
            <v>B.08</v>
          </cell>
        </row>
        <row r="324">
          <cell r="K324" t="str">
            <v>-</v>
          </cell>
          <cell r="L324" t="str">
            <v>-</v>
          </cell>
          <cell r="M324" t="str">
            <v>B.03</v>
          </cell>
          <cell r="N324" t="str">
            <v>B.09</v>
          </cell>
        </row>
        <row r="325">
          <cell r="K325" t="str">
            <v>-</v>
          </cell>
          <cell r="L325" t="str">
            <v>-</v>
          </cell>
          <cell r="M325" t="str">
            <v>-</v>
          </cell>
          <cell r="N325" t="str">
            <v>B.11</v>
          </cell>
        </row>
        <row r="326">
          <cell r="K326" t="str">
            <v>-</v>
          </cell>
          <cell r="L326" t="str">
            <v>-</v>
          </cell>
          <cell r="M326" t="str">
            <v>-</v>
          </cell>
          <cell r="N326" t="str">
            <v>B.12</v>
          </cell>
        </row>
        <row r="327">
          <cell r="K327" t="str">
            <v>-</v>
          </cell>
          <cell r="L327" t="str">
            <v>-</v>
          </cell>
          <cell r="M327" t="str">
            <v>-</v>
          </cell>
          <cell r="N327" t="str">
            <v>B.13</v>
          </cell>
        </row>
        <row r="328">
          <cell r="K328" t="str">
            <v>-</v>
          </cell>
          <cell r="L328" t="str">
            <v>-</v>
          </cell>
          <cell r="M328" t="str">
            <v>-</v>
          </cell>
          <cell r="N328" t="str">
            <v>B.14</v>
          </cell>
        </row>
        <row r="329">
          <cell r="K329" t="str">
            <v>-</v>
          </cell>
          <cell r="L329" t="str">
            <v>-</v>
          </cell>
          <cell r="M329" t="str">
            <v>-</v>
          </cell>
          <cell r="N329" t="str">
            <v>B.15</v>
          </cell>
        </row>
        <row r="330">
          <cell r="K330" t="str">
            <v>-</v>
          </cell>
          <cell r="L330" t="str">
            <v>-</v>
          </cell>
          <cell r="M330" t="str">
            <v>-</v>
          </cell>
          <cell r="N330" t="str">
            <v>B.16</v>
          </cell>
        </row>
      </sheetData>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
      <sheetName val="O#"/>
      <sheetName val="I#"/>
      <sheetName val="B#"/>
      <sheetName val="D#"/>
      <sheetName val="A#"/>
      <sheetName val="E#"/>
      <sheetName val="M#"/>
      <sheetName val="L#"/>
      <sheetName val="F#"/>
      <sheetName val="If#"/>
      <sheetName val="In#"/>
      <sheetName val="S#"/>
      <sheetName val="Sip#"/>
      <sheetName val="N#"/>
      <sheetName val="N"/>
      <sheetName val="Nh"/>
      <sheetName val="Nm"/>
      <sheetName val="Nf"/>
      <sheetName val="0F"/>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a"/>
      <sheetName val="19b"/>
      <sheetName val="20"/>
      <sheetName val="AB"/>
      <sheetName val="X"/>
      <sheetName val="m0F"/>
      <sheetName val="m1"/>
      <sheetName val="m2"/>
      <sheetName val="m3"/>
      <sheetName val="m4"/>
      <sheetName val="m5"/>
      <sheetName val="m6"/>
      <sheetName val="m7"/>
      <sheetName val="m8"/>
      <sheetName val="m9"/>
      <sheetName val="m10"/>
      <sheetName val="m11"/>
      <sheetName val="m12"/>
      <sheetName val="m13"/>
      <sheetName val="m14"/>
      <sheetName val="m15"/>
      <sheetName val="m16"/>
      <sheetName val="m17"/>
      <sheetName val="m18"/>
      <sheetName val="m19"/>
      <sheetName val="mAB"/>
      <sheetName val="h0F"/>
      <sheetName val="hN"/>
      <sheetName val="h1"/>
      <sheetName val="h2"/>
      <sheetName val="h3"/>
      <sheetName val="h4"/>
      <sheetName val="h5"/>
      <sheetName val="h6"/>
      <sheetName val="h7"/>
      <sheetName val="h8"/>
      <sheetName val="h9"/>
      <sheetName val="h10"/>
      <sheetName val="h11"/>
      <sheetName val="h12"/>
      <sheetName val="h13"/>
      <sheetName val="h14"/>
      <sheetName val="h15"/>
      <sheetName val="h16"/>
      <sheetName val="h17"/>
      <sheetName val="h18"/>
      <sheetName val="hAB"/>
      <sheetName val="f0F"/>
      <sheetName val="f1"/>
      <sheetName val="f2"/>
      <sheetName val="f3"/>
      <sheetName val="f4"/>
      <sheetName val="f5"/>
      <sheetName val="f6"/>
      <sheetName val="f7"/>
      <sheetName val="f8"/>
      <sheetName val="f9"/>
      <sheetName val="f10"/>
      <sheetName val="f11"/>
      <sheetName val="f12"/>
      <sheetName val="f13"/>
      <sheetName val="f14"/>
      <sheetName val="fAB"/>
      <sheetName val="OICC"/>
    </sheetNames>
    <sheetDataSet>
      <sheetData sheetId="0"/>
      <sheetData sheetId="1"/>
      <sheetData sheetId="2"/>
      <sheetData sheetId="3"/>
      <sheetData sheetId="4"/>
      <sheetData sheetId="5"/>
      <sheetData sheetId="6"/>
      <sheetData sheetId="7"/>
      <sheetData sheetId="8"/>
      <sheetData sheetId="9"/>
      <sheetData sheetId="10"/>
      <sheetData sheetId="11">
        <row r="46">
          <cell r="A46" t="str">
            <v>IF ALL</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Q81"/>
  <sheetViews>
    <sheetView tabSelected="1" view="pageBreakPreview" zoomScaleSheetLayoutView="100" workbookViewId="0">
      <selection activeCell="E41" sqref="E41"/>
    </sheetView>
  </sheetViews>
  <sheetFormatPr defaultRowHeight="11.25"/>
  <cols>
    <col min="1" max="60" width="2.42578125" style="4" customWidth="1"/>
    <col min="61" max="64" width="3.28515625" style="842" customWidth="1"/>
    <col min="65" max="105" width="3.28515625" style="91" customWidth="1"/>
    <col min="106" max="106" width="4.7109375" style="91" customWidth="1"/>
    <col min="107" max="107" width="1.5703125" style="91" customWidth="1"/>
    <col min="108" max="108" width="6.42578125" style="91" customWidth="1"/>
    <col min="109" max="109" width="61.5703125" style="91" customWidth="1"/>
    <col min="110" max="110" width="3.85546875" style="91" customWidth="1"/>
    <col min="111" max="16384" width="9.140625" style="91"/>
  </cols>
  <sheetData>
    <row r="1" spans="1:66" ht="15.75" customHeight="1">
      <c r="A1" s="1" t="str">
        <f>CONCATENATE([1]Sections!$P$1, " - / - ",[1]Sections!$P$2," ",[1]Sections!$Q$2,": ",[1]Sections!$S$2," [ ",[1]Sections!$V$2," ",ROMAN(COUNT($BL$1:$BL$930))," / ",ROMAN(BL1)," ]")</f>
        <v>Female Focus Group Questionnaire - / - Section 0: Interview Codes [ Page I / I ]</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4"/>
      <c r="BJ1" s="549"/>
      <c r="BK1" s="165"/>
      <c r="BL1" s="3">
        <v>1</v>
      </c>
      <c r="BM1" s="3"/>
      <c r="BN1" s="3"/>
    </row>
    <row r="2" spans="1:66" ht="6" customHeight="1" thickBot="1"/>
    <row r="3" spans="1:66" ht="16.5" customHeight="1">
      <c r="B3" s="1585">
        <f>VLOOKUP(BI3,[1]eFFG!$H$4:$J$247,3,FALSE)</f>
        <v>0.01</v>
      </c>
      <c r="C3" s="1586"/>
      <c r="D3" s="1587" t="str">
        <f>VLOOKUP(BI3,[1]eFFG!$O$4:$BW$245,9,FALSE)</f>
        <v>Interview Date</v>
      </c>
      <c r="E3" s="1588"/>
      <c r="F3" s="1588"/>
      <c r="G3" s="1588"/>
      <c r="H3" s="1588"/>
      <c r="I3" s="1589"/>
      <c r="J3" s="1590" t="str">
        <f>VLOOKUP(BI3,[1]eFFG!$O$4:$BW$245,11,FALSE)</f>
        <v>Month</v>
      </c>
      <c r="K3" s="1590"/>
      <c r="L3" s="1590"/>
      <c r="M3" s="1590" t="s">
        <v>3</v>
      </c>
      <c r="N3" s="1590"/>
      <c r="O3" s="1590"/>
      <c r="P3" s="1590"/>
      <c r="Q3" s="1590"/>
      <c r="R3" s="1590"/>
      <c r="S3" s="1591"/>
      <c r="T3" s="1592"/>
      <c r="U3" s="1590" t="str">
        <f>VLOOKUP(BI3,[1]eFFG!$O$4:$BW$245,12,FALSE)</f>
        <v>Day</v>
      </c>
      <c r="V3" s="1590"/>
      <c r="W3" s="1590"/>
      <c r="X3" s="1590" t="s">
        <v>3</v>
      </c>
      <c r="Y3" s="1590"/>
      <c r="Z3" s="1590"/>
      <c r="AA3" s="1590"/>
      <c r="AB3" s="1590"/>
      <c r="AC3" s="1590"/>
      <c r="AD3" s="1593"/>
      <c r="AE3" s="190"/>
      <c r="AF3" s="1594">
        <f>VLOOKUP(BK3,[1]eFFG!$H$4:$J$247,3,FALSE)</f>
        <v>0.10999999999999999</v>
      </c>
      <c r="AG3" s="1595"/>
      <c r="AH3" s="1588" t="str">
        <f>VLOOKUP(BK3,[1]eFFG!$O$4:$BW$354,9,FALSE)</f>
        <v>Village Name</v>
      </c>
      <c r="AI3" s="1588"/>
      <c r="AJ3" s="1588"/>
      <c r="AK3" s="1589"/>
      <c r="AL3" s="1596"/>
      <c r="AM3" s="1596"/>
      <c r="AN3" s="1596"/>
      <c r="AO3" s="1596"/>
      <c r="AP3" s="1596"/>
      <c r="AQ3" s="1596"/>
      <c r="AR3" s="1596"/>
      <c r="AS3" s="1596"/>
      <c r="AT3" s="1596"/>
      <c r="AU3" s="1596"/>
      <c r="AV3" s="1596"/>
      <c r="AW3" s="1596"/>
      <c r="AX3" s="1596"/>
      <c r="AY3" s="1596"/>
      <c r="AZ3" s="1596"/>
      <c r="BA3" s="1596"/>
      <c r="BB3" s="1596"/>
      <c r="BC3" s="1596"/>
      <c r="BD3" s="1596"/>
      <c r="BE3" s="1596"/>
      <c r="BF3" s="1596"/>
      <c r="BG3" s="1597"/>
      <c r="BI3" s="1598">
        <v>0.01</v>
      </c>
      <c r="BJ3" s="1598"/>
      <c r="BK3" s="1598">
        <v>0.11</v>
      </c>
      <c r="BL3" s="1598"/>
    </row>
    <row r="4" spans="1:66" ht="16.5" customHeight="1">
      <c r="B4" s="1599"/>
      <c r="C4" s="1600"/>
      <c r="D4" s="1601"/>
      <c r="E4" s="1602"/>
      <c r="F4" s="1602"/>
      <c r="G4" s="1602"/>
      <c r="H4" s="1602"/>
      <c r="I4" s="1603"/>
      <c r="J4" s="448"/>
      <c r="K4" s="448"/>
      <c r="L4" s="448"/>
      <c r="M4" s="448"/>
      <c r="N4" s="448"/>
      <c r="O4" s="448"/>
      <c r="P4" s="448"/>
      <c r="Q4" s="448"/>
      <c r="R4" s="448"/>
      <c r="S4" s="449"/>
      <c r="T4" s="1604"/>
      <c r="U4" s="448"/>
      <c r="V4" s="448"/>
      <c r="W4" s="448"/>
      <c r="X4" s="448"/>
      <c r="Y4" s="448"/>
      <c r="Z4" s="448"/>
      <c r="AA4" s="448"/>
      <c r="AB4" s="448"/>
      <c r="AC4" s="448"/>
      <c r="AD4" s="1541"/>
      <c r="AE4" s="190"/>
      <c r="AF4" s="1599"/>
      <c r="AG4" s="1605"/>
      <c r="AH4" s="1602"/>
      <c r="AI4" s="1602"/>
      <c r="AJ4" s="1602"/>
      <c r="AK4" s="1603"/>
      <c r="AL4" s="416"/>
      <c r="AM4" s="416"/>
      <c r="AN4" s="416"/>
      <c r="AO4" s="416"/>
      <c r="AP4" s="416"/>
      <c r="AQ4" s="416"/>
      <c r="AR4" s="416"/>
      <c r="AS4" s="416"/>
      <c r="AT4" s="416"/>
      <c r="AU4" s="416"/>
      <c r="AV4" s="416"/>
      <c r="AW4" s="416"/>
      <c r="AX4" s="416"/>
      <c r="AY4" s="416"/>
      <c r="AZ4" s="416"/>
      <c r="BA4" s="416"/>
      <c r="BB4" s="416"/>
      <c r="BC4" s="416"/>
      <c r="BD4" s="416"/>
      <c r="BE4" s="416"/>
      <c r="BF4" s="416"/>
      <c r="BG4" s="1606"/>
      <c r="BI4" s="1607"/>
      <c r="BJ4" s="1607"/>
      <c r="BK4" s="1607"/>
      <c r="BL4" s="1607"/>
    </row>
    <row r="5" spans="1:66" ht="16.5" customHeight="1" thickBot="1">
      <c r="B5" s="1608"/>
      <c r="C5" s="1609"/>
      <c r="D5" s="1610"/>
      <c r="E5" s="1611"/>
      <c r="F5" s="1611"/>
      <c r="G5" s="1611"/>
      <c r="H5" s="1611"/>
      <c r="I5" s="1612"/>
      <c r="J5" s="634"/>
      <c r="K5" s="634"/>
      <c r="L5" s="634"/>
      <c r="M5" s="634"/>
      <c r="N5" s="634"/>
      <c r="O5" s="634"/>
      <c r="P5" s="634"/>
      <c r="Q5" s="634"/>
      <c r="R5" s="634"/>
      <c r="S5" s="1613"/>
      <c r="T5" s="1614"/>
      <c r="U5" s="634"/>
      <c r="V5" s="634"/>
      <c r="W5" s="634"/>
      <c r="X5" s="634"/>
      <c r="Y5" s="634"/>
      <c r="Z5" s="634"/>
      <c r="AA5" s="634"/>
      <c r="AB5" s="634"/>
      <c r="AC5" s="634"/>
      <c r="AD5" s="1615"/>
      <c r="AE5" s="190"/>
      <c r="AF5" s="1599"/>
      <c r="AG5" s="1605"/>
      <c r="AH5" s="1602"/>
      <c r="AI5" s="1602"/>
      <c r="AJ5" s="1602"/>
      <c r="AK5" s="1603"/>
      <c r="AL5" s="416"/>
      <c r="AM5" s="416"/>
      <c r="AN5" s="416"/>
      <c r="AO5" s="416"/>
      <c r="AP5" s="416"/>
      <c r="AQ5" s="416"/>
      <c r="AR5" s="416"/>
      <c r="AS5" s="416"/>
      <c r="AT5" s="416"/>
      <c r="AU5" s="416"/>
      <c r="AV5" s="416"/>
      <c r="AW5" s="416"/>
      <c r="AX5" s="416"/>
      <c r="AY5" s="416"/>
      <c r="AZ5" s="416"/>
      <c r="BA5" s="416"/>
      <c r="BB5" s="416"/>
      <c r="BC5" s="416"/>
      <c r="BD5" s="416"/>
      <c r="BE5" s="416"/>
      <c r="BF5" s="416"/>
      <c r="BG5" s="1606"/>
    </row>
    <row r="6" spans="1:66" ht="16.5" customHeight="1" thickBot="1">
      <c r="A6" s="172"/>
      <c r="AD6" s="1616"/>
      <c r="AF6" s="1599"/>
      <c r="AG6" s="1605"/>
      <c r="AH6" s="1602"/>
      <c r="AI6" s="1602"/>
      <c r="AJ6" s="1602"/>
      <c r="AK6" s="1603"/>
      <c r="AL6" s="416"/>
      <c r="AM6" s="416"/>
      <c r="AN6" s="416"/>
      <c r="AO6" s="416"/>
      <c r="AP6" s="416"/>
      <c r="AQ6" s="416"/>
      <c r="AR6" s="416"/>
      <c r="AS6" s="416"/>
      <c r="AT6" s="416"/>
      <c r="AU6" s="416"/>
      <c r="AV6" s="416"/>
      <c r="AW6" s="416"/>
      <c r="AX6" s="416"/>
      <c r="AY6" s="416"/>
      <c r="AZ6" s="416"/>
      <c r="BA6" s="416"/>
      <c r="BB6" s="416"/>
      <c r="BC6" s="416"/>
      <c r="BD6" s="416"/>
      <c r="BE6" s="416"/>
      <c r="BF6" s="416"/>
      <c r="BG6" s="1606"/>
      <c r="BI6" s="1598">
        <v>0.02</v>
      </c>
      <c r="BJ6" s="1598"/>
    </row>
    <row r="7" spans="1:66" ht="16.5" customHeight="1" thickBot="1">
      <c r="A7" s="1324"/>
      <c r="B7" s="1585">
        <f>VLOOKUP(BI6,[1]eFFG!$H$4:$J$247,3,FALSE)</f>
        <v>0.02</v>
      </c>
      <c r="C7" s="1586"/>
      <c r="D7" s="1617" t="str">
        <f>VLOOKUP(BI6,[1]eFFG!$O$4:$BW$245,9,FALSE)</f>
        <v>Enumerator Code</v>
      </c>
      <c r="E7" s="1618"/>
      <c r="F7" s="1618"/>
      <c r="G7" s="1618"/>
      <c r="H7" s="1618"/>
      <c r="I7" s="1619"/>
      <c r="J7" s="1590" t="str">
        <f>VLOOKUP(BI6,[1]eFFG!$O$4:$BW$245,11,FALSE)</f>
        <v>|___|___|___|</v>
      </c>
      <c r="K7" s="1590"/>
      <c r="L7" s="1590"/>
      <c r="M7" s="1590"/>
      <c r="N7" s="1590"/>
      <c r="O7" s="1590"/>
      <c r="P7" s="1590"/>
      <c r="Q7" s="1590"/>
      <c r="R7" s="1590"/>
      <c r="S7" s="1590"/>
      <c r="T7" s="1590"/>
      <c r="U7" s="1590"/>
      <c r="V7" s="1590"/>
      <c r="W7" s="1590"/>
      <c r="X7" s="1590"/>
      <c r="Y7" s="1590"/>
      <c r="Z7" s="1590"/>
      <c r="AA7" s="1590"/>
      <c r="AB7" s="1590"/>
      <c r="AC7" s="1590"/>
      <c r="AD7" s="1593"/>
      <c r="AE7" s="190"/>
      <c r="AF7" s="1620"/>
      <c r="AG7" s="1621"/>
      <c r="AH7" s="1611"/>
      <c r="AI7" s="1611"/>
      <c r="AJ7" s="1611"/>
      <c r="AK7" s="1612"/>
      <c r="AL7" s="1622"/>
      <c r="AM7" s="1622"/>
      <c r="AN7" s="1622"/>
      <c r="AO7" s="1622"/>
      <c r="AP7" s="1622"/>
      <c r="AQ7" s="1622"/>
      <c r="AR7" s="1622"/>
      <c r="AS7" s="1622"/>
      <c r="AT7" s="1622"/>
      <c r="AU7" s="1622"/>
      <c r="AV7" s="1622"/>
      <c r="AW7" s="1622"/>
      <c r="AX7" s="1622"/>
      <c r="AY7" s="1622"/>
      <c r="AZ7" s="1622"/>
      <c r="BA7" s="1622"/>
      <c r="BB7" s="1622"/>
      <c r="BC7" s="1622"/>
      <c r="BD7" s="1622"/>
      <c r="BE7" s="1622"/>
      <c r="BF7" s="1622"/>
      <c r="BG7" s="1623"/>
      <c r="BK7" s="1598">
        <v>0.12</v>
      </c>
      <c r="BL7" s="1598"/>
    </row>
    <row r="8" spans="1:66" ht="16.5" customHeight="1" thickBot="1">
      <c r="A8" s="16"/>
      <c r="B8" s="1608"/>
      <c r="C8" s="1609"/>
      <c r="D8" s="1624"/>
      <c r="E8" s="1625"/>
      <c r="F8" s="1625"/>
      <c r="G8" s="1625"/>
      <c r="H8" s="1625"/>
      <c r="I8" s="1626"/>
      <c r="J8" s="634"/>
      <c r="K8" s="634"/>
      <c r="L8" s="634"/>
      <c r="M8" s="634"/>
      <c r="N8" s="634"/>
      <c r="O8" s="634"/>
      <c r="P8" s="634"/>
      <c r="Q8" s="634"/>
      <c r="R8" s="634"/>
      <c r="S8" s="634"/>
      <c r="T8" s="634"/>
      <c r="U8" s="634"/>
      <c r="V8" s="634"/>
      <c r="W8" s="634"/>
      <c r="X8" s="634"/>
      <c r="Y8" s="634"/>
      <c r="Z8" s="634"/>
      <c r="AA8" s="634"/>
      <c r="AB8" s="634"/>
      <c r="AC8" s="634"/>
      <c r="AD8" s="1615"/>
      <c r="AE8" s="190"/>
      <c r="BI8" s="1598">
        <v>0.03</v>
      </c>
      <c r="BJ8" s="1598"/>
    </row>
    <row r="9" spans="1:66" ht="16.5" customHeight="1" thickBot="1">
      <c r="A9" s="16"/>
      <c r="AD9" s="1627"/>
      <c r="AF9" s="1585">
        <f>VLOOKUP(BK7,[1]eFFG!$H$4:$J$247,3,FALSE)</f>
        <v>0.11999999999999998</v>
      </c>
      <c r="AG9" s="1628"/>
      <c r="AH9" s="1588" t="str">
        <f>VLOOKUP(BK7,[1]eFFG!$O$4:$BW$354,9,FALSE)</f>
        <v>Geocode</v>
      </c>
      <c r="AI9" s="1588"/>
      <c r="AJ9" s="1588"/>
      <c r="AK9" s="1589"/>
      <c r="AL9" s="1590" t="s">
        <v>12</v>
      </c>
      <c r="AM9" s="1590"/>
      <c r="AN9" s="1590"/>
      <c r="AO9" s="1590"/>
      <c r="AP9" s="1590"/>
      <c r="AQ9" s="1590"/>
      <c r="AR9" s="1590"/>
      <c r="AS9" s="1590"/>
      <c r="AT9" s="1590"/>
      <c r="AU9" s="1590"/>
      <c r="AV9" s="1590"/>
      <c r="AW9" s="1590"/>
      <c r="AX9" s="1590"/>
      <c r="AY9" s="1590"/>
      <c r="AZ9" s="1590"/>
      <c r="BA9" s="1590"/>
      <c r="BB9" s="1590"/>
      <c r="BC9" s="1590"/>
      <c r="BD9" s="1590"/>
      <c r="BE9" s="1590"/>
      <c r="BF9" s="1590"/>
      <c r="BG9" s="1593"/>
      <c r="BK9" s="1598">
        <v>0.13</v>
      </c>
      <c r="BL9" s="1598"/>
    </row>
    <row r="10" spans="1:66" ht="16.5" customHeight="1" thickBot="1">
      <c r="A10" s="16"/>
      <c r="B10" s="1585">
        <f>VLOOKUP(BI8,[1]eFFG!$H$4:$J$247,3,FALSE)</f>
        <v>0.03</v>
      </c>
      <c r="C10" s="1586"/>
      <c r="D10" s="1587" t="str">
        <f>VLOOKUP(BI8,[1]eFFG!$O$4:$BW$245,9,FALSE)</f>
        <v>Supervisor Code</v>
      </c>
      <c r="E10" s="1588"/>
      <c r="F10" s="1588"/>
      <c r="G10" s="1588"/>
      <c r="H10" s="1588"/>
      <c r="I10" s="1589"/>
      <c r="J10" s="1590" t="str">
        <f>VLOOKUP(BI8,[1]eFFG!$O$4:$BW$245,11,FALSE)</f>
        <v>|___|___|___|</v>
      </c>
      <c r="K10" s="1590"/>
      <c r="L10" s="1590"/>
      <c r="M10" s="1590"/>
      <c r="N10" s="1590"/>
      <c r="O10" s="1590"/>
      <c r="P10" s="1590"/>
      <c r="Q10" s="1590"/>
      <c r="R10" s="1590"/>
      <c r="S10" s="1590"/>
      <c r="T10" s="1590"/>
      <c r="U10" s="1590"/>
      <c r="V10" s="1590"/>
      <c r="W10" s="1590"/>
      <c r="X10" s="1590"/>
      <c r="Y10" s="1590"/>
      <c r="Z10" s="1590"/>
      <c r="AA10" s="1590"/>
      <c r="AB10" s="1590"/>
      <c r="AC10" s="1590"/>
      <c r="AD10" s="1593"/>
      <c r="AE10" s="1629"/>
      <c r="AF10" s="1630"/>
      <c r="AG10" s="1631"/>
      <c r="AH10" s="1611"/>
      <c r="AI10" s="1611"/>
      <c r="AJ10" s="1611"/>
      <c r="AK10" s="1612"/>
      <c r="AL10" s="634"/>
      <c r="AM10" s="634"/>
      <c r="AN10" s="634"/>
      <c r="AO10" s="634"/>
      <c r="AP10" s="634"/>
      <c r="AQ10" s="634"/>
      <c r="AR10" s="634"/>
      <c r="AS10" s="634"/>
      <c r="AT10" s="634"/>
      <c r="AU10" s="634"/>
      <c r="AV10" s="634"/>
      <c r="AW10" s="634"/>
      <c r="AX10" s="634"/>
      <c r="AY10" s="634"/>
      <c r="AZ10" s="634"/>
      <c r="BA10" s="634"/>
      <c r="BB10" s="634"/>
      <c r="BC10" s="634"/>
      <c r="BD10" s="634"/>
      <c r="BE10" s="634"/>
      <c r="BF10" s="634"/>
      <c r="BG10" s="1615"/>
      <c r="BI10" s="1632">
        <v>0.04</v>
      </c>
      <c r="BJ10" s="1632"/>
    </row>
    <row r="11" spans="1:66" ht="16.5" customHeight="1" thickBot="1">
      <c r="A11" s="16"/>
      <c r="B11" s="1608"/>
      <c r="C11" s="1609"/>
      <c r="D11" s="1610"/>
      <c r="E11" s="1611"/>
      <c r="F11" s="1611"/>
      <c r="G11" s="1611"/>
      <c r="H11" s="1611"/>
      <c r="I11" s="1612"/>
      <c r="J11" s="634"/>
      <c r="K11" s="634"/>
      <c r="L11" s="634"/>
      <c r="M11" s="634"/>
      <c r="N11" s="634"/>
      <c r="O11" s="634"/>
      <c r="P11" s="634"/>
      <c r="Q11" s="634"/>
      <c r="R11" s="634"/>
      <c r="S11" s="634"/>
      <c r="T11" s="634"/>
      <c r="U11" s="634"/>
      <c r="V11" s="634"/>
      <c r="W11" s="634"/>
      <c r="X11" s="634"/>
      <c r="Y11" s="634"/>
      <c r="Z11" s="634"/>
      <c r="AA11" s="634"/>
      <c r="AB11" s="634"/>
      <c r="AC11" s="634"/>
      <c r="AD11" s="1615"/>
      <c r="AE11" s="1629"/>
    </row>
    <row r="12" spans="1:66" ht="16.5" customHeight="1" thickBot="1">
      <c r="A12" s="16"/>
      <c r="AD12" s="1633"/>
      <c r="AE12" s="39"/>
      <c r="AF12" s="1594">
        <f>VLOOKUP(BK9,[1]eFFG!$H$4:$J$247,3,FALSE)</f>
        <v>0.12999999999999998</v>
      </c>
      <c r="AG12" s="1595"/>
      <c r="AH12" s="1618" t="str">
        <f>VLOOKUP(BK9,[1]eFFG!$O$4:$BW$354,9,FALSE)</f>
        <v>Alternate Village Name</v>
      </c>
      <c r="AI12" s="1618"/>
      <c r="AJ12" s="1618"/>
      <c r="AK12" s="1619"/>
      <c r="AL12" s="1596"/>
      <c r="AM12" s="1596"/>
      <c r="AN12" s="1596"/>
      <c r="AO12" s="1596"/>
      <c r="AP12" s="1596"/>
      <c r="AQ12" s="1596"/>
      <c r="AR12" s="1596"/>
      <c r="AS12" s="1596"/>
      <c r="AT12" s="1596"/>
      <c r="AU12" s="1596"/>
      <c r="AV12" s="1596"/>
      <c r="AW12" s="1596"/>
      <c r="AX12" s="1596"/>
      <c r="AY12" s="1596"/>
      <c r="AZ12" s="1596"/>
      <c r="BA12" s="1596"/>
      <c r="BB12" s="1596"/>
      <c r="BC12" s="1596"/>
      <c r="BD12" s="1596"/>
      <c r="BE12" s="1596"/>
      <c r="BF12" s="1596"/>
      <c r="BG12" s="1597"/>
      <c r="BH12" s="38"/>
      <c r="BI12" s="1632"/>
      <c r="BJ12" s="1632"/>
      <c r="BK12" s="1598">
        <v>0.14000000000000001</v>
      </c>
      <c r="BL12" s="1598"/>
    </row>
    <row r="13" spans="1:66" ht="16.5" customHeight="1">
      <c r="B13" s="1594">
        <f>VLOOKUP(BI10,[1]eFFG!$H$4:$J$247,3,FALSE)</f>
        <v>0.04</v>
      </c>
      <c r="C13" s="1634"/>
      <c r="D13" s="1617" t="str">
        <f>VLOOKUP(BI10,[1]eFFG!$O$4:$BW$245,9,FALSE)</f>
        <v>Number of Participants Assembled at Start</v>
      </c>
      <c r="E13" s="1618"/>
      <c r="F13" s="1618"/>
      <c r="G13" s="1618"/>
      <c r="H13" s="1618"/>
      <c r="I13" s="1618"/>
      <c r="J13" s="1618"/>
      <c r="K13" s="1618"/>
      <c r="L13" s="1619"/>
      <c r="M13" s="1590" t="str">
        <f>VLOOKUP(BI10,[1]eFFG!$O$4:$BW$245,11,FALSE)</f>
        <v>|___|___|</v>
      </c>
      <c r="N13" s="1590"/>
      <c r="O13" s="1590"/>
      <c r="P13" s="1590"/>
      <c r="Q13" s="1590"/>
      <c r="R13" s="1590"/>
      <c r="S13" s="1590"/>
      <c r="T13" s="1590"/>
      <c r="U13" s="1590"/>
      <c r="V13" s="1590"/>
      <c r="W13" s="1590"/>
      <c r="X13" s="1590"/>
      <c r="Y13" s="1590"/>
      <c r="Z13" s="1590"/>
      <c r="AA13" s="1590"/>
      <c r="AB13" s="1590"/>
      <c r="AC13" s="1590"/>
      <c r="AD13" s="1593"/>
      <c r="AE13" s="190"/>
      <c r="AF13" s="1599"/>
      <c r="AG13" s="1605"/>
      <c r="AH13" s="321"/>
      <c r="AI13" s="321"/>
      <c r="AJ13" s="321"/>
      <c r="AK13" s="1635"/>
      <c r="AL13" s="416"/>
      <c r="AM13" s="416"/>
      <c r="AN13" s="416"/>
      <c r="AO13" s="416"/>
      <c r="AP13" s="416"/>
      <c r="AQ13" s="416"/>
      <c r="AR13" s="416"/>
      <c r="AS13" s="416"/>
      <c r="AT13" s="416"/>
      <c r="AU13" s="416"/>
      <c r="AV13" s="416"/>
      <c r="AW13" s="416"/>
      <c r="AX13" s="416"/>
      <c r="AY13" s="416"/>
      <c r="AZ13" s="416"/>
      <c r="BA13" s="416"/>
      <c r="BB13" s="416"/>
      <c r="BC13" s="416"/>
      <c r="BD13" s="416"/>
      <c r="BE13" s="416"/>
      <c r="BF13" s="416"/>
      <c r="BG13" s="1606"/>
      <c r="BI13" s="1632">
        <v>0.05</v>
      </c>
      <c r="BJ13" s="1632"/>
    </row>
    <row r="14" spans="1:66" ht="16.5" customHeight="1" thickBot="1">
      <c r="A14" s="172"/>
      <c r="B14" s="1620"/>
      <c r="C14" s="1636"/>
      <c r="D14" s="1624"/>
      <c r="E14" s="1625"/>
      <c r="F14" s="1625"/>
      <c r="G14" s="1625"/>
      <c r="H14" s="1625"/>
      <c r="I14" s="1625"/>
      <c r="J14" s="1625"/>
      <c r="K14" s="1625"/>
      <c r="L14" s="1626"/>
      <c r="M14" s="634"/>
      <c r="N14" s="634"/>
      <c r="O14" s="634"/>
      <c r="P14" s="634"/>
      <c r="Q14" s="634"/>
      <c r="R14" s="634"/>
      <c r="S14" s="634"/>
      <c r="T14" s="634"/>
      <c r="U14" s="634"/>
      <c r="V14" s="634"/>
      <c r="W14" s="634"/>
      <c r="X14" s="634"/>
      <c r="Y14" s="634"/>
      <c r="Z14" s="634"/>
      <c r="AA14" s="634"/>
      <c r="AB14" s="634"/>
      <c r="AC14" s="634"/>
      <c r="AD14" s="1615"/>
      <c r="AE14" s="190"/>
      <c r="AF14" s="1599"/>
      <c r="AG14" s="1605"/>
      <c r="AH14" s="321"/>
      <c r="AI14" s="321"/>
      <c r="AJ14" s="321"/>
      <c r="AK14" s="1635"/>
      <c r="AL14" s="416"/>
      <c r="AM14" s="416"/>
      <c r="AN14" s="416"/>
      <c r="AO14" s="416"/>
      <c r="AP14" s="416"/>
      <c r="AQ14" s="416"/>
      <c r="AR14" s="416"/>
      <c r="AS14" s="416"/>
      <c r="AT14" s="416"/>
      <c r="AU14" s="416"/>
      <c r="AV14" s="416"/>
      <c r="AW14" s="416"/>
      <c r="AX14" s="416"/>
      <c r="AY14" s="416"/>
      <c r="AZ14" s="416"/>
      <c r="BA14" s="416"/>
      <c r="BB14" s="416"/>
      <c r="BC14" s="416"/>
      <c r="BD14" s="416"/>
      <c r="BE14" s="416"/>
      <c r="BF14" s="416"/>
      <c r="BG14" s="1606"/>
      <c r="BH14" s="40"/>
    </row>
    <row r="15" spans="1:66" ht="16.5" customHeight="1" thickBot="1">
      <c r="A15" s="1362"/>
      <c r="B15" s="172"/>
      <c r="C15" s="172"/>
      <c r="D15" s="38"/>
      <c r="E15" s="38"/>
      <c r="F15" s="38"/>
      <c r="G15" s="38"/>
      <c r="H15" s="38"/>
      <c r="I15" s="38"/>
      <c r="J15" s="38"/>
      <c r="K15" s="38"/>
      <c r="L15" s="38"/>
      <c r="M15" s="19"/>
      <c r="N15" s="19"/>
      <c r="O15" s="19"/>
      <c r="P15" s="19"/>
      <c r="Q15" s="19"/>
      <c r="R15" s="19"/>
      <c r="S15" s="19"/>
      <c r="T15" s="19"/>
      <c r="U15" s="19"/>
      <c r="V15" s="19"/>
      <c r="W15" s="19"/>
      <c r="X15" s="19"/>
      <c r="Y15" s="19"/>
      <c r="Z15" s="19"/>
      <c r="AA15" s="19"/>
      <c r="AB15" s="19"/>
      <c r="AC15" s="19"/>
      <c r="AD15" s="19"/>
      <c r="AF15" s="1620"/>
      <c r="AG15" s="1621"/>
      <c r="AH15" s="1625"/>
      <c r="AI15" s="1625"/>
      <c r="AJ15" s="1625"/>
      <c r="AK15" s="1626"/>
      <c r="AL15" s="1622"/>
      <c r="AM15" s="1622"/>
      <c r="AN15" s="1622"/>
      <c r="AO15" s="1622"/>
      <c r="AP15" s="1622"/>
      <c r="AQ15" s="1622"/>
      <c r="AR15" s="1622"/>
      <c r="AS15" s="1622"/>
      <c r="AT15" s="1622"/>
      <c r="AU15" s="1622"/>
      <c r="AV15" s="1622"/>
      <c r="AW15" s="1622"/>
      <c r="AX15" s="1622"/>
      <c r="AY15" s="1622"/>
      <c r="AZ15" s="1622"/>
      <c r="BA15" s="1622"/>
      <c r="BB15" s="1622"/>
      <c r="BC15" s="1622"/>
      <c r="BD15" s="1622"/>
      <c r="BE15" s="1622"/>
      <c r="BF15" s="1622"/>
      <c r="BG15" s="1623"/>
      <c r="BH15" s="1362"/>
    </row>
    <row r="16" spans="1:66" ht="16.5" customHeight="1" thickBot="1">
      <c r="A16" s="16"/>
      <c r="B16" s="1594">
        <f>VLOOKUP(BI13,[1]eFFG!$H$4:$J$247,3,FALSE)</f>
        <v>0.05</v>
      </c>
      <c r="C16" s="1634"/>
      <c r="D16" s="1617" t="str">
        <f>VLOOKUP(BI13,[1]eFFG!$O$4:$BW$245,9,FALSE)</f>
        <v>Number of Participants Who Agreed to Participate [F.02]</v>
      </c>
      <c r="E16" s="1618"/>
      <c r="F16" s="1618"/>
      <c r="G16" s="1618"/>
      <c r="H16" s="1618"/>
      <c r="I16" s="1618"/>
      <c r="J16" s="1618"/>
      <c r="K16" s="1618"/>
      <c r="L16" s="1618"/>
      <c r="M16" s="1618"/>
      <c r="N16" s="1618"/>
      <c r="O16" s="1618"/>
      <c r="P16" s="1619"/>
      <c r="Q16" s="1590" t="str">
        <f>VLOOKUP(BI13,[1]eFFG!$O$4:$BW$245,11,FALSE)</f>
        <v>|___|___|</v>
      </c>
      <c r="R16" s="1590"/>
      <c r="S16" s="1590"/>
      <c r="T16" s="1590"/>
      <c r="U16" s="1590"/>
      <c r="V16" s="1590"/>
      <c r="W16" s="1590"/>
      <c r="X16" s="1590"/>
      <c r="Y16" s="1590"/>
      <c r="Z16" s="1590"/>
      <c r="AA16" s="1590"/>
      <c r="AB16" s="1590"/>
      <c r="AC16" s="1590"/>
      <c r="AD16" s="1593"/>
      <c r="BI16" s="1632">
        <v>0.06</v>
      </c>
      <c r="BJ16" s="1632"/>
    </row>
    <row r="17" spans="1:69" ht="16.5" customHeight="1" thickBot="1">
      <c r="A17" s="16"/>
      <c r="B17" s="1620"/>
      <c r="C17" s="1636"/>
      <c r="D17" s="1624"/>
      <c r="E17" s="1625"/>
      <c r="F17" s="1625"/>
      <c r="G17" s="1625"/>
      <c r="H17" s="1625"/>
      <c r="I17" s="1625"/>
      <c r="J17" s="1625"/>
      <c r="K17" s="1625"/>
      <c r="L17" s="1625"/>
      <c r="M17" s="1625"/>
      <c r="N17" s="1625"/>
      <c r="O17" s="1625"/>
      <c r="P17" s="1626"/>
      <c r="Q17" s="634"/>
      <c r="R17" s="634"/>
      <c r="S17" s="634"/>
      <c r="T17" s="634"/>
      <c r="U17" s="634"/>
      <c r="V17" s="634"/>
      <c r="W17" s="634"/>
      <c r="X17" s="634"/>
      <c r="Y17" s="634"/>
      <c r="Z17" s="634"/>
      <c r="AA17" s="634"/>
      <c r="AB17" s="634"/>
      <c r="AC17" s="634"/>
      <c r="AD17" s="1615"/>
      <c r="AE17" s="738"/>
      <c r="AF17" s="1594">
        <f>VLOOKUP(BK12,[1]eFFG!$H$4:$J$247,3,FALSE)</f>
        <v>0.13999999999999999</v>
      </c>
      <c r="AG17" s="1595"/>
      <c r="AH17" s="1618" t="str">
        <f>VLOOKUP(BK12,[1]eFFG!$O$4:$BW$245,9,FALSE)</f>
        <v>Location of Focus Group</v>
      </c>
      <c r="AI17" s="1618"/>
      <c r="AJ17" s="1618"/>
      <c r="AK17" s="1619"/>
      <c r="AL17" s="1637">
        <v>1</v>
      </c>
      <c r="AM17" s="1638" t="str">
        <f>VLOOKUP(BK12,[1]eFFG!$O$4:$BW$245,11,FALSE)</f>
        <v>In Field in Village</v>
      </c>
      <c r="AN17" s="1639"/>
      <c r="AO17" s="1640"/>
      <c r="AP17" s="1633"/>
      <c r="AQ17" s="1633"/>
      <c r="AR17" s="1638"/>
      <c r="AS17" s="1638"/>
      <c r="AT17" s="1638"/>
      <c r="AU17" s="1641"/>
      <c r="AV17" s="1642">
        <v>7</v>
      </c>
      <c r="AW17" s="1638" t="str">
        <f>VLOOKUP(BK12,[1]eFFG!$O$4:$BW$245,17,FALSE)</f>
        <v>In Tribal Elder's House</v>
      </c>
      <c r="AX17" s="1633"/>
      <c r="AY17" s="1633"/>
      <c r="AZ17" s="1633"/>
      <c r="BA17" s="1633"/>
      <c r="BB17" s="1643"/>
      <c r="BC17" s="1643"/>
      <c r="BD17" s="1643"/>
      <c r="BE17" s="1643"/>
      <c r="BF17" s="1643"/>
      <c r="BG17" s="1644"/>
    </row>
    <row r="18" spans="1:69" ht="16.5" customHeight="1" thickBot="1">
      <c r="A18" s="16"/>
      <c r="AD18" s="1633"/>
      <c r="AE18" s="172"/>
      <c r="AF18" s="1599"/>
      <c r="AG18" s="1605"/>
      <c r="AH18" s="321"/>
      <c r="AI18" s="321"/>
      <c r="AJ18" s="321"/>
      <c r="AK18" s="1635"/>
      <c r="AL18" s="1645">
        <v>2</v>
      </c>
      <c r="AM18" s="380" t="str">
        <f>VLOOKUP(BK12,[1]eFFG!$O$4:$BW$245,12,FALSE)</f>
        <v>In Field outside Village</v>
      </c>
      <c r="AN18" s="38"/>
      <c r="AO18" s="38"/>
      <c r="AR18" s="19"/>
      <c r="AS18" s="19"/>
      <c r="AT18" s="19"/>
      <c r="AV18" s="1646">
        <v>8</v>
      </c>
      <c r="AW18" s="19" t="str">
        <f>VLOOKUP(BK12,[1]eFFG!$O$4:$BW$245,18,FALSE)</f>
        <v>In Other House</v>
      </c>
      <c r="AZ18" s="19"/>
      <c r="BA18" s="39"/>
      <c r="BB18" s="39"/>
      <c r="BC18" s="39"/>
      <c r="BD18" s="39"/>
      <c r="BE18" s="39"/>
      <c r="BF18" s="39"/>
      <c r="BG18" s="1647"/>
    </row>
    <row r="19" spans="1:69" ht="16.5" customHeight="1">
      <c r="A19" s="16"/>
      <c r="B19" s="1594">
        <f>VLOOKUP(BI16,[1]eFFG!$H$4:$J$247,3,FALSE)</f>
        <v>6.0000000000000005E-2</v>
      </c>
      <c r="C19" s="1634"/>
      <c r="D19" s="1617" t="str">
        <f>VLOOKUP(BI16,[1]eFFG!$O$4:$BW$245,9,FALSE)</f>
        <v>Number of Participants Who Completed Interview</v>
      </c>
      <c r="E19" s="1618"/>
      <c r="F19" s="1618"/>
      <c r="G19" s="1618"/>
      <c r="H19" s="1618"/>
      <c r="I19" s="1618"/>
      <c r="J19" s="1618"/>
      <c r="K19" s="1618"/>
      <c r="L19" s="1619"/>
      <c r="M19" s="1590" t="str">
        <f>VLOOKUP(BI16,[1]eFFG!$O$4:$BW$245,11,FALSE)</f>
        <v>|___|___|</v>
      </c>
      <c r="N19" s="1590"/>
      <c r="O19" s="1590"/>
      <c r="P19" s="1590"/>
      <c r="Q19" s="1590"/>
      <c r="R19" s="1590"/>
      <c r="S19" s="1590"/>
      <c r="T19" s="1590"/>
      <c r="U19" s="1590"/>
      <c r="V19" s="1590"/>
      <c r="W19" s="1590"/>
      <c r="X19" s="1590"/>
      <c r="Y19" s="1590"/>
      <c r="Z19" s="1590"/>
      <c r="AA19" s="1590"/>
      <c r="AB19" s="1590"/>
      <c r="AC19" s="1590"/>
      <c r="AD19" s="1593"/>
      <c r="AE19" s="738"/>
      <c r="AF19" s="1599"/>
      <c r="AG19" s="1605"/>
      <c r="AH19" s="321"/>
      <c r="AI19" s="321"/>
      <c r="AJ19" s="321"/>
      <c r="AK19" s="1635"/>
      <c r="AL19" s="1645">
        <v>3</v>
      </c>
      <c r="AM19" s="380" t="str">
        <f>VLOOKUP(BK12,[1]eFFG!$O$4:$BW$245,13,FALSE)</f>
        <v>In Mosque</v>
      </c>
      <c r="AN19" s="38"/>
      <c r="AO19" s="38"/>
      <c r="AV19" s="1646">
        <v>9</v>
      </c>
      <c r="AW19" s="19" t="str">
        <f>VLOOKUP(BK12,[1]eFFG!$O$4:$BW$245,19,FALSE)</f>
        <v>In Field within Headman's Compound</v>
      </c>
      <c r="BG19" s="1648"/>
      <c r="BH19" s="38"/>
      <c r="BI19" s="1598">
        <v>7.0000000000000007E-2</v>
      </c>
      <c r="BJ19" s="1598"/>
      <c r="BK19" s="1598"/>
      <c r="BL19" s="1598"/>
    </row>
    <row r="20" spans="1:69" ht="16.5" customHeight="1" thickBot="1">
      <c r="A20" s="16"/>
      <c r="B20" s="1620"/>
      <c r="C20" s="1636"/>
      <c r="D20" s="1624"/>
      <c r="E20" s="1625"/>
      <c r="F20" s="1625"/>
      <c r="G20" s="1625"/>
      <c r="H20" s="1625"/>
      <c r="I20" s="1625"/>
      <c r="J20" s="1625"/>
      <c r="K20" s="1625"/>
      <c r="L20" s="1626"/>
      <c r="M20" s="634"/>
      <c r="N20" s="634"/>
      <c r="O20" s="634"/>
      <c r="P20" s="634"/>
      <c r="Q20" s="634"/>
      <c r="R20" s="634"/>
      <c r="S20" s="634"/>
      <c r="T20" s="634"/>
      <c r="U20" s="634"/>
      <c r="V20" s="634"/>
      <c r="W20" s="634"/>
      <c r="X20" s="634"/>
      <c r="Y20" s="634"/>
      <c r="Z20" s="634"/>
      <c r="AA20" s="634"/>
      <c r="AB20" s="634"/>
      <c r="AC20" s="634"/>
      <c r="AD20" s="1615"/>
      <c r="AE20" s="172"/>
      <c r="AF20" s="1599"/>
      <c r="AG20" s="1605"/>
      <c r="AH20" s="321"/>
      <c r="AI20" s="321"/>
      <c r="AJ20" s="321"/>
      <c r="AK20" s="1635"/>
      <c r="AL20" s="1645">
        <v>4</v>
      </c>
      <c r="AM20" s="380" t="str">
        <f>VLOOKUP(BK12,[1]eFFG!$O$4:$BW$245,14,FALSE)</f>
        <v>In Community Building</v>
      </c>
      <c r="AN20" s="38"/>
      <c r="AO20" s="38"/>
      <c r="AV20" s="1646">
        <v>10</v>
      </c>
      <c r="AW20" s="19" t="str">
        <f>VLOOKUP(BK12,[1]eFFG!$O$4:$BW$245,20,FALSE)</f>
        <v>In Field within Tribal Elder's Compound</v>
      </c>
      <c r="BG20" s="1648"/>
    </row>
    <row r="21" spans="1:69" ht="16.5" customHeight="1" thickBot="1">
      <c r="A21" s="16"/>
      <c r="AD21" s="1633"/>
      <c r="AE21" s="172"/>
      <c r="AF21" s="1599"/>
      <c r="AG21" s="1605"/>
      <c r="AH21" s="321"/>
      <c r="AI21" s="321"/>
      <c r="AJ21" s="321"/>
      <c r="AK21" s="1635"/>
      <c r="AL21" s="1645">
        <v>5</v>
      </c>
      <c r="AM21" s="380" t="str">
        <f>VLOOKUP(BK12,[1]eFFG!$O$4:$BW$245,15,FALSE)</f>
        <v>In Temporary Shelter</v>
      </c>
      <c r="AN21" s="38"/>
      <c r="AO21" s="38"/>
      <c r="AV21" s="1646">
        <v>11</v>
      </c>
      <c r="AW21" s="19" t="str">
        <f>VLOOKUP(BK12,[1]eFFG!$O$4:$BW$245,21,FALSE)</f>
        <v>In Field within Other's Compound</v>
      </c>
      <c r="BB21" s="39"/>
      <c r="BC21" s="39"/>
      <c r="BD21" s="39"/>
      <c r="BE21" s="39"/>
      <c r="BF21" s="39"/>
      <c r="BG21" s="1647"/>
      <c r="BI21" s="1598">
        <v>0.08</v>
      </c>
      <c r="BJ21" s="1598"/>
      <c r="BK21" s="1598">
        <v>0.15</v>
      </c>
      <c r="BL21" s="1598"/>
    </row>
    <row r="22" spans="1:69" ht="16.5" customHeight="1">
      <c r="A22" s="16"/>
      <c r="B22" s="1585">
        <f>VLOOKUP(BI19,[1]eFFG!$H$4:$J$247,3,FALSE)</f>
        <v>7.0000000000000007E-2</v>
      </c>
      <c r="C22" s="1586"/>
      <c r="D22" s="1617" t="str">
        <f>VLOOKUP(BI19,[1]eFFG!$O$4:$BW$245,9,FALSE)</f>
        <v>Interview Start Time</v>
      </c>
      <c r="E22" s="1618"/>
      <c r="F22" s="1618"/>
      <c r="G22" s="1618"/>
      <c r="H22" s="1618"/>
      <c r="I22" s="1618"/>
      <c r="J22" s="1618"/>
      <c r="K22" s="1649" t="str">
        <f>VLOOKUP($BI19,[1]eFFG!$O$4:$XX$4020,10,FALSE)</f>
        <v>[USE  24 HOUR CLOCK]</v>
      </c>
      <c r="L22" s="1649"/>
      <c r="M22" s="1649"/>
      <c r="N22" s="1649"/>
      <c r="O22" s="1649"/>
      <c r="P22" s="1649"/>
      <c r="Q22" s="1649"/>
      <c r="R22" s="1590" t="s">
        <v>13</v>
      </c>
      <c r="S22" s="1590"/>
      <c r="T22" s="1590"/>
      <c r="U22" s="1590"/>
      <c r="V22" s="1590"/>
      <c r="W22" s="1590"/>
      <c r="X22" s="1590"/>
      <c r="Y22" s="1590"/>
      <c r="Z22" s="1590"/>
      <c r="AA22" s="1590"/>
      <c r="AB22" s="1590"/>
      <c r="AC22" s="1590"/>
      <c r="AD22" s="1593"/>
      <c r="AE22" s="738"/>
      <c r="AF22" s="1599"/>
      <c r="AG22" s="1605"/>
      <c r="AH22" s="321"/>
      <c r="AI22" s="321"/>
      <c r="AJ22" s="321"/>
      <c r="AK22" s="1635"/>
      <c r="AL22" s="1645">
        <v>6</v>
      </c>
      <c r="AM22" s="380" t="str">
        <f>VLOOKUP(BK12,[1]eFFG!$O$4:$BW$245,16,FALSE)</f>
        <v>In Headman's House</v>
      </c>
      <c r="AN22" s="38"/>
      <c r="AO22" s="38"/>
      <c r="AV22" s="549"/>
      <c r="AW22" s="549"/>
      <c r="AX22" s="549"/>
      <c r="AY22" s="549"/>
      <c r="AZ22" s="165"/>
      <c r="BA22" s="1650"/>
      <c r="BB22" s="1650"/>
      <c r="BC22" s="1650"/>
      <c r="BD22" s="1650"/>
      <c r="BE22" s="1650"/>
      <c r="BF22" s="1650"/>
      <c r="BG22" s="1651"/>
      <c r="BK22" s="1598"/>
      <c r="BL22" s="1598"/>
    </row>
    <row r="23" spans="1:69" ht="16.5" customHeight="1" thickBot="1">
      <c r="A23" s="16"/>
      <c r="B23" s="1608"/>
      <c r="C23" s="1609"/>
      <c r="D23" s="1624"/>
      <c r="E23" s="1625"/>
      <c r="F23" s="1625"/>
      <c r="G23" s="1625"/>
      <c r="H23" s="1625"/>
      <c r="I23" s="1625"/>
      <c r="J23" s="1625"/>
      <c r="K23" s="872"/>
      <c r="L23" s="872"/>
      <c r="M23" s="872"/>
      <c r="N23" s="872"/>
      <c r="O23" s="872"/>
      <c r="P23" s="872"/>
      <c r="Q23" s="872"/>
      <c r="R23" s="634"/>
      <c r="S23" s="634"/>
      <c r="T23" s="634"/>
      <c r="U23" s="634"/>
      <c r="V23" s="634"/>
      <c r="W23" s="634"/>
      <c r="X23" s="634"/>
      <c r="Y23" s="634"/>
      <c r="Z23" s="634"/>
      <c r="AA23" s="634"/>
      <c r="AB23" s="634"/>
      <c r="AC23" s="634"/>
      <c r="AD23" s="1615"/>
      <c r="AE23" s="738"/>
      <c r="AF23" s="1599"/>
      <c r="AG23" s="1605"/>
      <c r="AH23" s="321"/>
      <c r="AI23" s="321"/>
      <c r="AJ23" s="321"/>
      <c r="AK23" s="1635"/>
      <c r="AL23" s="1652" t="s">
        <v>4</v>
      </c>
      <c r="AM23" s="1653" t="str">
        <f>VLOOKUP(BK12,[1]eFFG!$O$4:$BW$245,22,FALSE)</f>
        <v>Other:</v>
      </c>
      <c r="AN23" s="1654"/>
      <c r="AO23" s="406"/>
      <c r="AP23" s="407"/>
      <c r="AQ23" s="407"/>
      <c r="AR23" s="407"/>
      <c r="AS23" s="407"/>
      <c r="AT23" s="407"/>
      <c r="AU23" s="407"/>
      <c r="AV23" s="407"/>
      <c r="AW23" s="407"/>
      <c r="AX23" s="407"/>
      <c r="AY23" s="407"/>
      <c r="AZ23" s="407"/>
      <c r="BA23" s="407"/>
      <c r="BB23" s="407"/>
      <c r="BC23" s="407"/>
      <c r="BD23" s="407"/>
      <c r="BE23" s="407"/>
      <c r="BF23" s="407"/>
      <c r="BG23" s="1655"/>
      <c r="BH23" s="40"/>
      <c r="BI23" s="1598">
        <v>0.09</v>
      </c>
      <c r="BJ23" s="1598"/>
      <c r="BK23" s="1598">
        <v>0.16</v>
      </c>
      <c r="BL23" s="1598"/>
      <c r="BQ23" s="91" t="s">
        <v>27</v>
      </c>
    </row>
    <row r="24" spans="1:69" ht="16.5" customHeight="1" thickBot="1">
      <c r="A24" s="16"/>
      <c r="AD24" s="1627"/>
      <c r="AE24" s="172"/>
      <c r="AF24" s="1620"/>
      <c r="AG24" s="1621"/>
      <c r="AH24" s="1625"/>
      <c r="AI24" s="1625"/>
      <c r="AJ24" s="1625"/>
      <c r="AK24" s="1626"/>
      <c r="AL24" s="1656"/>
      <c r="AM24" s="1657"/>
      <c r="AN24" s="1658"/>
      <c r="AO24" s="1659"/>
      <c r="AP24" s="1622"/>
      <c r="AQ24" s="1622"/>
      <c r="AR24" s="1622"/>
      <c r="AS24" s="1622"/>
      <c r="AT24" s="1622"/>
      <c r="AU24" s="1622"/>
      <c r="AV24" s="1622"/>
      <c r="AW24" s="1622"/>
      <c r="AX24" s="1622"/>
      <c r="AY24" s="1622"/>
      <c r="AZ24" s="1622"/>
      <c r="BA24" s="1622"/>
      <c r="BB24" s="1622"/>
      <c r="BC24" s="1622"/>
      <c r="BD24" s="1622"/>
      <c r="BE24" s="1622"/>
      <c r="BF24" s="1622"/>
      <c r="BG24" s="1623"/>
      <c r="BH24" s="38"/>
    </row>
    <row r="25" spans="1:69" ht="16.5" customHeight="1" thickBot="1">
      <c r="A25" s="16"/>
      <c r="B25" s="1585">
        <f>VLOOKUP(BI21,[1]eFFG!$H$4:$J$247,3,FALSE)</f>
        <v>0.08</v>
      </c>
      <c r="C25" s="1586"/>
      <c r="D25" s="1617" t="str">
        <f>VLOOKUP(BI21,[1]eFFG!$O$4:$BW$245,9,FALSE)</f>
        <v>Interview End Time</v>
      </c>
      <c r="E25" s="1618"/>
      <c r="F25" s="1618"/>
      <c r="G25" s="1618"/>
      <c r="H25" s="1618"/>
      <c r="I25" s="1618"/>
      <c r="J25" s="1618"/>
      <c r="K25" s="803" t="str">
        <f>VLOOKUP($BI21,[1]eFFG!$O$4:$XX$4020,10,FALSE)</f>
        <v>[USE  24 HOUR CLOCK]</v>
      </c>
      <c r="L25" s="803"/>
      <c r="M25" s="803"/>
      <c r="N25" s="803"/>
      <c r="O25" s="803"/>
      <c r="P25" s="803"/>
      <c r="Q25" s="803"/>
      <c r="R25" s="1590" t="s">
        <v>13</v>
      </c>
      <c r="S25" s="1590"/>
      <c r="T25" s="1590"/>
      <c r="U25" s="1590"/>
      <c r="V25" s="1590"/>
      <c r="W25" s="1590"/>
      <c r="X25" s="1590"/>
      <c r="Y25" s="1590"/>
      <c r="Z25" s="1590"/>
      <c r="AA25" s="1590"/>
      <c r="AB25" s="1590"/>
      <c r="AC25" s="1590"/>
      <c r="AD25" s="1593"/>
      <c r="AE25" s="738"/>
      <c r="AF25" s="172"/>
      <c r="AG25" s="172"/>
      <c r="AH25" s="38"/>
      <c r="AI25" s="38"/>
      <c r="AJ25" s="38"/>
      <c r="AK25" s="38"/>
      <c r="AL25" s="38"/>
      <c r="AM25" s="38"/>
      <c r="AN25" s="38"/>
      <c r="AO25" s="38"/>
      <c r="AP25" s="38"/>
      <c r="BH25" s="1660"/>
      <c r="BI25" s="1598">
        <v>0.1</v>
      </c>
      <c r="BJ25" s="1598"/>
    </row>
    <row r="26" spans="1:69" ht="16.5" customHeight="1" thickBot="1">
      <c r="A26" s="16"/>
      <c r="B26" s="1608"/>
      <c r="C26" s="1609"/>
      <c r="D26" s="1624"/>
      <c r="E26" s="1625"/>
      <c r="F26" s="1625"/>
      <c r="G26" s="1625"/>
      <c r="H26" s="1625"/>
      <c r="I26" s="1625"/>
      <c r="J26" s="1625"/>
      <c r="K26" s="1661"/>
      <c r="L26" s="1661"/>
      <c r="M26" s="1661"/>
      <c r="N26" s="1661"/>
      <c r="O26" s="1661"/>
      <c r="P26" s="1661"/>
      <c r="Q26" s="1661"/>
      <c r="R26" s="634"/>
      <c r="S26" s="634"/>
      <c r="T26" s="634"/>
      <c r="U26" s="634"/>
      <c r="V26" s="634"/>
      <c r="W26" s="634"/>
      <c r="X26" s="634"/>
      <c r="Y26" s="634"/>
      <c r="Z26" s="634"/>
      <c r="AA26" s="634"/>
      <c r="AB26" s="634"/>
      <c r="AC26" s="634"/>
      <c r="AD26" s="1615"/>
      <c r="AE26" s="738"/>
      <c r="AF26" s="1662">
        <f>VLOOKUP(BK21,[1]eFFG!$H$4:$J$247,3,FALSE)</f>
        <v>0.15</v>
      </c>
      <c r="AG26" s="1663"/>
      <c r="AH26" s="1617" t="str">
        <f>VLOOKUP(BK21,[1]eFFG!$O$4:$BW$354,9,FALSE)</f>
        <v>Name of Leader of Focus Group</v>
      </c>
      <c r="AI26" s="1618"/>
      <c r="AJ26" s="1618"/>
      <c r="AK26" s="1619"/>
      <c r="AL26" s="1664"/>
      <c r="AM26" s="1664"/>
      <c r="AN26" s="1664"/>
      <c r="AO26" s="1664"/>
      <c r="AP26" s="1664"/>
      <c r="AQ26" s="1664"/>
      <c r="AR26" s="1664"/>
      <c r="AS26" s="1664"/>
      <c r="AT26" s="1664"/>
      <c r="AU26" s="1664"/>
      <c r="AV26" s="1664"/>
      <c r="AW26" s="1664"/>
      <c r="AX26" s="1664"/>
      <c r="AY26" s="1664"/>
      <c r="AZ26" s="1664"/>
      <c r="BA26" s="1664"/>
      <c r="BB26" s="1664"/>
      <c r="BC26" s="1664"/>
      <c r="BD26" s="1664"/>
      <c r="BE26" s="1664"/>
      <c r="BF26" s="1664"/>
      <c r="BG26" s="1665"/>
      <c r="BH26" s="1660"/>
      <c r="BI26" s="1598"/>
      <c r="BJ26" s="1598"/>
    </row>
    <row r="27" spans="1:69" ht="16.5" customHeight="1" thickBot="1">
      <c r="A27" s="16"/>
      <c r="AD27" s="1633"/>
      <c r="AF27" s="1666"/>
      <c r="AG27" s="1667"/>
      <c r="AH27" s="1386"/>
      <c r="AI27" s="321"/>
      <c r="AJ27" s="321"/>
      <c r="AK27" s="1635"/>
      <c r="AL27" s="1668"/>
      <c r="AM27" s="1668"/>
      <c r="AN27" s="1668"/>
      <c r="AO27" s="1668"/>
      <c r="AP27" s="1668"/>
      <c r="AQ27" s="1668"/>
      <c r="AR27" s="1668"/>
      <c r="AS27" s="1668"/>
      <c r="AT27" s="1668"/>
      <c r="AU27" s="1668"/>
      <c r="AV27" s="1668"/>
      <c r="AW27" s="1668"/>
      <c r="AX27" s="1668"/>
      <c r="AY27" s="1668"/>
      <c r="AZ27" s="1668"/>
      <c r="BA27" s="1668"/>
      <c r="BB27" s="1668"/>
      <c r="BC27" s="1668"/>
      <c r="BD27" s="1668"/>
      <c r="BE27" s="1668"/>
      <c r="BF27" s="1668"/>
      <c r="BG27" s="1669"/>
      <c r="BK27" s="1598"/>
      <c r="BL27" s="1598"/>
    </row>
    <row r="28" spans="1:69" ht="16.5" customHeight="1">
      <c r="B28" s="1585">
        <f>VLOOKUP(BI23,[1]eFFG!$H$4:$J$247,3,FALSE)</f>
        <v>0.09</v>
      </c>
      <c r="C28" s="1586"/>
      <c r="D28" s="1617" t="str">
        <f>VLOOKUP(BI23,[1]eFFG!$O$4:$BW$354,9,FALSE)</f>
        <v>Province Name</v>
      </c>
      <c r="E28" s="1618"/>
      <c r="F28" s="1618"/>
      <c r="G28" s="1619"/>
      <c r="H28" s="1637">
        <v>1</v>
      </c>
      <c r="I28" s="1638" t="s">
        <v>38</v>
      </c>
      <c r="J28" s="1633"/>
      <c r="K28" s="1633"/>
      <c r="L28" s="1633"/>
      <c r="M28" s="1633"/>
      <c r="N28" s="1633"/>
      <c r="O28" s="1642">
        <v>3</v>
      </c>
      <c r="P28" s="1670" t="s">
        <v>39</v>
      </c>
      <c r="Q28" s="1633"/>
      <c r="R28" s="1633"/>
      <c r="S28" s="1633"/>
      <c r="T28" s="1633"/>
      <c r="U28" s="1633"/>
      <c r="V28" s="1633"/>
      <c r="W28" s="1642">
        <v>5</v>
      </c>
      <c r="X28" s="1638" t="s">
        <v>41</v>
      </c>
      <c r="Y28" s="1633"/>
      <c r="Z28" s="1633"/>
      <c r="AA28" s="1633"/>
      <c r="AB28" s="1633"/>
      <c r="AC28" s="1633"/>
      <c r="AD28" s="1671"/>
      <c r="AF28" s="1666"/>
      <c r="AG28" s="1667"/>
      <c r="AH28" s="1386"/>
      <c r="AI28" s="321"/>
      <c r="AJ28" s="321"/>
      <c r="AK28" s="1635"/>
      <c r="AL28" s="1668"/>
      <c r="AM28" s="1668"/>
      <c r="AN28" s="1668"/>
      <c r="AO28" s="1668"/>
      <c r="AP28" s="1668"/>
      <c r="AQ28" s="1668"/>
      <c r="AR28" s="1668"/>
      <c r="AS28" s="1668"/>
      <c r="AT28" s="1668"/>
      <c r="AU28" s="1668"/>
      <c r="AV28" s="1668"/>
      <c r="AW28" s="1668"/>
      <c r="AX28" s="1668"/>
      <c r="AY28" s="1668"/>
      <c r="AZ28" s="1668"/>
      <c r="BA28" s="1668"/>
      <c r="BB28" s="1668"/>
      <c r="BC28" s="1668"/>
      <c r="BD28" s="1668"/>
      <c r="BE28" s="1668"/>
      <c r="BF28" s="1668"/>
      <c r="BG28" s="1669"/>
    </row>
    <row r="29" spans="1:69" ht="16.5" customHeight="1" thickBot="1">
      <c r="B29" s="1608"/>
      <c r="C29" s="1609"/>
      <c r="D29" s="1624"/>
      <c r="E29" s="1625"/>
      <c r="F29" s="1625"/>
      <c r="G29" s="1626"/>
      <c r="H29" s="1672">
        <v>2</v>
      </c>
      <c r="I29" s="1673" t="s">
        <v>37</v>
      </c>
      <c r="J29" s="1616"/>
      <c r="K29" s="1616"/>
      <c r="L29" s="1616"/>
      <c r="M29" s="1616"/>
      <c r="N29" s="1616"/>
      <c r="O29" s="1674">
        <v>4</v>
      </c>
      <c r="P29" s="1673" t="s">
        <v>40</v>
      </c>
      <c r="Q29" s="1616"/>
      <c r="R29" s="1616"/>
      <c r="S29" s="1616"/>
      <c r="T29" s="1616"/>
      <c r="U29" s="1616"/>
      <c r="V29" s="1616"/>
      <c r="W29" s="1675"/>
      <c r="X29" s="1676"/>
      <c r="Y29" s="1676"/>
      <c r="Z29" s="1676"/>
      <c r="AA29" s="1676"/>
      <c r="AB29" s="1676"/>
      <c r="AC29" s="1676"/>
      <c r="AD29" s="1677"/>
      <c r="AF29" s="1678"/>
      <c r="AG29" s="1679"/>
      <c r="AH29" s="1624"/>
      <c r="AI29" s="1625"/>
      <c r="AJ29" s="1625"/>
      <c r="AK29" s="1626"/>
      <c r="AL29" s="1680"/>
      <c r="AM29" s="1680"/>
      <c r="AN29" s="1680"/>
      <c r="AO29" s="1680"/>
      <c r="AP29" s="1680"/>
      <c r="AQ29" s="1680"/>
      <c r="AR29" s="1680"/>
      <c r="AS29" s="1680"/>
      <c r="AT29" s="1680"/>
      <c r="AU29" s="1680"/>
      <c r="AV29" s="1680"/>
      <c r="AW29" s="1680"/>
      <c r="AX29" s="1680"/>
      <c r="AY29" s="1680"/>
      <c r="AZ29" s="1680"/>
      <c r="BA29" s="1680"/>
      <c r="BB29" s="1680"/>
      <c r="BC29" s="1680"/>
      <c r="BD29" s="1680"/>
      <c r="BE29" s="1680"/>
      <c r="BF29" s="1680"/>
      <c r="BG29" s="1681"/>
    </row>
    <row r="30" spans="1:69" ht="16.5" customHeight="1" thickBot="1"/>
    <row r="31" spans="1:69" ht="16.5" customHeight="1">
      <c r="B31" s="1594">
        <f>VLOOKUP(BI25,[1]eFFG!$H$4:$J$247,3,FALSE)</f>
        <v>9.9999999999999992E-2</v>
      </c>
      <c r="C31" s="1595"/>
      <c r="D31" s="1618" t="str">
        <f>VLOOKUP(BI25,[1]eFFG!$O$4:$BW$354,9,FALSE)</f>
        <v>District Name</v>
      </c>
      <c r="E31" s="1618"/>
      <c r="F31" s="1618"/>
      <c r="G31" s="1619"/>
      <c r="H31" s="1637">
        <v>1</v>
      </c>
      <c r="I31" s="1638" t="s">
        <v>46</v>
      </c>
      <c r="J31" s="1633"/>
      <c r="K31" s="1633"/>
      <c r="L31" s="1633"/>
      <c r="M31" s="1633"/>
      <c r="N31" s="1633"/>
      <c r="O31" s="1642">
        <v>4</v>
      </c>
      <c r="P31" s="1670" t="s">
        <v>44</v>
      </c>
      <c r="Q31" s="1633"/>
      <c r="R31" s="1633"/>
      <c r="S31" s="1633"/>
      <c r="T31" s="1633"/>
      <c r="U31" s="1633"/>
      <c r="V31" s="1641"/>
      <c r="W31" s="1682">
        <v>7</v>
      </c>
      <c r="X31" s="1670" t="s">
        <v>42</v>
      </c>
      <c r="Y31" s="1633"/>
      <c r="Z31" s="1633"/>
      <c r="AA31" s="1633"/>
      <c r="AB31" s="1638"/>
      <c r="AC31" s="1633"/>
      <c r="AD31" s="1671"/>
      <c r="AF31" s="1594">
        <f>VLOOKUP(BK23,[1]eFFG!$H$4:$J$247,3,FALSE)</f>
        <v>0.16</v>
      </c>
      <c r="AG31" s="1595"/>
      <c r="AH31" s="1618" t="str">
        <f>VLOOKUP(BK23,[1]eFFG!$O$4:$BW$354,9,FALSE)</f>
        <v>Phone Number of Husband of Focus Group Leader</v>
      </c>
      <c r="AI31" s="1618"/>
      <c r="AJ31" s="1618"/>
      <c r="AK31" s="1618"/>
      <c r="AL31" s="1619"/>
      <c r="AM31" s="1590" t="str">
        <f>VLOOKUP(BK23,[1]eFFG!$O$4:$BW$245,11,FALSE)</f>
        <v>07|___||___|-|___|___|___|-|___|___|___|</v>
      </c>
      <c r="AN31" s="1590"/>
      <c r="AO31" s="1590"/>
      <c r="AP31" s="1590"/>
      <c r="AQ31" s="1590"/>
      <c r="AR31" s="1590"/>
      <c r="AS31" s="1590"/>
      <c r="AT31" s="1590"/>
      <c r="AU31" s="1590"/>
      <c r="AV31" s="1590"/>
      <c r="AW31" s="1590"/>
      <c r="AX31" s="1590"/>
      <c r="AY31" s="1590"/>
      <c r="AZ31" s="1590"/>
      <c r="BA31" s="1590"/>
      <c r="BB31" s="1590"/>
      <c r="BC31" s="1590"/>
      <c r="BD31" s="1590"/>
      <c r="BE31" s="1590"/>
      <c r="BF31" s="1590"/>
      <c r="BG31" s="1593"/>
    </row>
    <row r="32" spans="1:69" ht="16.5" customHeight="1">
      <c r="B32" s="1599"/>
      <c r="C32" s="1605"/>
      <c r="D32" s="321"/>
      <c r="E32" s="321"/>
      <c r="F32" s="321"/>
      <c r="G32" s="1635"/>
      <c r="H32" s="1645">
        <v>2</v>
      </c>
      <c r="I32" s="380" t="s">
        <v>47</v>
      </c>
      <c r="O32" s="1683">
        <v>5</v>
      </c>
      <c r="P32" s="19" t="s">
        <v>37</v>
      </c>
      <c r="W32" s="1646">
        <v>8</v>
      </c>
      <c r="X32" s="19" t="s">
        <v>43</v>
      </c>
      <c r="AD32" s="1648"/>
      <c r="AF32" s="1599"/>
      <c r="AG32" s="1605"/>
      <c r="AH32" s="321"/>
      <c r="AI32" s="321"/>
      <c r="AJ32" s="321"/>
      <c r="AK32" s="321"/>
      <c r="AL32" s="1635"/>
      <c r="AM32" s="448"/>
      <c r="AN32" s="448"/>
      <c r="AO32" s="448"/>
      <c r="AP32" s="448"/>
      <c r="AQ32" s="448"/>
      <c r="AR32" s="448"/>
      <c r="AS32" s="448"/>
      <c r="AT32" s="448"/>
      <c r="AU32" s="448"/>
      <c r="AV32" s="448"/>
      <c r="AW32" s="448"/>
      <c r="AX32" s="448"/>
      <c r="AY32" s="448"/>
      <c r="AZ32" s="448"/>
      <c r="BA32" s="448"/>
      <c r="BB32" s="448"/>
      <c r="BC32" s="448"/>
      <c r="BD32" s="448"/>
      <c r="BE32" s="448"/>
      <c r="BF32" s="448"/>
      <c r="BG32" s="1541"/>
    </row>
    <row r="33" spans="1:64" ht="16.5" customHeight="1" thickBot="1">
      <c r="B33" s="1620"/>
      <c r="C33" s="1621"/>
      <c r="D33" s="1625"/>
      <c r="E33" s="1625"/>
      <c r="F33" s="1625"/>
      <c r="G33" s="1626"/>
      <c r="H33" s="1684">
        <v>3</v>
      </c>
      <c r="I33" s="1673" t="s">
        <v>45</v>
      </c>
      <c r="J33" s="1616"/>
      <c r="K33" s="1616"/>
      <c r="L33" s="1616"/>
      <c r="M33" s="1616"/>
      <c r="N33" s="1616"/>
      <c r="O33" s="1674">
        <v>6</v>
      </c>
      <c r="P33" s="1673" t="s">
        <v>45</v>
      </c>
      <c r="Q33" s="1616"/>
      <c r="R33" s="1616"/>
      <c r="S33" s="1616"/>
      <c r="T33" s="1616"/>
      <c r="U33" s="1616"/>
      <c r="V33" s="1685"/>
      <c r="W33" s="1675"/>
      <c r="X33" s="1676"/>
      <c r="Y33" s="1676"/>
      <c r="Z33" s="1676"/>
      <c r="AA33" s="1676"/>
      <c r="AB33" s="1676"/>
      <c r="AC33" s="1676"/>
      <c r="AD33" s="1677"/>
      <c r="AF33" s="1620"/>
      <c r="AG33" s="1621"/>
      <c r="AH33" s="1625"/>
      <c r="AI33" s="1625"/>
      <c r="AJ33" s="1625"/>
      <c r="AK33" s="1625"/>
      <c r="AL33" s="1626"/>
      <c r="AM33" s="634"/>
      <c r="AN33" s="634"/>
      <c r="AO33" s="634"/>
      <c r="AP33" s="634"/>
      <c r="AQ33" s="634"/>
      <c r="AR33" s="634"/>
      <c r="AS33" s="634"/>
      <c r="AT33" s="634"/>
      <c r="AU33" s="634"/>
      <c r="AV33" s="634"/>
      <c r="AW33" s="634"/>
      <c r="AX33" s="634"/>
      <c r="AY33" s="634"/>
      <c r="AZ33" s="634"/>
      <c r="BA33" s="634"/>
      <c r="BB33" s="634"/>
      <c r="BC33" s="634"/>
      <c r="BD33" s="634"/>
      <c r="BE33" s="634"/>
      <c r="BF33" s="634"/>
      <c r="BG33" s="1615"/>
    </row>
    <row r="34" spans="1:64" ht="9.9499999999999993" customHeight="1"/>
    <row r="35" spans="1:64">
      <c r="A35" s="1584" t="s">
        <v>48</v>
      </c>
      <c r="B35" s="1584"/>
      <c r="C35" s="1584"/>
      <c r="D35" s="1584"/>
      <c r="E35" s="1584"/>
      <c r="F35" s="1584"/>
      <c r="G35" s="1584"/>
      <c r="H35" s="1584"/>
      <c r="I35" s="1584"/>
      <c r="J35" s="1584"/>
      <c r="K35" s="1584"/>
      <c r="L35" s="1584"/>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1584"/>
      <c r="AO35" s="1584"/>
      <c r="AP35" s="1584"/>
      <c r="AQ35" s="1584"/>
      <c r="AR35" s="1584"/>
      <c r="AS35" s="1584"/>
      <c r="AT35" s="1584"/>
      <c r="AU35" s="1584"/>
      <c r="AV35" s="1584"/>
      <c r="AW35" s="1584"/>
      <c r="AX35" s="1584"/>
      <c r="AY35" s="1584"/>
      <c r="AZ35" s="1584"/>
      <c r="BA35" s="1584"/>
      <c r="BB35" s="1584"/>
      <c r="BC35" s="1584"/>
      <c r="BD35" s="1584"/>
      <c r="BE35" s="1584"/>
      <c r="BF35" s="1584"/>
      <c r="BG35" s="1584"/>
      <c r="BH35" s="1584"/>
    </row>
    <row r="36" spans="1:64" ht="15.75" customHeight="1"/>
    <row r="38" spans="1:64">
      <c r="A38" s="172"/>
      <c r="B38" s="172"/>
      <c r="C38" s="40"/>
      <c r="D38" s="40"/>
      <c r="E38" s="40"/>
      <c r="F38" s="40"/>
      <c r="G38" s="40"/>
      <c r="H38" s="40"/>
      <c r="I38" s="40"/>
      <c r="J38" s="40"/>
      <c r="K38" s="40"/>
      <c r="L38" s="40"/>
      <c r="M38" s="40"/>
      <c r="N38" s="40"/>
      <c r="O38" s="40"/>
      <c r="P38" s="40"/>
      <c r="Q38" s="40"/>
      <c r="R38" s="40"/>
      <c r="S38" s="40"/>
      <c r="T38" s="38"/>
      <c r="U38" s="16"/>
      <c r="V38" s="1686"/>
      <c r="W38" s="40"/>
      <c r="X38" s="40"/>
      <c r="Y38" s="40"/>
      <c r="Z38" s="40"/>
      <c r="AA38" s="40"/>
      <c r="AB38" s="40"/>
      <c r="AC38" s="40"/>
      <c r="AD38" s="40"/>
      <c r="AE38" s="40"/>
      <c r="AF38" s="40"/>
      <c r="AG38" s="40"/>
      <c r="AH38" s="40"/>
      <c r="AI38" s="40"/>
      <c r="AJ38" s="40"/>
      <c r="AO38" s="39"/>
      <c r="AP38" s="16"/>
      <c r="AQ38" s="1686"/>
      <c r="AR38" s="39"/>
      <c r="AS38" s="491"/>
      <c r="AT38" s="491"/>
      <c r="AU38" s="491"/>
      <c r="AV38" s="491"/>
      <c r="AW38" s="1687"/>
      <c r="AX38" s="1687"/>
      <c r="AY38" s="1688"/>
      <c r="AZ38" s="491"/>
      <c r="BA38" s="1687"/>
      <c r="BB38" s="1687"/>
      <c r="BC38" s="1687"/>
      <c r="BD38" s="1687"/>
      <c r="BE38" s="1687"/>
      <c r="BF38" s="1687"/>
    </row>
    <row r="39" spans="1:64" s="92" customFormat="1">
      <c r="A39" s="172"/>
      <c r="B39" s="172"/>
      <c r="C39" s="40"/>
      <c r="D39" s="40"/>
      <c r="E39" s="40"/>
      <c r="F39" s="40"/>
      <c r="G39" s="40"/>
      <c r="H39" s="40"/>
      <c r="I39" s="40"/>
      <c r="J39" s="40"/>
      <c r="K39" s="40"/>
      <c r="L39" s="40"/>
      <c r="M39" s="40"/>
      <c r="N39" s="40"/>
      <c r="O39" s="40"/>
      <c r="P39" s="40"/>
      <c r="Q39" s="40"/>
      <c r="R39" s="40"/>
      <c r="S39" s="40"/>
      <c r="AP39" s="16"/>
      <c r="AQ39" s="1686"/>
      <c r="BI39" s="842"/>
      <c r="BJ39" s="842"/>
      <c r="BK39" s="842"/>
      <c r="BL39" s="842"/>
    </row>
    <row r="40" spans="1:64" s="92" customFormat="1">
      <c r="A40" s="1324"/>
      <c r="B40" s="1689"/>
      <c r="C40" s="1689"/>
      <c r="D40" s="1689"/>
      <c r="E40" s="1689"/>
      <c r="F40" s="1689"/>
      <c r="G40" s="1689"/>
      <c r="H40" s="1689"/>
      <c r="I40" s="1689"/>
      <c r="J40" s="1689"/>
      <c r="K40" s="1689"/>
      <c r="L40" s="1689"/>
      <c r="M40" s="1689"/>
      <c r="N40" s="1689"/>
      <c r="O40" s="1689"/>
      <c r="P40" s="1689"/>
      <c r="Q40" s="1689"/>
      <c r="R40" s="1689"/>
      <c r="S40" s="1689"/>
      <c r="BI40" s="842"/>
      <c r="BJ40" s="842"/>
      <c r="BK40" s="842"/>
      <c r="BL40" s="842"/>
    </row>
    <row r="41" spans="1:64" s="92" customFormat="1" ht="15" customHeight="1">
      <c r="A41" s="16"/>
      <c r="B41" s="19"/>
      <c r="C41" s="19"/>
      <c r="D41" s="19"/>
      <c r="E41" s="19"/>
      <c r="F41" s="19"/>
      <c r="G41" s="19"/>
      <c r="H41" s="19"/>
      <c r="I41" s="19"/>
      <c r="J41" s="19"/>
      <c r="K41" s="19"/>
      <c r="L41" s="19"/>
      <c r="M41" s="19"/>
      <c r="N41" s="19"/>
      <c r="O41" s="1690"/>
      <c r="P41" s="75"/>
      <c r="Q41" s="75"/>
      <c r="R41" s="75"/>
      <c r="S41" s="75"/>
      <c r="BI41" s="842"/>
      <c r="BJ41" s="842"/>
      <c r="BK41" s="842"/>
      <c r="BL41" s="842"/>
    </row>
    <row r="42" spans="1:64" s="92" customFormat="1" ht="15" customHeight="1">
      <c r="A42" s="16"/>
      <c r="B42" s="19"/>
      <c r="C42" s="19"/>
      <c r="D42" s="19"/>
      <c r="E42" s="19"/>
      <c r="F42" s="19"/>
      <c r="G42" s="19"/>
      <c r="H42" s="19"/>
      <c r="I42" s="19"/>
      <c r="J42" s="19"/>
      <c r="K42" s="19"/>
      <c r="L42" s="19"/>
      <c r="M42" s="19"/>
      <c r="N42" s="19"/>
      <c r="O42" s="75"/>
      <c r="P42" s="75"/>
      <c r="Q42" s="75"/>
      <c r="R42" s="75"/>
      <c r="S42" s="75"/>
      <c r="BI42" s="842"/>
      <c r="BJ42" s="842"/>
      <c r="BK42" s="842"/>
      <c r="BL42" s="842"/>
    </row>
    <row r="43" spans="1:64" s="92" customFormat="1">
      <c r="A43" s="16"/>
      <c r="B43" s="1686"/>
      <c r="C43" s="172"/>
      <c r="D43" s="172"/>
      <c r="E43" s="172"/>
      <c r="F43" s="172"/>
      <c r="G43" s="172"/>
      <c r="H43" s="172"/>
      <c r="I43" s="172"/>
      <c r="J43" s="16"/>
      <c r="K43" s="1686"/>
      <c r="L43" s="172"/>
      <c r="M43" s="172"/>
      <c r="N43" s="172"/>
      <c r="O43" s="172"/>
      <c r="P43" s="4"/>
      <c r="Q43" s="4"/>
      <c r="R43" s="4"/>
      <c r="S43" s="4"/>
      <c r="BI43" s="842"/>
      <c r="BJ43" s="842"/>
      <c r="BK43" s="842"/>
      <c r="BL43" s="842"/>
    </row>
    <row r="44" spans="1:64" s="92" customFormat="1">
      <c r="A44" s="16"/>
      <c r="B44" s="1686"/>
      <c r="C44" s="39"/>
      <c r="D44" s="491"/>
      <c r="E44" s="491"/>
      <c r="F44" s="491"/>
      <c r="G44" s="491"/>
      <c r="H44" s="1687"/>
      <c r="I44" s="1687"/>
      <c r="J44" s="1688"/>
      <c r="K44" s="491"/>
      <c r="L44" s="1687"/>
      <c r="M44" s="1687"/>
      <c r="N44" s="1687"/>
      <c r="O44" s="1687"/>
      <c r="P44" s="4"/>
      <c r="Q44" s="4"/>
      <c r="R44" s="4"/>
      <c r="S44" s="4"/>
      <c r="BI44" s="842"/>
      <c r="BJ44" s="842"/>
      <c r="BK44" s="842"/>
      <c r="BL44" s="842"/>
    </row>
    <row r="45" spans="1:64" s="92" customFormat="1">
      <c r="A45" s="16"/>
      <c r="BI45" s="842"/>
      <c r="BJ45" s="842"/>
      <c r="BK45" s="842"/>
      <c r="BL45" s="842"/>
    </row>
    <row r="46" spans="1:64" s="92" customFormat="1">
      <c r="A46" s="16"/>
      <c r="BI46" s="842"/>
      <c r="BJ46" s="842"/>
      <c r="BK46" s="842"/>
      <c r="BL46" s="842"/>
    </row>
    <row r="47" spans="1:64" s="92" customFormat="1">
      <c r="BI47" s="842"/>
      <c r="BJ47" s="842"/>
      <c r="BK47" s="842"/>
      <c r="BL47" s="842"/>
    </row>
    <row r="48" spans="1:64" s="92" customFormat="1">
      <c r="BI48" s="842"/>
      <c r="BJ48" s="842"/>
      <c r="BK48" s="842"/>
      <c r="BL48" s="842"/>
    </row>
    <row r="49" spans="41:64" s="92" customFormat="1">
      <c r="BI49" s="842"/>
      <c r="BJ49" s="842"/>
      <c r="BK49" s="842"/>
      <c r="BL49" s="842"/>
    </row>
    <row r="50" spans="41:64" s="92" customFormat="1">
      <c r="BI50" s="842"/>
      <c r="BJ50" s="842"/>
      <c r="BK50" s="842"/>
      <c r="BL50" s="842"/>
    </row>
    <row r="51" spans="41:64" s="92" customFormat="1">
      <c r="BI51" s="842"/>
      <c r="BJ51" s="842"/>
      <c r="BK51" s="842"/>
      <c r="BL51" s="842"/>
    </row>
    <row r="52" spans="41:64" s="92" customFormat="1">
      <c r="BI52" s="842"/>
      <c r="BJ52" s="842"/>
      <c r="BK52" s="842"/>
      <c r="BL52" s="842"/>
    </row>
    <row r="53" spans="41:64" s="92" customFormat="1">
      <c r="BI53" s="842"/>
      <c r="BJ53" s="842"/>
      <c r="BK53" s="842"/>
      <c r="BL53" s="842"/>
    </row>
    <row r="54" spans="41:64" s="92" customFormat="1">
      <c r="BI54" s="842"/>
      <c r="BJ54" s="842"/>
      <c r="BK54" s="842"/>
      <c r="BL54" s="842"/>
    </row>
    <row r="55" spans="41:64" s="92" customFormat="1">
      <c r="BI55" s="842"/>
      <c r="BJ55" s="842"/>
      <c r="BK55" s="842"/>
      <c r="BL55" s="842"/>
    </row>
    <row r="56" spans="41:64" s="92" customFormat="1">
      <c r="BI56" s="842"/>
      <c r="BJ56" s="842"/>
      <c r="BK56" s="842"/>
      <c r="BL56" s="842"/>
    </row>
    <row r="57" spans="41:64" s="92" customFormat="1">
      <c r="BI57" s="842"/>
      <c r="BJ57" s="842"/>
      <c r="BK57" s="842"/>
      <c r="BL57" s="842"/>
    </row>
    <row r="58" spans="41:64" s="92" customFormat="1">
      <c r="BI58" s="842"/>
      <c r="BJ58" s="842"/>
      <c r="BK58" s="842"/>
      <c r="BL58" s="842"/>
    </row>
    <row r="59" spans="41:64" s="92" customFormat="1">
      <c r="BI59" s="842"/>
      <c r="BJ59" s="842"/>
      <c r="BK59" s="842"/>
      <c r="BL59" s="842"/>
    </row>
    <row r="60" spans="41:64" s="92" customFormat="1">
      <c r="BI60" s="842"/>
      <c r="BJ60" s="842"/>
      <c r="BK60" s="842"/>
      <c r="BL60" s="842"/>
    </row>
    <row r="61" spans="41:64" s="92" customFormat="1">
      <c r="BI61" s="842"/>
      <c r="BJ61" s="842"/>
      <c r="BK61" s="842"/>
      <c r="BL61" s="842"/>
    </row>
    <row r="62" spans="41:64" s="92" customFormat="1">
      <c r="BE62" s="4"/>
      <c r="BF62" s="4"/>
      <c r="BG62" s="4"/>
      <c r="BH62" s="4"/>
      <c r="BI62" s="842"/>
      <c r="BJ62" s="842"/>
      <c r="BK62" s="842"/>
      <c r="BL62" s="842"/>
    </row>
    <row r="63" spans="41:64" s="92" customFormat="1">
      <c r="BE63" s="4"/>
      <c r="BF63" s="4"/>
      <c r="BG63" s="4"/>
      <c r="BH63" s="4"/>
      <c r="BI63" s="842"/>
      <c r="BJ63" s="842"/>
      <c r="BK63" s="842"/>
      <c r="BL63" s="842"/>
    </row>
    <row r="64" spans="41:64" s="92" customFormat="1">
      <c r="AO64" s="4"/>
      <c r="AP64" s="4"/>
      <c r="AQ64" s="4"/>
      <c r="AR64" s="4"/>
      <c r="AS64" s="4"/>
      <c r="AT64" s="4"/>
      <c r="AU64" s="4"/>
      <c r="AV64" s="4"/>
      <c r="AW64" s="4"/>
      <c r="AX64" s="4"/>
      <c r="AY64" s="4"/>
      <c r="AZ64" s="4"/>
      <c r="BA64" s="4"/>
      <c r="BB64" s="4"/>
      <c r="BC64" s="4"/>
      <c r="BD64" s="4"/>
      <c r="BE64" s="4"/>
      <c r="BF64" s="4"/>
      <c r="BG64" s="4"/>
      <c r="BH64" s="4"/>
      <c r="BI64" s="842"/>
      <c r="BJ64" s="842"/>
      <c r="BK64" s="842"/>
      <c r="BL64" s="842"/>
    </row>
    <row r="65" spans="1:64" s="92" customFormat="1">
      <c r="AO65" s="4"/>
      <c r="AP65" s="4"/>
      <c r="AQ65" s="4"/>
      <c r="AR65" s="4"/>
      <c r="AS65" s="4"/>
      <c r="AT65" s="4"/>
      <c r="AU65" s="4"/>
      <c r="AV65" s="4"/>
      <c r="AW65" s="4"/>
      <c r="AX65" s="4"/>
      <c r="AY65" s="4"/>
      <c r="AZ65" s="4"/>
      <c r="BA65" s="4"/>
      <c r="BB65" s="4"/>
      <c r="BC65" s="4"/>
      <c r="BD65" s="4"/>
      <c r="BE65" s="4"/>
      <c r="BF65" s="4"/>
      <c r="BG65" s="4"/>
      <c r="BH65" s="4"/>
      <c r="BI65" s="842"/>
      <c r="BJ65" s="842"/>
      <c r="BK65" s="842"/>
      <c r="BL65" s="842"/>
    </row>
    <row r="66" spans="1:64" s="90" customFormat="1">
      <c r="A66" s="4"/>
      <c r="B66" s="4"/>
      <c r="C66" s="4"/>
      <c r="D66" s="4"/>
      <c r="E66" s="4"/>
      <c r="F66" s="4"/>
      <c r="G66" s="4"/>
      <c r="H66" s="4"/>
      <c r="I66" s="4"/>
      <c r="J66" s="4"/>
      <c r="K66" s="4"/>
      <c r="L66" s="4"/>
      <c r="M66" s="4"/>
      <c r="N66" s="4"/>
      <c r="O66" s="4"/>
      <c r="P66" s="4"/>
      <c r="Q66" s="4"/>
      <c r="R66" s="4"/>
      <c r="S66" s="4"/>
      <c r="AO66" s="4"/>
      <c r="AP66" s="4"/>
      <c r="AQ66" s="4"/>
      <c r="AR66" s="4"/>
      <c r="AS66" s="4"/>
      <c r="AT66" s="4"/>
      <c r="AU66" s="4"/>
      <c r="AV66" s="4"/>
      <c r="AW66" s="4"/>
      <c r="AX66" s="4"/>
      <c r="AY66" s="4"/>
      <c r="AZ66" s="4"/>
      <c r="BA66" s="4"/>
      <c r="BB66" s="4"/>
      <c r="BC66" s="4"/>
      <c r="BD66" s="4"/>
      <c r="BE66" s="4"/>
      <c r="BF66" s="4"/>
      <c r="BG66" s="4"/>
      <c r="BH66" s="4"/>
      <c r="BI66" s="842"/>
      <c r="BJ66" s="842"/>
      <c r="BK66" s="842"/>
      <c r="BL66" s="842"/>
    </row>
    <row r="67" spans="1:64" s="90" customFormat="1">
      <c r="A67" s="4"/>
      <c r="B67" s="4"/>
      <c r="C67" s="4"/>
      <c r="D67" s="4"/>
      <c r="E67" s="4"/>
      <c r="F67" s="4"/>
      <c r="G67" s="4"/>
      <c r="H67" s="4"/>
      <c r="I67" s="4"/>
      <c r="J67" s="4"/>
      <c r="K67" s="4"/>
      <c r="L67" s="4"/>
      <c r="M67" s="4"/>
      <c r="N67" s="4"/>
      <c r="O67" s="4"/>
      <c r="P67" s="4"/>
      <c r="Q67" s="4"/>
      <c r="R67" s="4"/>
      <c r="S67" s="4"/>
      <c r="AO67" s="4"/>
      <c r="AP67" s="4"/>
      <c r="AQ67" s="4"/>
      <c r="AR67" s="4"/>
      <c r="AS67" s="4"/>
      <c r="AT67" s="4"/>
      <c r="AU67" s="4"/>
      <c r="AV67" s="4"/>
      <c r="AW67" s="4"/>
      <c r="AX67" s="4"/>
      <c r="AY67" s="4"/>
      <c r="AZ67" s="4"/>
      <c r="BA67" s="4"/>
      <c r="BB67" s="4"/>
      <c r="BC67" s="4"/>
      <c r="BD67" s="4"/>
      <c r="BE67" s="4"/>
      <c r="BF67" s="4"/>
      <c r="BG67" s="4"/>
      <c r="BH67" s="4"/>
      <c r="BI67" s="842"/>
      <c r="BJ67" s="842"/>
      <c r="BK67" s="842"/>
      <c r="BL67" s="842"/>
    </row>
    <row r="68" spans="1:64" s="90" customFormat="1">
      <c r="A68" s="4"/>
      <c r="B68" s="4"/>
      <c r="C68" s="4"/>
      <c r="D68" s="4"/>
      <c r="E68" s="4"/>
      <c r="F68" s="4"/>
      <c r="G68" s="4"/>
      <c r="H68" s="4"/>
      <c r="I68" s="4"/>
      <c r="J68" s="4"/>
      <c r="K68" s="4"/>
      <c r="L68" s="4"/>
      <c r="M68" s="4"/>
      <c r="N68" s="4"/>
      <c r="O68" s="4"/>
      <c r="P68" s="4"/>
      <c r="Q68" s="4"/>
      <c r="R68" s="4"/>
      <c r="S68" s="4"/>
      <c r="AO68" s="4"/>
      <c r="AP68" s="4"/>
      <c r="AQ68" s="4"/>
      <c r="AR68" s="4"/>
      <c r="AS68" s="4"/>
      <c r="AT68" s="4"/>
      <c r="AU68" s="4"/>
      <c r="AV68" s="4"/>
      <c r="AW68" s="4"/>
      <c r="AX68" s="4"/>
      <c r="AY68" s="4"/>
      <c r="AZ68" s="4"/>
      <c r="BA68" s="4"/>
      <c r="BB68" s="4"/>
      <c r="BC68" s="4"/>
      <c r="BD68" s="4"/>
      <c r="BE68" s="4"/>
      <c r="BF68" s="4"/>
      <c r="BG68" s="4"/>
      <c r="BH68" s="4"/>
      <c r="BI68" s="842"/>
      <c r="BJ68" s="842"/>
      <c r="BK68" s="842"/>
      <c r="BL68" s="842"/>
    </row>
    <row r="69" spans="1:64" s="90" customFormat="1">
      <c r="A69" s="4"/>
      <c r="B69" s="4"/>
      <c r="C69" s="4"/>
      <c r="D69" s="4"/>
      <c r="E69" s="4"/>
      <c r="F69" s="4"/>
      <c r="G69" s="4"/>
      <c r="H69" s="4"/>
      <c r="I69" s="4"/>
      <c r="J69" s="4"/>
      <c r="K69" s="4"/>
      <c r="L69" s="4"/>
      <c r="M69" s="4"/>
      <c r="N69" s="4"/>
      <c r="O69" s="4"/>
      <c r="P69" s="4"/>
      <c r="Q69" s="4"/>
      <c r="R69" s="4"/>
      <c r="S69" s="4"/>
      <c r="AK69" s="4"/>
      <c r="AL69" s="4"/>
      <c r="AM69" s="4"/>
      <c r="AN69" s="4"/>
      <c r="AO69" s="4"/>
      <c r="AP69" s="4"/>
      <c r="AQ69" s="4"/>
      <c r="AR69" s="4"/>
      <c r="AS69" s="4"/>
      <c r="AT69" s="4"/>
      <c r="AU69" s="4"/>
      <c r="AV69" s="4"/>
      <c r="AW69" s="4"/>
      <c r="AX69" s="4"/>
      <c r="AY69" s="4"/>
      <c r="AZ69" s="4"/>
      <c r="BA69" s="4"/>
      <c r="BB69" s="4"/>
      <c r="BC69" s="4"/>
      <c r="BD69" s="4"/>
      <c r="BE69" s="4"/>
      <c r="BF69" s="4"/>
      <c r="BG69" s="4"/>
      <c r="BH69" s="4"/>
      <c r="BI69" s="842"/>
      <c r="BJ69" s="842"/>
      <c r="BK69" s="842"/>
      <c r="BL69" s="842"/>
    </row>
    <row r="70" spans="1:64" s="90" customFormat="1">
      <c r="A70" s="4"/>
      <c r="B70" s="4"/>
      <c r="C70" s="4"/>
      <c r="D70" s="4"/>
      <c r="E70" s="4"/>
      <c r="F70" s="4"/>
      <c r="G70" s="4"/>
      <c r="H70" s="4"/>
      <c r="I70" s="4"/>
      <c r="J70" s="4"/>
      <c r="K70" s="4"/>
      <c r="L70" s="4"/>
      <c r="M70" s="4"/>
      <c r="N70" s="4"/>
      <c r="O70" s="4"/>
      <c r="P70" s="4"/>
      <c r="Q70" s="4"/>
      <c r="R70" s="4"/>
      <c r="S70" s="4"/>
      <c r="AK70" s="4"/>
      <c r="AL70" s="4"/>
      <c r="AM70" s="4"/>
      <c r="AN70" s="4"/>
      <c r="AO70" s="4"/>
      <c r="AP70" s="4"/>
      <c r="AQ70" s="4"/>
      <c r="AR70" s="4"/>
      <c r="AS70" s="4"/>
      <c r="AT70" s="4"/>
      <c r="AU70" s="4"/>
      <c r="AV70" s="4"/>
      <c r="AW70" s="4"/>
      <c r="AX70" s="4"/>
      <c r="AY70" s="4"/>
      <c r="AZ70" s="4"/>
      <c r="BA70" s="4"/>
      <c r="BB70" s="4"/>
      <c r="BC70" s="4"/>
      <c r="BD70" s="4"/>
      <c r="BE70" s="4"/>
      <c r="BF70" s="4"/>
      <c r="BG70" s="4"/>
      <c r="BH70" s="4"/>
      <c r="BI70" s="842"/>
      <c r="BJ70" s="842"/>
      <c r="BK70" s="842"/>
      <c r="BL70" s="842"/>
    </row>
    <row r="71" spans="1:64" s="90" customFormat="1">
      <c r="A71" s="4"/>
      <c r="B71" s="4"/>
      <c r="C71" s="4"/>
      <c r="D71" s="4"/>
      <c r="E71" s="4"/>
      <c r="F71" s="4"/>
      <c r="G71" s="4"/>
      <c r="H71" s="4"/>
      <c r="I71" s="4"/>
      <c r="J71" s="4"/>
      <c r="K71" s="4"/>
      <c r="L71" s="4"/>
      <c r="M71" s="4"/>
      <c r="N71" s="4"/>
      <c r="O71" s="4"/>
      <c r="P71" s="4"/>
      <c r="Q71" s="4"/>
      <c r="R71" s="4"/>
      <c r="S71" s="4"/>
      <c r="AK71" s="4"/>
      <c r="AL71" s="4"/>
      <c r="AM71" s="4"/>
      <c r="AN71" s="4"/>
      <c r="AO71" s="4"/>
      <c r="AP71" s="4"/>
      <c r="AQ71" s="4"/>
      <c r="AR71" s="4"/>
      <c r="AS71" s="4"/>
      <c r="AT71" s="4"/>
      <c r="AU71" s="4"/>
      <c r="AV71" s="4"/>
      <c r="AW71" s="4"/>
      <c r="AX71" s="4"/>
      <c r="AY71" s="4"/>
      <c r="AZ71" s="4"/>
      <c r="BA71" s="4"/>
      <c r="BB71" s="4"/>
      <c r="BC71" s="4"/>
      <c r="BD71" s="4"/>
      <c r="BE71" s="4"/>
      <c r="BF71" s="4"/>
      <c r="BG71" s="4"/>
      <c r="BH71" s="4"/>
      <c r="BI71" s="842"/>
      <c r="BJ71" s="842"/>
      <c r="BK71" s="842"/>
      <c r="BL71" s="842"/>
    </row>
    <row r="72" spans="1:64" s="90" customFormat="1">
      <c r="A72" s="4"/>
      <c r="B72" s="4"/>
      <c r="C72" s="4"/>
      <c r="D72" s="4"/>
      <c r="E72" s="4"/>
      <c r="F72" s="4"/>
      <c r="G72" s="4"/>
      <c r="H72" s="4"/>
      <c r="I72" s="4"/>
      <c r="J72" s="4"/>
      <c r="K72" s="4"/>
      <c r="L72" s="4"/>
      <c r="M72" s="4"/>
      <c r="N72" s="4"/>
      <c r="O72" s="4"/>
      <c r="P72" s="4"/>
      <c r="Q72" s="4"/>
      <c r="R72" s="4"/>
      <c r="S72" s="4"/>
      <c r="AK72" s="4"/>
      <c r="AL72" s="4"/>
      <c r="AM72" s="4"/>
      <c r="AN72" s="4"/>
      <c r="AO72" s="4"/>
      <c r="AP72" s="4"/>
      <c r="AQ72" s="4"/>
      <c r="AR72" s="4"/>
      <c r="AS72" s="4"/>
      <c r="AT72" s="4"/>
      <c r="AU72" s="4"/>
      <c r="AV72" s="4"/>
      <c r="AW72" s="4"/>
      <c r="AX72" s="4"/>
      <c r="AY72" s="4"/>
      <c r="AZ72" s="4"/>
      <c r="BA72" s="4"/>
      <c r="BB72" s="4"/>
      <c r="BC72" s="4"/>
      <c r="BD72" s="4"/>
      <c r="BE72" s="4"/>
      <c r="BF72" s="4"/>
      <c r="BG72" s="4"/>
      <c r="BH72" s="4"/>
      <c r="BI72" s="842"/>
      <c r="BJ72" s="842"/>
      <c r="BK72" s="842"/>
      <c r="BL72" s="842"/>
    </row>
    <row r="73" spans="1:64" s="90" customFormat="1">
      <c r="A73" s="4"/>
      <c r="B73" s="4"/>
      <c r="C73" s="4"/>
      <c r="D73" s="4"/>
      <c r="E73" s="4"/>
      <c r="F73" s="4"/>
      <c r="G73" s="4"/>
      <c r="H73" s="4"/>
      <c r="I73" s="4"/>
      <c r="J73" s="4"/>
      <c r="K73" s="4"/>
      <c r="L73" s="4"/>
      <c r="M73" s="4"/>
      <c r="N73" s="4"/>
      <c r="O73" s="4"/>
      <c r="P73" s="4"/>
      <c r="Q73" s="4"/>
      <c r="R73" s="4"/>
      <c r="S73" s="4"/>
      <c r="AK73" s="4"/>
      <c r="AL73" s="4"/>
      <c r="AM73" s="4"/>
      <c r="AN73" s="4"/>
      <c r="AO73" s="4"/>
      <c r="AP73" s="4"/>
      <c r="AQ73" s="4"/>
      <c r="AR73" s="4"/>
      <c r="AS73" s="4"/>
      <c r="AT73" s="4"/>
      <c r="AU73" s="4"/>
      <c r="AV73" s="4"/>
      <c r="AW73" s="4"/>
      <c r="AX73" s="4"/>
      <c r="AY73" s="4"/>
      <c r="AZ73" s="4"/>
      <c r="BA73" s="4"/>
      <c r="BB73" s="4"/>
      <c r="BC73" s="4"/>
      <c r="BD73" s="4"/>
      <c r="BE73" s="4"/>
      <c r="BF73" s="4"/>
      <c r="BG73" s="4"/>
      <c r="BH73" s="4"/>
      <c r="BI73" s="842"/>
      <c r="BJ73" s="842"/>
      <c r="BK73" s="842"/>
      <c r="BL73" s="842"/>
    </row>
    <row r="74" spans="1:64" s="90" customForma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842"/>
      <c r="BJ74" s="842"/>
      <c r="BK74" s="842"/>
      <c r="BL74" s="842"/>
    </row>
    <row r="75" spans="1:64" s="90" customForma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842"/>
      <c r="BJ75" s="842"/>
      <c r="BK75" s="842"/>
      <c r="BL75" s="842"/>
    </row>
    <row r="76" spans="1:64" s="90" customForma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842"/>
      <c r="BJ76" s="842"/>
      <c r="BK76" s="842"/>
      <c r="BL76" s="842"/>
    </row>
    <row r="77" spans="1:64" s="90" customForma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842"/>
      <c r="BJ77" s="842"/>
      <c r="BK77" s="842"/>
      <c r="BL77" s="842"/>
    </row>
    <row r="78" spans="1:64" s="90" customForma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842"/>
      <c r="BJ78" s="842"/>
      <c r="BK78" s="842"/>
      <c r="BL78" s="842"/>
    </row>
    <row r="79" spans="1:64" s="90" customForma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842"/>
      <c r="BJ79" s="842"/>
      <c r="BK79" s="842"/>
      <c r="BL79" s="842"/>
    </row>
    <row r="80" spans="1:64" s="90" customForma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842"/>
      <c r="BJ80" s="842"/>
      <c r="BK80" s="842"/>
      <c r="BL80" s="842"/>
    </row>
    <row r="81" spans="1:64" s="90" customForma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842"/>
      <c r="BJ81" s="842"/>
      <c r="BK81" s="842"/>
      <c r="BL81" s="842"/>
    </row>
  </sheetData>
  <mergeCells count="76">
    <mergeCell ref="B19:C20"/>
    <mergeCell ref="M19:AD20"/>
    <mergeCell ref="AL9:BG10"/>
    <mergeCell ref="B13:C14"/>
    <mergeCell ref="B7:C8"/>
    <mergeCell ref="AH9:AK10"/>
    <mergeCell ref="AF9:AG10"/>
    <mergeCell ref="AL3:BG7"/>
    <mergeCell ref="AF12:AG15"/>
    <mergeCell ref="AH12:AK15"/>
    <mergeCell ref="AL12:BG15"/>
    <mergeCell ref="AF31:AG33"/>
    <mergeCell ref="AH31:AL33"/>
    <mergeCell ref="AM31:BG33"/>
    <mergeCell ref="D3:I5"/>
    <mergeCell ref="U3:W5"/>
    <mergeCell ref="J3:L5"/>
    <mergeCell ref="D7:I8"/>
    <mergeCell ref="J7:AD8"/>
    <mergeCell ref="D10:I11"/>
    <mergeCell ref="J10:AD11"/>
    <mergeCell ref="M13:AD14"/>
    <mergeCell ref="D13:L14"/>
    <mergeCell ref="D16:P17"/>
    <mergeCell ref="D31:G33"/>
    <mergeCell ref="AO23:BG24"/>
    <mergeCell ref="D28:G29"/>
    <mergeCell ref="AL23:AL24"/>
    <mergeCell ref="B22:C23"/>
    <mergeCell ref="B25:C26"/>
    <mergeCell ref="D19:L20"/>
    <mergeCell ref="R25:AD26"/>
    <mergeCell ref="D22:J23"/>
    <mergeCell ref="K22:Q23"/>
    <mergeCell ref="D25:J26"/>
    <mergeCell ref="K25:Q26"/>
    <mergeCell ref="AF17:AG24"/>
    <mergeCell ref="B16:C17"/>
    <mergeCell ref="Q16:AD17"/>
    <mergeCell ref="AL26:BG29"/>
    <mergeCell ref="AH17:AK24"/>
    <mergeCell ref="AF26:AG29"/>
    <mergeCell ref="AH26:AK29"/>
    <mergeCell ref="BK3:BL3"/>
    <mergeCell ref="BI25:BJ25"/>
    <mergeCell ref="A35:BH35"/>
    <mergeCell ref="B28:C29"/>
    <mergeCell ref="B31:C33"/>
    <mergeCell ref="BK27:BL27"/>
    <mergeCell ref="BI23:BJ23"/>
    <mergeCell ref="R22:AD23"/>
    <mergeCell ref="BI26:BJ26"/>
    <mergeCell ref="BK19:BL19"/>
    <mergeCell ref="BI10:BJ10"/>
    <mergeCell ref="BI12:BJ12"/>
    <mergeCell ref="BI13:BJ13"/>
    <mergeCell ref="AM23:AN24"/>
    <mergeCell ref="B10:C11"/>
    <mergeCell ref="BI8:BJ8"/>
    <mergeCell ref="BK23:BL23"/>
    <mergeCell ref="BK12:BL12"/>
    <mergeCell ref="BI19:BJ19"/>
    <mergeCell ref="BI16:BJ16"/>
    <mergeCell ref="BK7:BL7"/>
    <mergeCell ref="BK9:BL9"/>
    <mergeCell ref="BK21:BL21"/>
    <mergeCell ref="BK22:BL22"/>
    <mergeCell ref="BI21:BJ21"/>
    <mergeCell ref="A1:BH1"/>
    <mergeCell ref="B3:C5"/>
    <mergeCell ref="M3:S5"/>
    <mergeCell ref="X3:AD5"/>
    <mergeCell ref="BI3:BJ3"/>
    <mergeCell ref="AF3:AG7"/>
    <mergeCell ref="AH3:AK7"/>
    <mergeCell ref="BI6:BJ6"/>
  </mergeCells>
  <printOptions horizontalCentered="1" verticalCentered="1"/>
  <pageMargins left="0.19685039370078741" right="0.19685039370078741" top="0.19685039370078741" bottom="0.1968503937007874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CF81"/>
  <sheetViews>
    <sheetView view="pageBreakPreview" zoomScaleSheetLayoutView="100" workbookViewId="0">
      <selection activeCell="BM82" sqref="BM82"/>
    </sheetView>
  </sheetViews>
  <sheetFormatPr defaultRowHeight="11.25"/>
  <cols>
    <col min="1" max="19" width="2.42578125" style="4" customWidth="1"/>
    <col min="20" max="21" width="1.7109375" style="4" customWidth="1"/>
    <col min="22" max="40" width="2.42578125" style="4" customWidth="1"/>
    <col min="41" max="42" width="1.7109375" style="4" customWidth="1"/>
    <col min="43" max="61" width="2.42578125" style="4" customWidth="1"/>
    <col min="62" max="62" width="2.5703125" style="90" bestFit="1" customWidth="1"/>
    <col min="63" max="63" width="2.140625" style="90" customWidth="1"/>
    <col min="64" max="64" width="2.140625" style="91" customWidth="1"/>
    <col min="65" max="65" width="2.5703125" style="91" bestFit="1" customWidth="1"/>
    <col min="66" max="94" width="2.140625" style="91" customWidth="1"/>
    <col min="95" max="16384" width="9.140625" style="91"/>
  </cols>
  <sheetData>
    <row r="1" spans="1:84" s="3" customFormat="1">
      <c r="A1" s="1" t="str">
        <f>CONCATENATE([1]Sections!$P$12, " - / - ",[1]Sections!$P$12," ",[1]Sections!$Q$12,": ",[1]Sections!$S$12," [ ",[1]Sections!$V$2," ",ROMAN(COUNT($BL$1:$BL$930))," / ",ROMAN(BL1)," ]")</f>
        <v>Section - / - Section 9: Private Opinion [ Page II / I ]</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90"/>
      <c r="BK1" s="90"/>
      <c r="BL1" s="91">
        <v>1</v>
      </c>
      <c r="BM1" s="91">
        <v>1</v>
      </c>
    </row>
    <row r="2" spans="1:84" s="3" customFormat="1" ht="6" customHeight="1">
      <c r="A2" s="96"/>
      <c r="B2" s="96"/>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2"/>
      <c r="BK2" s="2"/>
    </row>
    <row r="3" spans="1:84" s="3" customFormat="1" ht="15" customHeight="1">
      <c r="A3" s="32">
        <f>VLOOKUP(BN3,[1]eFFG!$H$4:$J$274,3,FALSE)</f>
        <v>9.01</v>
      </c>
      <c r="B3" s="97"/>
      <c r="C3" s="98" t="str">
        <f>VLOOKUP(BN3,[1]eFFG!$O$4:$BW$274,9,FALSE)</f>
        <v>If there is a crime (such as theft) inside the village, do you trust the current government system to solve these issues or do you believe the local influential people can better solve this issue?</v>
      </c>
      <c r="D3" s="98"/>
      <c r="E3" s="98"/>
      <c r="F3" s="98"/>
      <c r="G3" s="98"/>
      <c r="H3" s="98"/>
      <c r="I3" s="98"/>
      <c r="J3" s="98"/>
      <c r="K3" s="98"/>
      <c r="L3" s="98"/>
      <c r="M3" s="98"/>
      <c r="N3" s="98"/>
      <c r="O3" s="98"/>
      <c r="P3" s="98"/>
      <c r="Q3" s="98"/>
      <c r="R3" s="98"/>
      <c r="S3" s="98"/>
      <c r="U3" s="9"/>
      <c r="V3" s="32">
        <f>VLOOKUP(BN33,[1]eFFG!$H$4:$J$274,3,FALSE)</f>
        <v>9.0399999999999991</v>
      </c>
      <c r="W3" s="33"/>
      <c r="X3" s="99" t="str">
        <f>VLOOKUP(BN33,[1]eFFG!$O$4:$BW$274,9,FALSE)</f>
        <v>Have you ever done this?</v>
      </c>
      <c r="Y3" s="99"/>
      <c r="Z3" s="99"/>
      <c r="AA3" s="99"/>
      <c r="AB3" s="99"/>
      <c r="AC3" s="99"/>
      <c r="AD3" s="99"/>
      <c r="AE3" s="99"/>
      <c r="AF3" s="99"/>
      <c r="AG3" s="99"/>
      <c r="AH3" s="99"/>
      <c r="AI3" s="99"/>
      <c r="AJ3" s="99"/>
      <c r="AK3" s="99"/>
      <c r="AL3" s="99"/>
      <c r="AM3" s="99"/>
      <c r="AN3" s="100"/>
      <c r="AO3" s="40"/>
      <c r="AP3" s="101"/>
      <c r="AQ3" s="32">
        <f>VLOOKUP(BJ51,[1]eFFG!$H$4:$J$274,3,FALSE)</f>
        <v>9.0699999999999985</v>
      </c>
      <c r="AR3" s="97"/>
      <c r="AS3" s="98" t="str">
        <f>VLOOKUP(BJ51,[1]eFFG!$O$4:$BW$274,9,FALSE)</f>
        <v>In your opinion, will the economic welfare of people in this village improve in the next year?</v>
      </c>
      <c r="AT3" s="98"/>
      <c r="AU3" s="98"/>
      <c r="AV3" s="98"/>
      <c r="AW3" s="98"/>
      <c r="AX3" s="98"/>
      <c r="AY3" s="98"/>
      <c r="AZ3" s="98"/>
      <c r="BA3" s="98"/>
      <c r="BB3" s="98"/>
      <c r="BC3" s="98"/>
      <c r="BD3" s="98"/>
      <c r="BE3" s="98"/>
      <c r="BF3" s="98"/>
      <c r="BG3" s="98"/>
      <c r="BH3" s="98"/>
      <c r="BI3" s="98"/>
      <c r="BJ3" s="12">
        <v>10.07</v>
      </c>
      <c r="BK3" s="12"/>
      <c r="BL3" s="102"/>
      <c r="BM3" s="102"/>
      <c r="BN3" s="103">
        <v>11.05</v>
      </c>
      <c r="BO3" s="103"/>
      <c r="BP3" s="102"/>
      <c r="BQ3" s="102"/>
      <c r="BR3" s="102"/>
      <c r="BS3" s="102"/>
      <c r="BT3" s="102"/>
      <c r="BU3" s="102"/>
      <c r="BV3" s="102"/>
      <c r="BW3" s="102"/>
      <c r="BX3" s="102"/>
      <c r="BY3" s="102"/>
      <c r="BZ3" s="102"/>
      <c r="CA3" s="102"/>
      <c r="CB3" s="102"/>
      <c r="CC3" s="102"/>
      <c r="CD3" s="102"/>
    </row>
    <row r="4" spans="1:84" s="3" customFormat="1" ht="15" customHeight="1">
      <c r="A4" s="104"/>
      <c r="B4" s="105"/>
      <c r="C4" s="98"/>
      <c r="D4" s="98"/>
      <c r="E4" s="98"/>
      <c r="F4" s="98"/>
      <c r="G4" s="98"/>
      <c r="H4" s="98"/>
      <c r="I4" s="98"/>
      <c r="J4" s="98"/>
      <c r="K4" s="98"/>
      <c r="L4" s="98"/>
      <c r="M4" s="98"/>
      <c r="N4" s="98"/>
      <c r="O4" s="98"/>
      <c r="P4" s="98"/>
      <c r="Q4" s="98"/>
      <c r="R4" s="98"/>
      <c r="S4" s="98"/>
      <c r="U4" s="9"/>
      <c r="V4" s="106" t="str">
        <f>VLOOKUP(BN33,[1]eFFG!$H$1:$X$500,17,FALSE)</f>
        <v>[COUNT NUMBER OF RESPONDENTS GIVING EACH ANSWER AND ENTER NUMBER IN BOXES BELOW]</v>
      </c>
      <c r="W4" s="107"/>
      <c r="X4" s="107"/>
      <c r="Y4" s="107"/>
      <c r="Z4" s="107"/>
      <c r="AA4" s="107"/>
      <c r="AB4" s="107"/>
      <c r="AC4" s="107"/>
      <c r="AD4" s="107"/>
      <c r="AE4" s="107"/>
      <c r="AF4" s="107"/>
      <c r="AG4" s="107"/>
      <c r="AH4" s="107"/>
      <c r="AI4" s="107"/>
      <c r="AJ4" s="107"/>
      <c r="AK4" s="107"/>
      <c r="AL4" s="107"/>
      <c r="AM4" s="107"/>
      <c r="AN4" s="108"/>
      <c r="AO4" s="40"/>
      <c r="AP4" s="101"/>
      <c r="AQ4" s="104"/>
      <c r="AR4" s="105"/>
      <c r="AS4" s="98"/>
      <c r="AT4" s="98"/>
      <c r="AU4" s="98"/>
      <c r="AV4" s="98"/>
      <c r="AW4" s="98"/>
      <c r="AX4" s="98"/>
      <c r="AY4" s="98"/>
      <c r="AZ4" s="98"/>
      <c r="BA4" s="98"/>
      <c r="BB4" s="98"/>
      <c r="BC4" s="98"/>
      <c r="BD4" s="98"/>
      <c r="BE4" s="98"/>
      <c r="BF4" s="98"/>
      <c r="BG4" s="98"/>
      <c r="BH4" s="98"/>
      <c r="BI4" s="98"/>
      <c r="BL4" s="109"/>
      <c r="BM4" s="109"/>
      <c r="BN4" s="22">
        <f>VLOOKUP(BN3,[1]eFFG!$O$4:$BW$274,61,FALSE)</f>
        <v>0</v>
      </c>
      <c r="BO4" s="22"/>
      <c r="BP4" s="109"/>
      <c r="BQ4" s="109"/>
      <c r="BR4" s="109"/>
      <c r="BS4" s="109"/>
      <c r="BT4" s="109"/>
      <c r="BU4" s="109"/>
      <c r="BV4" s="109"/>
      <c r="BW4" s="109"/>
      <c r="BX4" s="109"/>
      <c r="BY4" s="109"/>
      <c r="BZ4" s="109"/>
      <c r="CA4" s="109"/>
      <c r="CB4" s="109"/>
      <c r="CC4" s="109"/>
      <c r="CD4" s="109"/>
      <c r="CE4" s="110"/>
      <c r="CF4" s="110"/>
    </row>
    <row r="5" spans="1:84" s="3" customFormat="1" ht="15" customHeight="1">
      <c r="A5" s="104"/>
      <c r="B5" s="105"/>
      <c r="C5" s="98"/>
      <c r="D5" s="98"/>
      <c r="E5" s="98"/>
      <c r="F5" s="98"/>
      <c r="G5" s="98"/>
      <c r="H5" s="98"/>
      <c r="I5" s="98"/>
      <c r="J5" s="98"/>
      <c r="K5" s="98"/>
      <c r="L5" s="98"/>
      <c r="M5" s="98"/>
      <c r="N5" s="98"/>
      <c r="O5" s="98"/>
      <c r="P5" s="98"/>
      <c r="Q5" s="98"/>
      <c r="R5" s="98"/>
      <c r="S5" s="98"/>
      <c r="U5" s="9"/>
      <c r="V5" s="111"/>
      <c r="W5" s="112"/>
      <c r="X5" s="112"/>
      <c r="Y5" s="112"/>
      <c r="Z5" s="112"/>
      <c r="AA5" s="112"/>
      <c r="AB5" s="112"/>
      <c r="AC5" s="112"/>
      <c r="AD5" s="112"/>
      <c r="AE5" s="112"/>
      <c r="AF5" s="112"/>
      <c r="AG5" s="112"/>
      <c r="AH5" s="112"/>
      <c r="AI5" s="112"/>
      <c r="AJ5" s="112"/>
      <c r="AK5" s="112"/>
      <c r="AL5" s="112"/>
      <c r="AM5" s="112"/>
      <c r="AN5" s="113"/>
      <c r="AO5" s="92"/>
      <c r="AP5" s="114"/>
      <c r="AQ5" s="106" t="str">
        <f>VLOOKUP(BJ51,[1]eFFG!$H$1:$X$500,17,FALSE)</f>
        <v>[COUNT NUMBER OF RESPONDENTS GIVING EACH ANSWER AND ENTER NUMBER IN BOXES BELOW]</v>
      </c>
      <c r="AR5" s="107"/>
      <c r="AS5" s="107"/>
      <c r="AT5" s="107"/>
      <c r="AU5" s="107"/>
      <c r="AV5" s="107"/>
      <c r="AW5" s="107"/>
      <c r="AX5" s="107"/>
      <c r="AY5" s="107"/>
      <c r="AZ5" s="107"/>
      <c r="BA5" s="107"/>
      <c r="BB5" s="107"/>
      <c r="BC5" s="107"/>
      <c r="BD5" s="107"/>
      <c r="BE5" s="107"/>
      <c r="BF5" s="107"/>
      <c r="BG5" s="107"/>
      <c r="BH5" s="107"/>
      <c r="BI5" s="108"/>
      <c r="BJ5" s="4"/>
      <c r="BL5" s="2"/>
      <c r="BN5" s="36" t="str">
        <f>VLOOKUP(BN3,[1]eFFG!$O$4:$BW$274,4,FALSE)</f>
        <v/>
      </c>
      <c r="BO5" s="36"/>
    </row>
    <row r="6" spans="1:84" s="3" customFormat="1" ht="15" customHeight="1">
      <c r="A6" s="104"/>
      <c r="B6" s="105"/>
      <c r="C6" s="98"/>
      <c r="D6" s="98"/>
      <c r="E6" s="98"/>
      <c r="F6" s="98"/>
      <c r="G6" s="98"/>
      <c r="H6" s="98"/>
      <c r="I6" s="98"/>
      <c r="J6" s="98"/>
      <c r="K6" s="98"/>
      <c r="L6" s="98"/>
      <c r="M6" s="98"/>
      <c r="N6" s="98"/>
      <c r="O6" s="98"/>
      <c r="P6" s="98"/>
      <c r="Q6" s="98"/>
      <c r="R6" s="98"/>
      <c r="S6" s="98"/>
      <c r="U6" s="9"/>
      <c r="V6" s="115">
        <v>1</v>
      </c>
      <c r="W6" s="116" t="str">
        <f>VLOOKUP(BN33,[1]eFFG!$O$4:$BW$274,11,FALSE)</f>
        <v>No</v>
      </c>
      <c r="X6" s="116"/>
      <c r="Y6" s="116"/>
      <c r="Z6" s="116"/>
      <c r="AA6" s="116"/>
      <c r="AB6" s="116"/>
      <c r="AC6" s="116"/>
      <c r="AD6" s="116"/>
      <c r="AE6" s="116"/>
      <c r="AF6" s="116"/>
      <c r="AG6" s="116"/>
      <c r="AH6" s="116"/>
      <c r="AI6" s="116"/>
      <c r="AJ6" s="116"/>
      <c r="AK6" s="117" t="s">
        <v>7</v>
      </c>
      <c r="AL6" s="118" t="s">
        <v>8</v>
      </c>
      <c r="AM6" s="119"/>
      <c r="AN6" s="119"/>
      <c r="AO6" s="92"/>
      <c r="AP6" s="114"/>
      <c r="AQ6" s="111"/>
      <c r="AR6" s="112"/>
      <c r="AS6" s="112"/>
      <c r="AT6" s="112"/>
      <c r="AU6" s="112"/>
      <c r="AV6" s="112"/>
      <c r="AW6" s="112"/>
      <c r="AX6" s="112"/>
      <c r="AY6" s="112"/>
      <c r="AZ6" s="112"/>
      <c r="BA6" s="112"/>
      <c r="BB6" s="112"/>
      <c r="BC6" s="112"/>
      <c r="BD6" s="112"/>
      <c r="BE6" s="112"/>
      <c r="BF6" s="112"/>
      <c r="BG6" s="112"/>
      <c r="BH6" s="112"/>
      <c r="BI6" s="113"/>
      <c r="BJ6" s="4"/>
      <c r="BL6" s="2"/>
      <c r="BN6" s="91"/>
      <c r="BO6" s="45"/>
    </row>
    <row r="7" spans="1:84" s="3" customFormat="1" ht="14.25" customHeight="1">
      <c r="A7" s="106" t="str">
        <f>VLOOKUP(BN3,[1]eFFG!$H$1:$X$500,17,FALSE)</f>
        <v>[COUNT NUMBER OF RESPONDENTS GIVING EACH ANSWER AND ENTER NUMBER IN BOXES BELOW]</v>
      </c>
      <c r="B7" s="107"/>
      <c r="C7" s="107"/>
      <c r="D7" s="107"/>
      <c r="E7" s="107"/>
      <c r="F7" s="107"/>
      <c r="G7" s="107"/>
      <c r="H7" s="107"/>
      <c r="I7" s="107"/>
      <c r="J7" s="107"/>
      <c r="K7" s="107"/>
      <c r="L7" s="107"/>
      <c r="M7" s="107"/>
      <c r="N7" s="107"/>
      <c r="O7" s="107"/>
      <c r="P7" s="107"/>
      <c r="Q7" s="107"/>
      <c r="R7" s="107"/>
      <c r="S7" s="108"/>
      <c r="U7" s="9"/>
      <c r="V7" s="120"/>
      <c r="W7" s="121"/>
      <c r="X7" s="121"/>
      <c r="Y7" s="121"/>
      <c r="Z7" s="121"/>
      <c r="AA7" s="121"/>
      <c r="AB7" s="121"/>
      <c r="AC7" s="121"/>
      <c r="AD7" s="121"/>
      <c r="AE7" s="121"/>
      <c r="AF7" s="121"/>
      <c r="AG7" s="121"/>
      <c r="AH7" s="121"/>
      <c r="AI7" s="121"/>
      <c r="AJ7" s="121"/>
      <c r="AK7" s="122"/>
      <c r="AL7" s="118"/>
      <c r="AM7" s="119"/>
      <c r="AN7" s="119"/>
      <c r="AO7" s="123"/>
      <c r="AP7" s="114"/>
      <c r="AQ7" s="115">
        <v>1</v>
      </c>
      <c r="AR7" s="124" t="str">
        <f>VLOOKUP(BJ51,[1]eFFG!$O$4:$BW$274,11,FALSE)</f>
        <v>No, It Will Not Improve</v>
      </c>
      <c r="AS7" s="125"/>
      <c r="AT7" s="125"/>
      <c r="AU7" s="125"/>
      <c r="AV7" s="125"/>
      <c r="AW7" s="125"/>
      <c r="AX7" s="125"/>
      <c r="AY7" s="125"/>
      <c r="AZ7" s="125"/>
      <c r="BA7" s="125"/>
      <c r="BB7" s="125"/>
      <c r="BC7" s="125"/>
      <c r="BD7" s="125"/>
      <c r="BE7" s="125"/>
      <c r="BF7" s="126"/>
      <c r="BG7" s="118" t="s">
        <v>8</v>
      </c>
      <c r="BH7" s="119"/>
      <c r="BI7" s="119"/>
      <c r="BL7" s="2"/>
      <c r="BN7" s="4"/>
      <c r="BO7" s="4"/>
    </row>
    <row r="8" spans="1:84" s="3" customFormat="1" ht="14.25" customHeight="1">
      <c r="A8" s="111"/>
      <c r="B8" s="112"/>
      <c r="C8" s="112"/>
      <c r="D8" s="112"/>
      <c r="E8" s="112"/>
      <c r="F8" s="112"/>
      <c r="G8" s="112"/>
      <c r="H8" s="112"/>
      <c r="I8" s="112"/>
      <c r="J8" s="112"/>
      <c r="K8" s="112"/>
      <c r="L8" s="112"/>
      <c r="M8" s="112"/>
      <c r="N8" s="112"/>
      <c r="O8" s="112"/>
      <c r="P8" s="112"/>
      <c r="Q8" s="112"/>
      <c r="R8" s="112"/>
      <c r="S8" s="113"/>
      <c r="U8" s="9"/>
      <c r="V8" s="115">
        <v>2</v>
      </c>
      <c r="W8" s="116" t="str">
        <f>VLOOKUP(BN33,[1]eFFG!$O$4:$BW$274,12,FALSE)</f>
        <v>Yes</v>
      </c>
      <c r="X8" s="116"/>
      <c r="Y8" s="116"/>
      <c r="Z8" s="116"/>
      <c r="AA8" s="116"/>
      <c r="AB8" s="116"/>
      <c r="AC8" s="116"/>
      <c r="AD8" s="116"/>
      <c r="AE8" s="116"/>
      <c r="AF8" s="116"/>
      <c r="AG8" s="116"/>
      <c r="AH8" s="116"/>
      <c r="AI8" s="116"/>
      <c r="AJ8" s="116"/>
      <c r="AK8" s="117" t="s">
        <v>7</v>
      </c>
      <c r="AL8" s="118" t="s">
        <v>8</v>
      </c>
      <c r="AM8" s="119"/>
      <c r="AN8" s="119"/>
      <c r="AO8" s="19"/>
      <c r="AP8" s="114"/>
      <c r="AQ8" s="120"/>
      <c r="AR8" s="127"/>
      <c r="AS8" s="128"/>
      <c r="AT8" s="128"/>
      <c r="AU8" s="128"/>
      <c r="AV8" s="128"/>
      <c r="AW8" s="128"/>
      <c r="AX8" s="128"/>
      <c r="AY8" s="128"/>
      <c r="AZ8" s="128"/>
      <c r="BA8" s="128"/>
      <c r="BB8" s="128"/>
      <c r="BC8" s="128"/>
      <c r="BD8" s="128"/>
      <c r="BE8" s="128"/>
      <c r="BF8" s="129"/>
      <c r="BG8" s="118"/>
      <c r="BH8" s="119"/>
      <c r="BI8" s="119"/>
      <c r="BL8" s="2"/>
      <c r="BN8" s="4"/>
      <c r="BO8" s="4"/>
    </row>
    <row r="9" spans="1:84" s="3" customFormat="1" ht="14.25" customHeight="1" thickBot="1">
      <c r="A9" s="115">
        <v>1</v>
      </c>
      <c r="B9" s="116" t="str">
        <f>VLOOKUP(BN3,[1]eFFG!$O$4:$BW$274,11,FALSE)</f>
        <v>Government System</v>
      </c>
      <c r="C9" s="116"/>
      <c r="D9" s="116"/>
      <c r="E9" s="116"/>
      <c r="F9" s="116"/>
      <c r="G9" s="116"/>
      <c r="H9" s="116"/>
      <c r="I9" s="116"/>
      <c r="J9" s="116"/>
      <c r="K9" s="116"/>
      <c r="L9" s="116"/>
      <c r="M9" s="116"/>
      <c r="N9" s="116"/>
      <c r="O9" s="116"/>
      <c r="P9" s="117"/>
      <c r="Q9" s="118" t="s">
        <v>8</v>
      </c>
      <c r="R9" s="119"/>
      <c r="S9" s="119"/>
      <c r="U9" s="9"/>
      <c r="V9" s="130"/>
      <c r="W9" s="131"/>
      <c r="X9" s="131"/>
      <c r="Y9" s="131"/>
      <c r="Z9" s="131"/>
      <c r="AA9" s="131"/>
      <c r="AB9" s="131"/>
      <c r="AC9" s="131"/>
      <c r="AD9" s="131"/>
      <c r="AE9" s="131"/>
      <c r="AF9" s="131"/>
      <c r="AG9" s="131"/>
      <c r="AH9" s="131"/>
      <c r="AI9" s="131"/>
      <c r="AJ9" s="131"/>
      <c r="AK9" s="132"/>
      <c r="AL9" s="133"/>
      <c r="AM9" s="134"/>
      <c r="AN9" s="134"/>
      <c r="AO9" s="39"/>
      <c r="AP9" s="45"/>
      <c r="AQ9" s="115">
        <v>2</v>
      </c>
      <c r="AR9" s="135" t="str">
        <f>VLOOKUP(BJ51,[1]eFFG!$O$4:$BW$274,12,FALSE)</f>
        <v>Yes, It Will Improve</v>
      </c>
      <c r="AS9" s="136"/>
      <c r="AT9" s="136"/>
      <c r="AU9" s="136"/>
      <c r="AV9" s="136"/>
      <c r="AW9" s="136"/>
      <c r="AX9" s="136"/>
      <c r="AY9" s="136"/>
      <c r="AZ9" s="136"/>
      <c r="BA9" s="136"/>
      <c r="BB9" s="136"/>
      <c r="BC9" s="136"/>
      <c r="BD9" s="136"/>
      <c r="BE9" s="136"/>
      <c r="BF9" s="137"/>
      <c r="BG9" s="118" t="s">
        <v>8</v>
      </c>
      <c r="BH9" s="119"/>
      <c r="BI9" s="119"/>
      <c r="BL9" s="2"/>
    </row>
    <row r="10" spans="1:84" s="3" customFormat="1" ht="14.25" customHeight="1" thickTop="1">
      <c r="A10" s="120"/>
      <c r="B10" s="121"/>
      <c r="C10" s="121"/>
      <c r="D10" s="121"/>
      <c r="E10" s="121"/>
      <c r="F10" s="121"/>
      <c r="G10" s="121"/>
      <c r="H10" s="121"/>
      <c r="I10" s="121"/>
      <c r="J10" s="121"/>
      <c r="K10" s="121"/>
      <c r="L10" s="121"/>
      <c r="M10" s="121"/>
      <c r="N10" s="121"/>
      <c r="O10" s="121"/>
      <c r="P10" s="122"/>
      <c r="Q10" s="118"/>
      <c r="R10" s="119"/>
      <c r="S10" s="119"/>
      <c r="U10" s="9"/>
      <c r="V10" s="138" t="s">
        <v>0</v>
      </c>
      <c r="W10" s="139" t="s">
        <v>35</v>
      </c>
      <c r="X10" s="139"/>
      <c r="Y10" s="139"/>
      <c r="Z10" s="140"/>
      <c r="AA10" s="141" t="s">
        <v>8</v>
      </c>
      <c r="AB10" s="142"/>
      <c r="AC10" s="142"/>
      <c r="AD10" s="143"/>
      <c r="AE10" s="144" t="s">
        <v>1</v>
      </c>
      <c r="AF10" s="145" t="s">
        <v>36</v>
      </c>
      <c r="AG10" s="146"/>
      <c r="AH10" s="146"/>
      <c r="AI10" s="146"/>
      <c r="AJ10" s="146"/>
      <c r="AK10" s="147"/>
      <c r="AL10" s="141" t="s">
        <v>8</v>
      </c>
      <c r="AM10" s="142"/>
      <c r="AN10" s="142"/>
      <c r="AO10" s="40"/>
      <c r="AP10" s="101"/>
      <c r="AQ10" s="120"/>
      <c r="AR10" s="127"/>
      <c r="AS10" s="128"/>
      <c r="AT10" s="128"/>
      <c r="AU10" s="128"/>
      <c r="AV10" s="128"/>
      <c r="AW10" s="128"/>
      <c r="AX10" s="128"/>
      <c r="AY10" s="128"/>
      <c r="AZ10" s="128"/>
      <c r="BA10" s="128"/>
      <c r="BB10" s="128"/>
      <c r="BC10" s="128"/>
      <c r="BD10" s="128"/>
      <c r="BE10" s="128"/>
      <c r="BF10" s="129"/>
      <c r="BG10" s="118"/>
      <c r="BH10" s="119"/>
      <c r="BI10" s="119"/>
      <c r="BJ10" s="12">
        <v>10.01</v>
      </c>
      <c r="BK10" s="12"/>
      <c r="BL10" s="2"/>
      <c r="BN10" s="103" t="s">
        <v>33</v>
      </c>
      <c r="BO10" s="103"/>
    </row>
    <row r="11" spans="1:84" s="3" customFormat="1" ht="14.25" customHeight="1">
      <c r="A11" s="115">
        <v>2</v>
      </c>
      <c r="B11" s="116" t="str">
        <f>VLOOKUP(BN3,[1]eFFG!$O$4:$BW$274,12,FALSE)</f>
        <v>Local System</v>
      </c>
      <c r="C11" s="116"/>
      <c r="D11" s="116"/>
      <c r="E11" s="116"/>
      <c r="F11" s="116"/>
      <c r="G11" s="116"/>
      <c r="H11" s="116"/>
      <c r="I11" s="116"/>
      <c r="J11" s="116"/>
      <c r="K11" s="116"/>
      <c r="L11" s="116"/>
      <c r="M11" s="116"/>
      <c r="N11" s="116"/>
      <c r="O11" s="116"/>
      <c r="P11" s="117"/>
      <c r="Q11" s="118" t="s">
        <v>8</v>
      </c>
      <c r="R11" s="119"/>
      <c r="S11" s="119"/>
      <c r="U11" s="9"/>
      <c r="V11" s="148"/>
      <c r="W11" s="149"/>
      <c r="X11" s="149"/>
      <c r="Y11" s="149"/>
      <c r="Z11" s="150"/>
      <c r="AA11" s="118"/>
      <c r="AB11" s="119"/>
      <c r="AC11" s="119"/>
      <c r="AD11" s="151"/>
      <c r="AE11" s="152"/>
      <c r="AF11" s="153"/>
      <c r="AG11" s="154"/>
      <c r="AH11" s="154"/>
      <c r="AI11" s="154"/>
      <c r="AJ11" s="154"/>
      <c r="AK11" s="155"/>
      <c r="AL11" s="118"/>
      <c r="AM11" s="119"/>
      <c r="AN11" s="119"/>
      <c r="AO11" s="156"/>
      <c r="AP11" s="157"/>
      <c r="AQ11" s="115">
        <v>3</v>
      </c>
      <c r="AR11" s="135" t="str">
        <f>VLOOKUP(BJ51,[1]eFFG!$O$4:$BW$274,13,FALSE)</f>
        <v>God Knows</v>
      </c>
      <c r="AS11" s="136"/>
      <c r="AT11" s="136"/>
      <c r="AU11" s="136"/>
      <c r="AV11" s="136"/>
      <c r="AW11" s="136"/>
      <c r="AX11" s="136"/>
      <c r="AY11" s="136"/>
      <c r="AZ11" s="136"/>
      <c r="BA11" s="136"/>
      <c r="BB11" s="136"/>
      <c r="BC11" s="136"/>
      <c r="BD11" s="136"/>
      <c r="BE11" s="136"/>
      <c r="BF11" s="137"/>
      <c r="BG11" s="118" t="s">
        <v>8</v>
      </c>
      <c r="BH11" s="119"/>
      <c r="BI11" s="119"/>
      <c r="BJ11" s="109"/>
      <c r="BK11" s="109"/>
      <c r="BL11" s="2"/>
      <c r="BN11" s="22">
        <f>VLOOKUP(BN10,[1]eFFG!$O$4:$BW$274,61,FALSE)</f>
        <v>0</v>
      </c>
      <c r="BO11" s="22"/>
    </row>
    <row r="12" spans="1:84" s="3" customFormat="1" ht="14.25" customHeight="1" thickBot="1">
      <c r="A12" s="130"/>
      <c r="B12" s="131"/>
      <c r="C12" s="131"/>
      <c r="D12" s="131"/>
      <c r="E12" s="131"/>
      <c r="F12" s="131"/>
      <c r="G12" s="131"/>
      <c r="H12" s="131"/>
      <c r="I12" s="131"/>
      <c r="J12" s="131"/>
      <c r="K12" s="131"/>
      <c r="L12" s="131"/>
      <c r="M12" s="131"/>
      <c r="N12" s="131"/>
      <c r="O12" s="131"/>
      <c r="P12" s="132"/>
      <c r="Q12" s="133"/>
      <c r="R12" s="134"/>
      <c r="S12" s="134"/>
      <c r="U12" s="9"/>
      <c r="V12" s="158"/>
      <c r="W12" s="159"/>
      <c r="X12" s="159"/>
      <c r="Y12" s="159"/>
      <c r="Z12" s="159"/>
      <c r="AA12" s="159"/>
      <c r="AB12" s="159"/>
      <c r="AC12" s="159"/>
      <c r="AD12" s="159"/>
      <c r="AE12" s="159"/>
      <c r="AF12" s="159"/>
      <c r="AG12" s="159"/>
      <c r="AH12" s="159"/>
      <c r="AI12" s="159"/>
      <c r="AJ12" s="159"/>
      <c r="AK12" s="160"/>
      <c r="AL12" s="160"/>
      <c r="AM12" s="160"/>
      <c r="AN12" s="160"/>
      <c r="AO12" s="19"/>
      <c r="AP12" s="161"/>
      <c r="AQ12" s="120"/>
      <c r="AR12" s="162"/>
      <c r="AS12" s="163"/>
      <c r="AT12" s="163"/>
      <c r="AU12" s="163"/>
      <c r="AV12" s="163"/>
      <c r="AW12" s="163"/>
      <c r="AX12" s="163"/>
      <c r="AY12" s="163"/>
      <c r="AZ12" s="163"/>
      <c r="BA12" s="163"/>
      <c r="BB12" s="163"/>
      <c r="BC12" s="163"/>
      <c r="BD12" s="163"/>
      <c r="BE12" s="163"/>
      <c r="BF12" s="164"/>
      <c r="BG12" s="118"/>
      <c r="BH12" s="119"/>
      <c r="BI12" s="119"/>
      <c r="BJ12" s="165"/>
      <c r="BK12" s="165"/>
      <c r="BL12" s="2"/>
      <c r="BN12" s="36" t="str">
        <f>VLOOKUP(BN10,[1]eFFG!$O$4:$BW$274,4,FALSE)</f>
        <v/>
      </c>
      <c r="BO12" s="36"/>
    </row>
    <row r="13" spans="1:84" s="3" customFormat="1" ht="15" customHeight="1" thickTop="1">
      <c r="A13" s="138" t="s">
        <v>0</v>
      </c>
      <c r="B13" s="139" t="s">
        <v>35</v>
      </c>
      <c r="C13" s="139"/>
      <c r="D13" s="139"/>
      <c r="E13" s="140"/>
      <c r="F13" s="141" t="s">
        <v>8</v>
      </c>
      <c r="G13" s="142"/>
      <c r="H13" s="142"/>
      <c r="I13" s="143"/>
      <c r="J13" s="144" t="s">
        <v>1</v>
      </c>
      <c r="K13" s="145" t="s">
        <v>36</v>
      </c>
      <c r="L13" s="146"/>
      <c r="M13" s="146"/>
      <c r="N13" s="146"/>
      <c r="O13" s="146"/>
      <c r="P13" s="147"/>
      <c r="Q13" s="141" t="s">
        <v>8</v>
      </c>
      <c r="R13" s="142"/>
      <c r="S13" s="142"/>
      <c r="U13" s="9"/>
      <c r="V13" s="32">
        <f>VLOOKUP(BJ3,[1]eFFG!$H$1:$J$4015,3,FALSE)</f>
        <v>9.0499999999999989</v>
      </c>
      <c r="W13" s="33"/>
      <c r="X13" s="34" t="str">
        <f>VLOOKUP(BJ3,[1]eFFG!$O$1:$XX$4015,9,FALSE)</f>
        <v>How often are people in this village willing to help other villagers outside of their household? All the time, some of the time, or never?</v>
      </c>
      <c r="Y13" s="34"/>
      <c r="Z13" s="34"/>
      <c r="AA13" s="34"/>
      <c r="AB13" s="34"/>
      <c r="AC13" s="34"/>
      <c r="AD13" s="34"/>
      <c r="AE13" s="34"/>
      <c r="AF13" s="34"/>
      <c r="AG13" s="34"/>
      <c r="AH13" s="34"/>
      <c r="AI13" s="34"/>
      <c r="AJ13" s="34"/>
      <c r="AK13" s="34"/>
      <c r="AL13" s="34"/>
      <c r="AM13" s="34"/>
      <c r="AN13" s="35"/>
      <c r="AO13" s="19"/>
      <c r="AP13" s="161"/>
      <c r="AQ13" s="138" t="s">
        <v>0</v>
      </c>
      <c r="AR13" s="139" t="s">
        <v>35</v>
      </c>
      <c r="AS13" s="139"/>
      <c r="AT13" s="139"/>
      <c r="AU13" s="140"/>
      <c r="AV13" s="141" t="s">
        <v>8</v>
      </c>
      <c r="AW13" s="142"/>
      <c r="AX13" s="142"/>
      <c r="AY13" s="143"/>
      <c r="AZ13" s="144" t="s">
        <v>1</v>
      </c>
      <c r="BA13" s="145" t="s">
        <v>36</v>
      </c>
      <c r="BB13" s="146"/>
      <c r="BC13" s="146"/>
      <c r="BD13" s="146"/>
      <c r="BE13" s="146"/>
      <c r="BF13" s="147"/>
      <c r="BG13" s="141" t="s">
        <v>8</v>
      </c>
      <c r="BH13" s="142"/>
      <c r="BI13" s="142"/>
      <c r="BJ13" s="165"/>
      <c r="BK13" s="165"/>
      <c r="BL13" s="2"/>
      <c r="BN13" s="91"/>
      <c r="BO13" s="45"/>
    </row>
    <row r="14" spans="1:84" s="3" customFormat="1" ht="15" customHeight="1">
      <c r="A14" s="148"/>
      <c r="B14" s="149"/>
      <c r="C14" s="149"/>
      <c r="D14" s="149"/>
      <c r="E14" s="150"/>
      <c r="F14" s="118"/>
      <c r="G14" s="119"/>
      <c r="H14" s="119"/>
      <c r="I14" s="151"/>
      <c r="J14" s="152"/>
      <c r="K14" s="153"/>
      <c r="L14" s="154"/>
      <c r="M14" s="154"/>
      <c r="N14" s="154"/>
      <c r="O14" s="154"/>
      <c r="P14" s="155"/>
      <c r="Q14" s="118"/>
      <c r="R14" s="119"/>
      <c r="S14" s="119"/>
      <c r="U14" s="9"/>
      <c r="V14" s="104"/>
      <c r="W14" s="166"/>
      <c r="X14" s="78"/>
      <c r="Y14" s="78"/>
      <c r="Z14" s="78"/>
      <c r="AA14" s="78"/>
      <c r="AB14" s="78"/>
      <c r="AC14" s="78"/>
      <c r="AD14" s="78"/>
      <c r="AE14" s="78"/>
      <c r="AF14" s="78"/>
      <c r="AG14" s="78"/>
      <c r="AH14" s="78"/>
      <c r="AI14" s="78"/>
      <c r="AJ14" s="78"/>
      <c r="AK14" s="78"/>
      <c r="AL14" s="78"/>
      <c r="AM14" s="78"/>
      <c r="AN14" s="79"/>
      <c r="AO14" s="19"/>
      <c r="AP14" s="161"/>
      <c r="AQ14" s="148"/>
      <c r="AR14" s="149"/>
      <c r="AS14" s="149"/>
      <c r="AT14" s="149"/>
      <c r="AU14" s="150"/>
      <c r="AV14" s="118"/>
      <c r="AW14" s="119"/>
      <c r="AX14" s="119"/>
      <c r="AY14" s="151"/>
      <c r="AZ14" s="152"/>
      <c r="BA14" s="153"/>
      <c r="BB14" s="154"/>
      <c r="BC14" s="154"/>
      <c r="BD14" s="154"/>
      <c r="BE14" s="154"/>
      <c r="BF14" s="155"/>
      <c r="BG14" s="118"/>
      <c r="BH14" s="119"/>
      <c r="BI14" s="119"/>
      <c r="BJ14" s="165"/>
      <c r="BK14" s="165"/>
      <c r="BL14" s="2"/>
      <c r="BN14" s="4"/>
      <c r="BO14" s="4"/>
    </row>
    <row r="15" spans="1:84" s="18" customFormat="1" ht="15" customHeight="1">
      <c r="U15" s="72"/>
      <c r="V15" s="104"/>
      <c r="W15" s="166"/>
      <c r="X15" s="78"/>
      <c r="Y15" s="78"/>
      <c r="Z15" s="78"/>
      <c r="AA15" s="78"/>
      <c r="AB15" s="78"/>
      <c r="AC15" s="78"/>
      <c r="AD15" s="78"/>
      <c r="AE15" s="78"/>
      <c r="AF15" s="78"/>
      <c r="AG15" s="78"/>
      <c r="AH15" s="78"/>
      <c r="AI15" s="78"/>
      <c r="AJ15" s="78"/>
      <c r="AK15" s="78"/>
      <c r="AL15" s="78"/>
      <c r="AM15" s="78"/>
      <c r="AN15" s="79"/>
      <c r="AO15" s="19"/>
      <c r="AP15" s="161"/>
      <c r="AQ15" s="167"/>
      <c r="AR15" s="168"/>
      <c r="AS15" s="168"/>
      <c r="AT15" s="168"/>
      <c r="AU15" s="168"/>
      <c r="AV15" s="168"/>
      <c r="AW15" s="168"/>
      <c r="AX15" s="168"/>
      <c r="AY15" s="168"/>
      <c r="AZ15" s="168"/>
      <c r="BA15" s="168"/>
      <c r="BB15" s="168"/>
      <c r="BC15" s="168"/>
      <c r="BD15" s="168"/>
      <c r="BE15" s="168"/>
      <c r="BF15" s="168"/>
      <c r="BG15" s="19"/>
      <c r="BH15" s="19"/>
      <c r="BI15" s="19"/>
      <c r="BJ15" s="165"/>
      <c r="BK15" s="165"/>
      <c r="BN15" s="4"/>
      <c r="BO15" s="4"/>
    </row>
    <row r="16" spans="1:84" s="18" customFormat="1" ht="15" customHeight="1">
      <c r="A16" s="32">
        <f>VLOOKUP(BN10,[1]eFFG!$H$4:$J$274,3,FALSE)</f>
        <v>9.02</v>
      </c>
      <c r="B16" s="97"/>
      <c r="C16" s="98" t="str">
        <f>VLOOKUP(BN10,[1]eFFG!$O$4:$BW$274,9,FALSE)</f>
        <v>When an important decision has to be made for the village, is it best for the decision to made by village leaders and respected elders or should all villagers be able to participate in the discussion and decision-making process?</v>
      </c>
      <c r="D16" s="98"/>
      <c r="E16" s="98"/>
      <c r="F16" s="98"/>
      <c r="G16" s="98"/>
      <c r="H16" s="98"/>
      <c r="I16" s="98"/>
      <c r="J16" s="98"/>
      <c r="K16" s="98"/>
      <c r="L16" s="98"/>
      <c r="M16" s="98"/>
      <c r="N16" s="98"/>
      <c r="O16" s="98"/>
      <c r="P16" s="98"/>
      <c r="Q16" s="98"/>
      <c r="R16" s="98"/>
      <c r="S16" s="98"/>
      <c r="U16" s="72"/>
      <c r="V16" s="106" t="str">
        <f>VLOOKUP(BJ3,[1]eFFG!$H$1:$X$500,17,FALSE)</f>
        <v>[COUNT NUMBER OF RESPONDENTS GIVING EACH ANSWER AND ENTER NUMBER IN BOXES BELOW]</v>
      </c>
      <c r="W16" s="107"/>
      <c r="X16" s="107"/>
      <c r="Y16" s="107"/>
      <c r="Z16" s="107"/>
      <c r="AA16" s="107"/>
      <c r="AB16" s="107"/>
      <c r="AC16" s="107"/>
      <c r="AD16" s="107"/>
      <c r="AE16" s="107"/>
      <c r="AF16" s="107"/>
      <c r="AG16" s="107"/>
      <c r="AH16" s="107"/>
      <c r="AI16" s="107"/>
      <c r="AJ16" s="107"/>
      <c r="AK16" s="107"/>
      <c r="AL16" s="107"/>
      <c r="AM16" s="107"/>
      <c r="AN16" s="108"/>
      <c r="AO16" s="19"/>
      <c r="AP16" s="161"/>
      <c r="AQ16" s="33">
        <f>VLOOKUP(BJ57,[1]eFFG!$H$1:$J$4015,3,FALSE)</f>
        <v>9.0799999999999983</v>
      </c>
      <c r="AR16" s="33"/>
      <c r="AS16" s="34" t="str">
        <f>VLOOKUP(BJ57,[1]eFFG!$O$1:$XX$4015,9,FALSE)</f>
        <v>During the past 2 years, has the security situation for women in and around this village improved, stayed the same, or deteriorated?</v>
      </c>
      <c r="AT16" s="34"/>
      <c r="AU16" s="34"/>
      <c r="AV16" s="34"/>
      <c r="AW16" s="34"/>
      <c r="AX16" s="34"/>
      <c r="AY16" s="34"/>
      <c r="AZ16" s="34"/>
      <c r="BA16" s="34"/>
      <c r="BB16" s="34"/>
      <c r="BC16" s="34"/>
      <c r="BD16" s="34"/>
      <c r="BE16" s="34"/>
      <c r="BF16" s="34"/>
      <c r="BG16" s="34"/>
      <c r="BH16" s="34"/>
      <c r="BI16" s="34"/>
      <c r="BJ16" s="165"/>
      <c r="BK16" s="165"/>
    </row>
    <row r="17" spans="1:67" s="18" customFormat="1" ht="15" customHeight="1">
      <c r="A17" s="104"/>
      <c r="B17" s="105"/>
      <c r="C17" s="98"/>
      <c r="D17" s="98"/>
      <c r="E17" s="98"/>
      <c r="F17" s="98"/>
      <c r="G17" s="98"/>
      <c r="H17" s="98"/>
      <c r="I17" s="98"/>
      <c r="J17" s="98"/>
      <c r="K17" s="98"/>
      <c r="L17" s="98"/>
      <c r="M17" s="98"/>
      <c r="N17" s="98"/>
      <c r="O17" s="98"/>
      <c r="P17" s="98"/>
      <c r="Q17" s="98"/>
      <c r="R17" s="98"/>
      <c r="S17" s="98"/>
      <c r="U17" s="72"/>
      <c r="V17" s="111"/>
      <c r="W17" s="112"/>
      <c r="X17" s="112"/>
      <c r="Y17" s="112"/>
      <c r="Z17" s="112"/>
      <c r="AA17" s="112"/>
      <c r="AB17" s="112"/>
      <c r="AC17" s="112"/>
      <c r="AD17" s="112"/>
      <c r="AE17" s="112"/>
      <c r="AF17" s="112"/>
      <c r="AG17" s="112"/>
      <c r="AH17" s="112"/>
      <c r="AI17" s="112"/>
      <c r="AJ17" s="112"/>
      <c r="AK17" s="112"/>
      <c r="AL17" s="112"/>
      <c r="AM17" s="112"/>
      <c r="AN17" s="113"/>
      <c r="AO17" s="19"/>
      <c r="AP17" s="161"/>
      <c r="AQ17" s="166"/>
      <c r="AR17" s="166"/>
      <c r="AS17" s="78"/>
      <c r="AT17" s="78"/>
      <c r="AU17" s="78"/>
      <c r="AV17" s="78"/>
      <c r="AW17" s="78"/>
      <c r="AX17" s="78"/>
      <c r="AY17" s="78"/>
      <c r="AZ17" s="78"/>
      <c r="BA17" s="78"/>
      <c r="BB17" s="78"/>
      <c r="BC17" s="78"/>
      <c r="BD17" s="78"/>
      <c r="BE17" s="78"/>
      <c r="BF17" s="78"/>
      <c r="BG17" s="78"/>
      <c r="BH17" s="78"/>
      <c r="BI17" s="78"/>
      <c r="BJ17" s="165"/>
      <c r="BK17" s="165"/>
      <c r="BN17" s="103">
        <v>10.02</v>
      </c>
      <c r="BO17" s="103"/>
    </row>
    <row r="18" spans="1:67" s="18" customFormat="1" ht="15" customHeight="1">
      <c r="A18" s="104"/>
      <c r="B18" s="105"/>
      <c r="C18" s="98"/>
      <c r="D18" s="98"/>
      <c r="E18" s="98"/>
      <c r="F18" s="98"/>
      <c r="G18" s="98"/>
      <c r="H18" s="98"/>
      <c r="I18" s="98"/>
      <c r="J18" s="98"/>
      <c r="K18" s="98"/>
      <c r="L18" s="98"/>
      <c r="M18" s="98"/>
      <c r="N18" s="98"/>
      <c r="O18" s="98"/>
      <c r="P18" s="98"/>
      <c r="Q18" s="98"/>
      <c r="R18" s="98"/>
      <c r="S18" s="98"/>
      <c r="U18" s="72"/>
      <c r="V18" s="115">
        <v>1</v>
      </c>
      <c r="W18" s="124" t="str">
        <f>VLOOKUP(BJ3,[1]eFFG!$O$1:$XX$40021,11,FALSE)</f>
        <v>Villagers Help Each Other and Cooperate Well Together</v>
      </c>
      <c r="X18" s="125"/>
      <c r="Y18" s="125"/>
      <c r="Z18" s="125"/>
      <c r="AA18" s="125"/>
      <c r="AB18" s="125"/>
      <c r="AC18" s="125"/>
      <c r="AD18" s="125"/>
      <c r="AE18" s="125"/>
      <c r="AF18" s="125"/>
      <c r="AG18" s="125"/>
      <c r="AH18" s="125"/>
      <c r="AI18" s="125"/>
      <c r="AJ18" s="125"/>
      <c r="AK18" s="126"/>
      <c r="AL18" s="118" t="s">
        <v>8</v>
      </c>
      <c r="AM18" s="119"/>
      <c r="AN18" s="119"/>
      <c r="AP18" s="72"/>
      <c r="AQ18" s="166"/>
      <c r="AR18" s="166"/>
      <c r="AS18" s="78"/>
      <c r="AT18" s="78"/>
      <c r="AU18" s="78"/>
      <c r="AV18" s="78"/>
      <c r="AW18" s="78"/>
      <c r="AX18" s="78"/>
      <c r="AY18" s="78"/>
      <c r="AZ18" s="78"/>
      <c r="BA18" s="78"/>
      <c r="BB18" s="78"/>
      <c r="BC18" s="78"/>
      <c r="BD18" s="78"/>
      <c r="BE18" s="78"/>
      <c r="BF18" s="78"/>
      <c r="BG18" s="78"/>
      <c r="BH18" s="78"/>
      <c r="BI18" s="78"/>
      <c r="BJ18" s="165"/>
      <c r="BK18" s="165"/>
      <c r="BN18" s="169"/>
      <c r="BO18" s="169"/>
    </row>
    <row r="19" spans="1:67" s="18" customFormat="1" ht="15" customHeight="1">
      <c r="A19" s="104"/>
      <c r="B19" s="105"/>
      <c r="C19" s="98"/>
      <c r="D19" s="98"/>
      <c r="E19" s="98"/>
      <c r="F19" s="98"/>
      <c r="G19" s="98"/>
      <c r="H19" s="98"/>
      <c r="I19" s="98"/>
      <c r="J19" s="98"/>
      <c r="K19" s="98"/>
      <c r="L19" s="98"/>
      <c r="M19" s="98"/>
      <c r="N19" s="98"/>
      <c r="O19" s="98"/>
      <c r="P19" s="98"/>
      <c r="Q19" s="98"/>
      <c r="R19" s="98"/>
      <c r="S19" s="98"/>
      <c r="U19" s="72"/>
      <c r="V19" s="120"/>
      <c r="W19" s="127"/>
      <c r="X19" s="128"/>
      <c r="Y19" s="128"/>
      <c r="Z19" s="128"/>
      <c r="AA19" s="128"/>
      <c r="AB19" s="128"/>
      <c r="AC19" s="128"/>
      <c r="AD19" s="128"/>
      <c r="AE19" s="128"/>
      <c r="AF19" s="128"/>
      <c r="AG19" s="128"/>
      <c r="AH19" s="128"/>
      <c r="AI19" s="128"/>
      <c r="AJ19" s="128"/>
      <c r="AK19" s="129"/>
      <c r="AL19" s="118"/>
      <c r="AM19" s="119"/>
      <c r="AN19" s="119"/>
      <c r="AP19" s="72"/>
      <c r="AQ19" s="106" t="str">
        <f>VLOOKUP(BJ57,[1]eFFG!$H$1:$X$500,17,FALSE)</f>
        <v>[COUNT NUMBER OF RESPONDENTS GIVING EACH ANSWER AND ENTER NUMBER IN BOXES BELOW]</v>
      </c>
      <c r="AR19" s="107"/>
      <c r="AS19" s="107"/>
      <c r="AT19" s="107"/>
      <c r="AU19" s="107"/>
      <c r="AV19" s="107"/>
      <c r="AW19" s="107"/>
      <c r="AX19" s="107"/>
      <c r="AY19" s="107"/>
      <c r="AZ19" s="107"/>
      <c r="BA19" s="107"/>
      <c r="BB19" s="107"/>
      <c r="BC19" s="107"/>
      <c r="BD19" s="107"/>
      <c r="BE19" s="107"/>
      <c r="BF19" s="107"/>
      <c r="BG19" s="107"/>
      <c r="BH19" s="107"/>
      <c r="BI19" s="108"/>
      <c r="BJ19" s="165"/>
      <c r="BK19" s="165"/>
      <c r="BN19" s="170"/>
      <c r="BO19" s="170"/>
    </row>
    <row r="20" spans="1:67" s="18" customFormat="1" ht="14.25" customHeight="1">
      <c r="A20" s="106" t="str">
        <f>VLOOKUP(BN10,[1]eFFG!$H$1:$X$500,17,FALSE)</f>
        <v>[COUNT NUMBER OF RESPONDENTS GIVING EACH ANSWER AND ENTER NUMBER IN BOXES BELOW]</v>
      </c>
      <c r="B20" s="107"/>
      <c r="C20" s="107"/>
      <c r="D20" s="107"/>
      <c r="E20" s="107"/>
      <c r="F20" s="107"/>
      <c r="G20" s="107"/>
      <c r="H20" s="107"/>
      <c r="I20" s="107"/>
      <c r="J20" s="107"/>
      <c r="K20" s="107"/>
      <c r="L20" s="107"/>
      <c r="M20" s="107"/>
      <c r="N20" s="107"/>
      <c r="O20" s="107"/>
      <c r="P20" s="107"/>
      <c r="Q20" s="107"/>
      <c r="R20" s="107"/>
      <c r="S20" s="108"/>
      <c r="U20" s="72"/>
      <c r="V20" s="115">
        <v>2</v>
      </c>
      <c r="W20" s="135" t="str">
        <f>VLOOKUP(BJ3,[1]eFFG!$O$1:$XX$40021,12,FALSE)</f>
        <v>There Have Been a Few Cases of Villagers Not Helping Each Other and/or Cooperating</v>
      </c>
      <c r="X20" s="136"/>
      <c r="Y20" s="136"/>
      <c r="Z20" s="136"/>
      <c r="AA20" s="136"/>
      <c r="AB20" s="136"/>
      <c r="AC20" s="136"/>
      <c r="AD20" s="136"/>
      <c r="AE20" s="136"/>
      <c r="AF20" s="136"/>
      <c r="AG20" s="136"/>
      <c r="AH20" s="136"/>
      <c r="AI20" s="136"/>
      <c r="AJ20" s="136"/>
      <c r="AK20" s="137"/>
      <c r="AL20" s="118" t="s">
        <v>8</v>
      </c>
      <c r="AM20" s="119"/>
      <c r="AN20" s="119"/>
      <c r="AP20" s="72"/>
      <c r="AQ20" s="111"/>
      <c r="AR20" s="112"/>
      <c r="AS20" s="112"/>
      <c r="AT20" s="112"/>
      <c r="AU20" s="112"/>
      <c r="AV20" s="112"/>
      <c r="AW20" s="112"/>
      <c r="AX20" s="112"/>
      <c r="AY20" s="112"/>
      <c r="AZ20" s="112"/>
      <c r="BA20" s="112"/>
      <c r="BB20" s="112"/>
      <c r="BC20" s="112"/>
      <c r="BD20" s="112"/>
      <c r="BE20" s="112"/>
      <c r="BF20" s="112"/>
      <c r="BG20" s="112"/>
      <c r="BH20" s="112"/>
      <c r="BI20" s="113"/>
      <c r="BJ20" s="165"/>
      <c r="BK20" s="165"/>
      <c r="BN20" s="4"/>
      <c r="BO20" s="38"/>
    </row>
    <row r="21" spans="1:67" s="18" customFormat="1" ht="14.25" customHeight="1">
      <c r="A21" s="111"/>
      <c r="B21" s="112"/>
      <c r="C21" s="112"/>
      <c r="D21" s="112"/>
      <c r="E21" s="112"/>
      <c r="F21" s="112"/>
      <c r="G21" s="112"/>
      <c r="H21" s="112"/>
      <c r="I21" s="112"/>
      <c r="J21" s="112"/>
      <c r="K21" s="112"/>
      <c r="L21" s="112"/>
      <c r="M21" s="112"/>
      <c r="N21" s="112"/>
      <c r="O21" s="112"/>
      <c r="P21" s="112"/>
      <c r="Q21" s="112"/>
      <c r="R21" s="112"/>
      <c r="S21" s="113"/>
      <c r="U21" s="72"/>
      <c r="V21" s="120"/>
      <c r="W21" s="127"/>
      <c r="X21" s="128"/>
      <c r="Y21" s="128"/>
      <c r="Z21" s="128"/>
      <c r="AA21" s="128"/>
      <c r="AB21" s="128"/>
      <c r="AC21" s="128"/>
      <c r="AD21" s="128"/>
      <c r="AE21" s="128"/>
      <c r="AF21" s="128"/>
      <c r="AG21" s="128"/>
      <c r="AH21" s="128"/>
      <c r="AI21" s="128"/>
      <c r="AJ21" s="128"/>
      <c r="AK21" s="129"/>
      <c r="AL21" s="118"/>
      <c r="AM21" s="119"/>
      <c r="AN21" s="119"/>
      <c r="AP21" s="72"/>
      <c r="AQ21" s="115">
        <v>1</v>
      </c>
      <c r="AR21" s="124" t="str">
        <f>VLOOKUP(BJ57,[1]eFFG!$O$4:$BW$274,11,FALSE)</f>
        <v>Improved</v>
      </c>
      <c r="AS21" s="125"/>
      <c r="AT21" s="125"/>
      <c r="AU21" s="125"/>
      <c r="AV21" s="125"/>
      <c r="AW21" s="125"/>
      <c r="AX21" s="125"/>
      <c r="AY21" s="125"/>
      <c r="AZ21" s="125"/>
      <c r="BA21" s="125"/>
      <c r="BB21" s="125"/>
      <c r="BC21" s="125"/>
      <c r="BD21" s="125"/>
      <c r="BE21" s="125"/>
      <c r="BF21" s="126"/>
      <c r="BG21" s="118" t="s">
        <v>8</v>
      </c>
      <c r="BH21" s="119"/>
      <c r="BI21" s="119"/>
      <c r="BJ21" s="165"/>
      <c r="BK21" s="165"/>
      <c r="BN21" s="171"/>
      <c r="BO21" s="38"/>
    </row>
    <row r="22" spans="1:67" s="18" customFormat="1" ht="14.25" customHeight="1">
      <c r="A22" s="115">
        <v>1</v>
      </c>
      <c r="B22" s="116" t="str">
        <f>VLOOKUP(BN10,[1]eFFG!$O$4:$BW$274,11,FALSE)</f>
        <v>Village Leaders and White Beards</v>
      </c>
      <c r="C22" s="116"/>
      <c r="D22" s="116"/>
      <c r="E22" s="116"/>
      <c r="F22" s="116"/>
      <c r="G22" s="116"/>
      <c r="H22" s="116"/>
      <c r="I22" s="116"/>
      <c r="J22" s="116"/>
      <c r="K22" s="116"/>
      <c r="L22" s="116"/>
      <c r="M22" s="116"/>
      <c r="N22" s="116"/>
      <c r="O22" s="116"/>
      <c r="P22" s="117"/>
      <c r="Q22" s="118" t="s">
        <v>8</v>
      </c>
      <c r="R22" s="119"/>
      <c r="S22" s="119"/>
      <c r="U22" s="72"/>
      <c r="V22" s="115">
        <v>3</v>
      </c>
      <c r="W22" s="135" t="str">
        <f>VLOOKUP(BJ3,[1]eFFG!$O$1:$XX$40021,13,FALSE)</f>
        <v>People Are Never Helping Each Other</v>
      </c>
      <c r="X22" s="136"/>
      <c r="Y22" s="136"/>
      <c r="Z22" s="136"/>
      <c r="AA22" s="136"/>
      <c r="AB22" s="136"/>
      <c r="AC22" s="136"/>
      <c r="AD22" s="136"/>
      <c r="AE22" s="136"/>
      <c r="AF22" s="136"/>
      <c r="AG22" s="136"/>
      <c r="AH22" s="136"/>
      <c r="AI22" s="136"/>
      <c r="AJ22" s="136"/>
      <c r="AK22" s="137"/>
      <c r="AL22" s="118" t="s">
        <v>8</v>
      </c>
      <c r="AM22" s="119"/>
      <c r="AN22" s="119"/>
      <c r="AP22" s="72"/>
      <c r="AQ22" s="120"/>
      <c r="AR22" s="127"/>
      <c r="AS22" s="128"/>
      <c r="AT22" s="128"/>
      <c r="AU22" s="128"/>
      <c r="AV22" s="128"/>
      <c r="AW22" s="128"/>
      <c r="AX22" s="128"/>
      <c r="AY22" s="128"/>
      <c r="AZ22" s="128"/>
      <c r="BA22" s="128"/>
      <c r="BB22" s="128"/>
      <c r="BC22" s="128"/>
      <c r="BD22" s="128"/>
      <c r="BE22" s="128"/>
      <c r="BF22" s="129"/>
      <c r="BG22" s="118"/>
      <c r="BH22" s="119"/>
      <c r="BI22" s="119"/>
      <c r="BJ22" s="165"/>
      <c r="BK22" s="165"/>
      <c r="BN22" s="172"/>
      <c r="BO22" s="172"/>
    </row>
    <row r="23" spans="1:67" s="18" customFormat="1" ht="14.25" customHeight="1" thickBot="1">
      <c r="A23" s="120"/>
      <c r="B23" s="121"/>
      <c r="C23" s="121"/>
      <c r="D23" s="121"/>
      <c r="E23" s="121"/>
      <c r="F23" s="121"/>
      <c r="G23" s="121"/>
      <c r="H23" s="121"/>
      <c r="I23" s="121"/>
      <c r="J23" s="121"/>
      <c r="K23" s="121"/>
      <c r="L23" s="121"/>
      <c r="M23" s="121"/>
      <c r="N23" s="121"/>
      <c r="O23" s="121"/>
      <c r="P23" s="122"/>
      <c r="Q23" s="118"/>
      <c r="R23" s="119"/>
      <c r="S23" s="119"/>
      <c r="U23" s="72"/>
      <c r="V23" s="120"/>
      <c r="W23" s="162"/>
      <c r="X23" s="163"/>
      <c r="Y23" s="163"/>
      <c r="Z23" s="163"/>
      <c r="AA23" s="163"/>
      <c r="AB23" s="163"/>
      <c r="AC23" s="163"/>
      <c r="AD23" s="163"/>
      <c r="AE23" s="163"/>
      <c r="AF23" s="163"/>
      <c r="AG23" s="163"/>
      <c r="AH23" s="163"/>
      <c r="AI23" s="163"/>
      <c r="AJ23" s="163"/>
      <c r="AK23" s="164"/>
      <c r="AL23" s="118"/>
      <c r="AM23" s="119"/>
      <c r="AN23" s="119"/>
      <c r="AP23" s="72"/>
      <c r="AQ23" s="115">
        <v>2</v>
      </c>
      <c r="AR23" s="135" t="str">
        <f>VLOOKUP(BJ57,[1]eFFG!$O$4:$BW$274,12,FALSE)</f>
        <v>Stayed the Same</v>
      </c>
      <c r="AS23" s="136"/>
      <c r="AT23" s="136"/>
      <c r="AU23" s="136"/>
      <c r="AV23" s="136"/>
      <c r="AW23" s="136"/>
      <c r="AX23" s="136"/>
      <c r="AY23" s="136"/>
      <c r="AZ23" s="136"/>
      <c r="BA23" s="136"/>
      <c r="BB23" s="136"/>
      <c r="BC23" s="136"/>
      <c r="BD23" s="136"/>
      <c r="BE23" s="136"/>
      <c r="BF23" s="137"/>
      <c r="BG23" s="118" t="s">
        <v>8</v>
      </c>
      <c r="BH23" s="119"/>
      <c r="BI23" s="119"/>
      <c r="BJ23" s="165"/>
      <c r="BK23" s="165"/>
      <c r="BN23" s="172"/>
      <c r="BO23" s="172"/>
    </row>
    <row r="24" spans="1:67" s="18" customFormat="1" ht="14.25" customHeight="1" thickTop="1">
      <c r="A24" s="115">
        <v>2</v>
      </c>
      <c r="B24" s="116" t="str">
        <f>VLOOKUP(BN10,[1]eFFG!$O$4:$BW$274,12,FALSE)</f>
        <v>All Villagers Should Be Able to Participate</v>
      </c>
      <c r="C24" s="116"/>
      <c r="D24" s="116"/>
      <c r="E24" s="116"/>
      <c r="F24" s="116"/>
      <c r="G24" s="116"/>
      <c r="H24" s="116"/>
      <c r="I24" s="116"/>
      <c r="J24" s="116"/>
      <c r="K24" s="116"/>
      <c r="L24" s="116"/>
      <c r="M24" s="116"/>
      <c r="N24" s="116"/>
      <c r="O24" s="116"/>
      <c r="P24" s="117"/>
      <c r="Q24" s="118" t="s">
        <v>8</v>
      </c>
      <c r="R24" s="119"/>
      <c r="S24" s="119"/>
      <c r="U24" s="72"/>
      <c r="V24" s="138" t="s">
        <v>0</v>
      </c>
      <c r="W24" s="139" t="s">
        <v>35</v>
      </c>
      <c r="X24" s="139"/>
      <c r="Y24" s="139"/>
      <c r="Z24" s="140"/>
      <c r="AA24" s="141" t="s">
        <v>8</v>
      </c>
      <c r="AB24" s="142"/>
      <c r="AC24" s="142"/>
      <c r="AD24" s="143"/>
      <c r="AE24" s="144" t="s">
        <v>1</v>
      </c>
      <c r="AF24" s="145" t="s">
        <v>36</v>
      </c>
      <c r="AG24" s="146"/>
      <c r="AH24" s="146"/>
      <c r="AI24" s="146"/>
      <c r="AJ24" s="146"/>
      <c r="AK24" s="147"/>
      <c r="AL24" s="141" t="s">
        <v>8</v>
      </c>
      <c r="AM24" s="142"/>
      <c r="AN24" s="142"/>
      <c r="AP24" s="72"/>
      <c r="AQ24" s="120"/>
      <c r="AR24" s="127"/>
      <c r="AS24" s="128"/>
      <c r="AT24" s="128"/>
      <c r="AU24" s="128"/>
      <c r="AV24" s="128"/>
      <c r="AW24" s="128"/>
      <c r="AX24" s="128"/>
      <c r="AY24" s="128"/>
      <c r="AZ24" s="128"/>
      <c r="BA24" s="128"/>
      <c r="BB24" s="128"/>
      <c r="BC24" s="128"/>
      <c r="BD24" s="128"/>
      <c r="BE24" s="128"/>
      <c r="BF24" s="129"/>
      <c r="BG24" s="118"/>
      <c r="BH24" s="119"/>
      <c r="BI24" s="119"/>
      <c r="BJ24" s="165"/>
      <c r="BK24" s="165"/>
      <c r="BN24" s="173"/>
    </row>
    <row r="25" spans="1:67" s="18" customFormat="1" ht="14.25" customHeight="1" thickBot="1">
      <c r="A25" s="130"/>
      <c r="B25" s="131"/>
      <c r="C25" s="131"/>
      <c r="D25" s="131"/>
      <c r="E25" s="131"/>
      <c r="F25" s="131"/>
      <c r="G25" s="131"/>
      <c r="H25" s="131"/>
      <c r="I25" s="131"/>
      <c r="J25" s="131"/>
      <c r="K25" s="131"/>
      <c r="L25" s="131"/>
      <c r="M25" s="131"/>
      <c r="N25" s="131"/>
      <c r="O25" s="131"/>
      <c r="P25" s="132"/>
      <c r="Q25" s="133"/>
      <c r="R25" s="134"/>
      <c r="S25" s="134"/>
      <c r="U25" s="72"/>
      <c r="V25" s="148"/>
      <c r="W25" s="149"/>
      <c r="X25" s="149"/>
      <c r="Y25" s="149"/>
      <c r="Z25" s="150"/>
      <c r="AA25" s="118"/>
      <c r="AB25" s="119"/>
      <c r="AC25" s="119"/>
      <c r="AD25" s="151"/>
      <c r="AE25" s="152"/>
      <c r="AF25" s="153"/>
      <c r="AG25" s="154"/>
      <c r="AH25" s="154"/>
      <c r="AI25" s="154"/>
      <c r="AJ25" s="154"/>
      <c r="AK25" s="155"/>
      <c r="AL25" s="118"/>
      <c r="AM25" s="119"/>
      <c r="AN25" s="119"/>
      <c r="AP25" s="72"/>
      <c r="AQ25" s="115">
        <v>3</v>
      </c>
      <c r="AR25" s="135" t="str">
        <f>VLOOKUP(BJ57,[1]eFFG!$O$4:$BW$274,13,FALSE)</f>
        <v>Deteriorated</v>
      </c>
      <c r="AS25" s="136"/>
      <c r="AT25" s="136"/>
      <c r="AU25" s="136"/>
      <c r="AV25" s="136"/>
      <c r="AW25" s="136"/>
      <c r="AX25" s="136"/>
      <c r="AY25" s="136"/>
      <c r="AZ25" s="136"/>
      <c r="BA25" s="136"/>
      <c r="BB25" s="136"/>
      <c r="BC25" s="136"/>
      <c r="BD25" s="136"/>
      <c r="BE25" s="136"/>
      <c r="BF25" s="137"/>
      <c r="BG25" s="118" t="s">
        <v>8</v>
      </c>
      <c r="BH25" s="119"/>
      <c r="BI25" s="119"/>
      <c r="BJ25" s="165"/>
      <c r="BK25" s="165"/>
    </row>
    <row r="26" spans="1:67" s="18" customFormat="1" ht="14.25" customHeight="1" thickTop="1" thickBot="1">
      <c r="A26" s="138" t="s">
        <v>0</v>
      </c>
      <c r="B26" s="139" t="s">
        <v>35</v>
      </c>
      <c r="C26" s="139"/>
      <c r="D26" s="139"/>
      <c r="E26" s="140"/>
      <c r="F26" s="141" t="s">
        <v>8</v>
      </c>
      <c r="G26" s="142"/>
      <c r="H26" s="142"/>
      <c r="I26" s="143"/>
      <c r="J26" s="144" t="s">
        <v>1</v>
      </c>
      <c r="K26" s="145" t="s">
        <v>36</v>
      </c>
      <c r="L26" s="146"/>
      <c r="M26" s="146"/>
      <c r="N26" s="146"/>
      <c r="O26" s="146"/>
      <c r="P26" s="147"/>
      <c r="Q26" s="141" t="s">
        <v>8</v>
      </c>
      <c r="R26" s="142"/>
      <c r="S26" s="142"/>
      <c r="U26" s="72"/>
      <c r="AP26" s="72"/>
      <c r="AQ26" s="120"/>
      <c r="AR26" s="162"/>
      <c r="AS26" s="163"/>
      <c r="AT26" s="163"/>
      <c r="AU26" s="163"/>
      <c r="AV26" s="163"/>
      <c r="AW26" s="163"/>
      <c r="AX26" s="163"/>
      <c r="AY26" s="163"/>
      <c r="AZ26" s="163"/>
      <c r="BA26" s="163"/>
      <c r="BB26" s="163"/>
      <c r="BC26" s="163"/>
      <c r="BD26" s="163"/>
      <c r="BE26" s="163"/>
      <c r="BF26" s="164"/>
      <c r="BG26" s="118"/>
      <c r="BH26" s="119"/>
      <c r="BI26" s="119"/>
      <c r="BJ26" s="165"/>
      <c r="BK26" s="165"/>
      <c r="BL26" s="174"/>
    </row>
    <row r="27" spans="1:67" s="18" customFormat="1" ht="15" customHeight="1" thickTop="1">
      <c r="A27" s="148"/>
      <c r="B27" s="149"/>
      <c r="C27" s="149"/>
      <c r="D27" s="149"/>
      <c r="E27" s="150"/>
      <c r="F27" s="118"/>
      <c r="G27" s="119"/>
      <c r="H27" s="119"/>
      <c r="I27" s="151"/>
      <c r="J27" s="152"/>
      <c r="K27" s="153"/>
      <c r="L27" s="154"/>
      <c r="M27" s="154"/>
      <c r="N27" s="154"/>
      <c r="O27" s="154"/>
      <c r="P27" s="155"/>
      <c r="Q27" s="118"/>
      <c r="R27" s="119"/>
      <c r="S27" s="119"/>
      <c r="U27" s="72"/>
      <c r="V27" s="175">
        <f>VLOOKUP(BJ44,[1]eFFG!$H$1:$J$4015,3,FALSE)</f>
        <v>9.0599999999999987</v>
      </c>
      <c r="W27" s="175"/>
      <c r="X27" s="176" t="str">
        <f>VLOOKUP(BJ44,[1]eFFG!$O$1:$XX$4015,9,FALSE)</f>
        <v>Compared to this time last year, do you think that the overall welfare of women in the village has improved, stayed the same, or deteriorated?</v>
      </c>
      <c r="Y27" s="176"/>
      <c r="Z27" s="176"/>
      <c r="AA27" s="176"/>
      <c r="AB27" s="176"/>
      <c r="AC27" s="176"/>
      <c r="AD27" s="176"/>
      <c r="AE27" s="176"/>
      <c r="AF27" s="176"/>
      <c r="AG27" s="176"/>
      <c r="AH27" s="176"/>
      <c r="AI27" s="176"/>
      <c r="AJ27" s="176"/>
      <c r="AK27" s="176"/>
      <c r="AL27" s="176"/>
      <c r="AM27" s="176"/>
      <c r="AN27" s="176"/>
      <c r="AP27" s="72"/>
      <c r="AQ27" s="138" t="s">
        <v>0</v>
      </c>
      <c r="AR27" s="139" t="s">
        <v>35</v>
      </c>
      <c r="AS27" s="139"/>
      <c r="AT27" s="139"/>
      <c r="AU27" s="140"/>
      <c r="AV27" s="141" t="s">
        <v>8</v>
      </c>
      <c r="AW27" s="142"/>
      <c r="AX27" s="142"/>
      <c r="AY27" s="143"/>
      <c r="AZ27" s="144" t="s">
        <v>1</v>
      </c>
      <c r="BA27" s="145" t="s">
        <v>36</v>
      </c>
      <c r="BB27" s="146"/>
      <c r="BC27" s="146"/>
      <c r="BD27" s="146"/>
      <c r="BE27" s="146"/>
      <c r="BF27" s="147"/>
      <c r="BG27" s="141" t="s">
        <v>8</v>
      </c>
      <c r="BH27" s="142"/>
      <c r="BI27" s="142"/>
      <c r="BJ27" s="165"/>
      <c r="BK27" s="165"/>
      <c r="BL27" s="174"/>
    </row>
    <row r="28" spans="1:67" s="18" customFormat="1" ht="15" customHeight="1">
      <c r="U28" s="72"/>
      <c r="V28" s="175"/>
      <c r="W28" s="175"/>
      <c r="X28" s="176"/>
      <c r="Y28" s="176"/>
      <c r="Z28" s="176"/>
      <c r="AA28" s="176"/>
      <c r="AB28" s="176"/>
      <c r="AC28" s="176"/>
      <c r="AD28" s="176"/>
      <c r="AE28" s="176"/>
      <c r="AF28" s="176"/>
      <c r="AG28" s="176"/>
      <c r="AH28" s="176"/>
      <c r="AI28" s="176"/>
      <c r="AJ28" s="176"/>
      <c r="AK28" s="176"/>
      <c r="AL28" s="176"/>
      <c r="AM28" s="176"/>
      <c r="AN28" s="176"/>
      <c r="AP28" s="72"/>
      <c r="AQ28" s="148"/>
      <c r="AR28" s="149"/>
      <c r="AS28" s="149"/>
      <c r="AT28" s="149"/>
      <c r="AU28" s="150"/>
      <c r="AV28" s="118"/>
      <c r="AW28" s="119"/>
      <c r="AX28" s="119"/>
      <c r="AY28" s="151"/>
      <c r="AZ28" s="152"/>
      <c r="BA28" s="153"/>
      <c r="BB28" s="154"/>
      <c r="BC28" s="154"/>
      <c r="BD28" s="154"/>
      <c r="BE28" s="154"/>
      <c r="BF28" s="155"/>
      <c r="BG28" s="118"/>
      <c r="BH28" s="119"/>
      <c r="BI28" s="119"/>
      <c r="BJ28" s="165"/>
      <c r="BK28" s="165"/>
    </row>
    <row r="29" spans="1:67" s="18" customFormat="1" ht="15" customHeight="1">
      <c r="A29" s="175">
        <f>VLOOKUP(BN17,[1]eFFG!$H$4:$J$274,3,FALSE)</f>
        <v>9.0299999999999994</v>
      </c>
      <c r="B29" s="175"/>
      <c r="C29" s="177" t="str">
        <f>VLOOKUP(BN17,[1]eFFG!$O$4:$BW$274,9,FALSE)</f>
        <v>If you had to collect money from somewhere outside the village and you and your relatives could not collect the money because you were too busy or because you were sick, would you be willing to ask someone outside of your family to collect the money for you?</v>
      </c>
      <c r="D29" s="99"/>
      <c r="E29" s="99"/>
      <c r="F29" s="99"/>
      <c r="G29" s="99"/>
      <c r="H29" s="99"/>
      <c r="I29" s="99"/>
      <c r="J29" s="99"/>
      <c r="K29" s="99"/>
      <c r="L29" s="99"/>
      <c r="M29" s="99"/>
      <c r="N29" s="99"/>
      <c r="O29" s="99"/>
      <c r="P29" s="99"/>
      <c r="Q29" s="99"/>
      <c r="R29" s="99"/>
      <c r="S29" s="100"/>
      <c r="U29" s="72"/>
      <c r="V29" s="175"/>
      <c r="W29" s="175"/>
      <c r="X29" s="176"/>
      <c r="Y29" s="176"/>
      <c r="Z29" s="176"/>
      <c r="AA29" s="176"/>
      <c r="AB29" s="176"/>
      <c r="AC29" s="176"/>
      <c r="AD29" s="176"/>
      <c r="AE29" s="176"/>
      <c r="AF29" s="176"/>
      <c r="AG29" s="176"/>
      <c r="AH29" s="176"/>
      <c r="AI29" s="176"/>
      <c r="AJ29" s="176"/>
      <c r="AK29" s="176"/>
      <c r="AL29" s="176"/>
      <c r="AM29" s="176"/>
      <c r="AN29" s="176"/>
      <c r="AX29" s="178"/>
      <c r="AY29" s="178"/>
      <c r="AZ29" s="178"/>
      <c r="BA29" s="178"/>
      <c r="BB29" s="178"/>
      <c r="BC29" s="178"/>
      <c r="BD29" s="178"/>
      <c r="BE29" s="178"/>
      <c r="BF29" s="178"/>
      <c r="BG29" s="19"/>
      <c r="BH29" s="19"/>
      <c r="BI29" s="19"/>
      <c r="BJ29" s="165"/>
      <c r="BK29" s="165"/>
    </row>
    <row r="30" spans="1:67" s="18" customFormat="1" ht="15" customHeight="1">
      <c r="A30" s="175"/>
      <c r="B30" s="175"/>
      <c r="C30" s="179"/>
      <c r="D30" s="180"/>
      <c r="E30" s="180"/>
      <c r="F30" s="180"/>
      <c r="G30" s="180"/>
      <c r="H30" s="180"/>
      <c r="I30" s="180"/>
      <c r="J30" s="180"/>
      <c r="K30" s="180"/>
      <c r="L30" s="180"/>
      <c r="M30" s="180"/>
      <c r="N30" s="180"/>
      <c r="O30" s="180"/>
      <c r="P30" s="180"/>
      <c r="Q30" s="180"/>
      <c r="R30" s="180"/>
      <c r="S30" s="181"/>
      <c r="U30" s="72"/>
      <c r="V30" s="106" t="str">
        <f>VLOOKUP(BJ44,[1]eFFG!$H$1:$X$500,17,FALSE)</f>
        <v>[COUNT NUMBER OF RESPONDENTS GIVING EACH ANSWER AND ENTER NUMBER IN BOXES BELOW]</v>
      </c>
      <c r="W30" s="107"/>
      <c r="X30" s="107"/>
      <c r="Y30" s="107"/>
      <c r="Z30" s="107"/>
      <c r="AA30" s="107"/>
      <c r="AB30" s="107"/>
      <c r="AC30" s="107"/>
      <c r="AD30" s="107"/>
      <c r="AE30" s="107"/>
      <c r="AF30" s="107"/>
      <c r="AG30" s="107"/>
      <c r="AH30" s="107"/>
      <c r="AI30" s="107"/>
      <c r="AJ30" s="107"/>
      <c r="AK30" s="107"/>
      <c r="AL30" s="107"/>
      <c r="AM30" s="107"/>
      <c r="AN30" s="108"/>
      <c r="AX30" s="168"/>
      <c r="AY30" s="168"/>
      <c r="AZ30" s="168"/>
      <c r="BA30" s="168"/>
      <c r="BB30" s="168"/>
      <c r="BC30" s="168"/>
      <c r="BD30" s="168"/>
      <c r="BE30" s="168"/>
      <c r="BF30" s="168"/>
      <c r="BG30" s="19"/>
      <c r="BH30" s="19"/>
      <c r="BI30" s="19"/>
      <c r="BJ30" s="165"/>
      <c r="BK30" s="165"/>
    </row>
    <row r="31" spans="1:67" s="18" customFormat="1" ht="15" customHeight="1">
      <c r="A31" s="175"/>
      <c r="B31" s="175"/>
      <c r="C31" s="179"/>
      <c r="D31" s="180"/>
      <c r="E31" s="180"/>
      <c r="F31" s="180"/>
      <c r="G31" s="180"/>
      <c r="H31" s="180"/>
      <c r="I31" s="180"/>
      <c r="J31" s="180"/>
      <c r="K31" s="180"/>
      <c r="L31" s="180"/>
      <c r="M31" s="180"/>
      <c r="N31" s="180"/>
      <c r="O31" s="180"/>
      <c r="P31" s="180"/>
      <c r="Q31" s="180"/>
      <c r="R31" s="180"/>
      <c r="S31" s="181"/>
      <c r="U31" s="72"/>
      <c r="V31" s="111"/>
      <c r="W31" s="112"/>
      <c r="X31" s="112"/>
      <c r="Y31" s="112"/>
      <c r="Z31" s="112"/>
      <c r="AA31" s="112"/>
      <c r="AB31" s="112"/>
      <c r="AC31" s="112"/>
      <c r="AD31" s="112"/>
      <c r="AE31" s="112"/>
      <c r="AF31" s="112"/>
      <c r="AG31" s="112"/>
      <c r="AH31" s="112"/>
      <c r="AI31" s="112"/>
      <c r="AJ31" s="112"/>
      <c r="AK31" s="112"/>
      <c r="AL31" s="112"/>
      <c r="AM31" s="112"/>
      <c r="AN31" s="113"/>
      <c r="AX31" s="168"/>
      <c r="AY31" s="168"/>
      <c r="AZ31" s="168"/>
      <c r="BA31" s="168"/>
      <c r="BB31" s="168"/>
      <c r="BC31" s="168"/>
      <c r="BD31" s="168"/>
      <c r="BE31" s="168"/>
      <c r="BF31" s="168"/>
      <c r="BG31" s="19"/>
      <c r="BH31" s="19"/>
      <c r="BI31" s="19"/>
      <c r="BJ31" s="182"/>
      <c r="BK31" s="182"/>
    </row>
    <row r="32" spans="1:67" s="18" customFormat="1" ht="15" customHeight="1">
      <c r="A32" s="175"/>
      <c r="B32" s="175"/>
      <c r="C32" s="179"/>
      <c r="D32" s="180"/>
      <c r="E32" s="180"/>
      <c r="F32" s="180"/>
      <c r="G32" s="180"/>
      <c r="H32" s="180"/>
      <c r="I32" s="180"/>
      <c r="J32" s="180"/>
      <c r="K32" s="180"/>
      <c r="L32" s="180"/>
      <c r="M32" s="180"/>
      <c r="N32" s="180"/>
      <c r="O32" s="180"/>
      <c r="P32" s="180"/>
      <c r="Q32" s="180"/>
      <c r="R32" s="180"/>
      <c r="S32" s="181"/>
      <c r="U32" s="72"/>
      <c r="V32" s="115">
        <v>1</v>
      </c>
      <c r="W32" s="124" t="str">
        <f>VLOOKUP(BJ44,[1]eFFG!$O$4:$BW$274,11,FALSE)</f>
        <v>Improved</v>
      </c>
      <c r="X32" s="125"/>
      <c r="Y32" s="125"/>
      <c r="Z32" s="125"/>
      <c r="AA32" s="125"/>
      <c r="AB32" s="125"/>
      <c r="AC32" s="125"/>
      <c r="AD32" s="125"/>
      <c r="AE32" s="125"/>
      <c r="AF32" s="125"/>
      <c r="AG32" s="125"/>
      <c r="AH32" s="125"/>
      <c r="AI32" s="125"/>
      <c r="AJ32" s="125"/>
      <c r="AK32" s="126"/>
      <c r="AL32" s="118" t="s">
        <v>8</v>
      </c>
      <c r="AM32" s="119"/>
      <c r="AN32" s="119"/>
      <c r="AX32" s="168"/>
      <c r="AY32" s="168"/>
      <c r="AZ32" s="168"/>
      <c r="BA32" s="168"/>
      <c r="BB32" s="168"/>
      <c r="BC32" s="168"/>
      <c r="BD32" s="168"/>
      <c r="BE32" s="168"/>
      <c r="BF32" s="168"/>
      <c r="BG32" s="19"/>
      <c r="BH32" s="19"/>
      <c r="BI32" s="19"/>
      <c r="BJ32" s="182"/>
      <c r="BK32" s="182"/>
      <c r="BL32" s="183"/>
    </row>
    <row r="33" spans="1:67" s="18" customFormat="1" ht="15" customHeight="1">
      <c r="A33" s="175"/>
      <c r="B33" s="175"/>
      <c r="C33" s="184"/>
      <c r="D33" s="185"/>
      <c r="E33" s="185"/>
      <c r="F33" s="185"/>
      <c r="G33" s="185"/>
      <c r="H33" s="185"/>
      <c r="I33" s="185"/>
      <c r="J33" s="185"/>
      <c r="K33" s="185"/>
      <c r="L33" s="185"/>
      <c r="M33" s="185"/>
      <c r="N33" s="185"/>
      <c r="O33" s="185"/>
      <c r="P33" s="185"/>
      <c r="Q33" s="185"/>
      <c r="R33" s="185"/>
      <c r="S33" s="186"/>
      <c r="U33" s="72"/>
      <c r="V33" s="120"/>
      <c r="W33" s="127"/>
      <c r="X33" s="128"/>
      <c r="Y33" s="128"/>
      <c r="Z33" s="128"/>
      <c r="AA33" s="128"/>
      <c r="AB33" s="128"/>
      <c r="AC33" s="128"/>
      <c r="AD33" s="128"/>
      <c r="AE33" s="128"/>
      <c r="AF33" s="128"/>
      <c r="AG33" s="128"/>
      <c r="AH33" s="128"/>
      <c r="AI33" s="128"/>
      <c r="AJ33" s="128"/>
      <c r="AK33" s="129"/>
      <c r="AL33" s="118"/>
      <c r="AM33" s="119"/>
      <c r="AN33" s="119"/>
      <c r="AX33" s="168"/>
      <c r="AY33" s="168"/>
      <c r="AZ33" s="168"/>
      <c r="BA33" s="168"/>
      <c r="BB33" s="168"/>
      <c r="BC33" s="168"/>
      <c r="BD33" s="168"/>
      <c r="BE33" s="168"/>
      <c r="BF33" s="168"/>
      <c r="BG33" s="19"/>
      <c r="BH33" s="19"/>
      <c r="BI33" s="19"/>
      <c r="BJ33" s="182"/>
      <c r="BK33" s="182"/>
      <c r="BL33" s="183"/>
      <c r="BN33" s="103">
        <v>10.029999999999999</v>
      </c>
      <c r="BO33" s="103"/>
    </row>
    <row r="34" spans="1:67" s="18" customFormat="1" ht="14.25" customHeight="1">
      <c r="A34" s="187" t="str">
        <f>VLOOKUP(BN17,[1]eFFG!$O$4:$BW$274,10,FALSE)</f>
        <v>[COUNT NUMBER OF RESPONDENTS GIVING EACH ANSWER AND ENTER NUMBER IN BOXES BELOW]</v>
      </c>
      <c r="B34" s="187"/>
      <c r="C34" s="187"/>
      <c r="D34" s="187"/>
      <c r="E34" s="187"/>
      <c r="F34" s="187"/>
      <c r="G34" s="187"/>
      <c r="H34" s="187"/>
      <c r="I34" s="187"/>
      <c r="J34" s="187"/>
      <c r="K34" s="187"/>
      <c r="L34" s="187"/>
      <c r="M34" s="187"/>
      <c r="N34" s="187"/>
      <c r="O34" s="187"/>
      <c r="P34" s="187"/>
      <c r="Q34" s="187"/>
      <c r="R34" s="187"/>
      <c r="S34" s="187"/>
      <c r="U34" s="72"/>
      <c r="V34" s="115">
        <v>2</v>
      </c>
      <c r="W34" s="135" t="str">
        <f>VLOOKUP(BJ44,[1]eFFG!$O$4:$BW$274,12,FALSE)</f>
        <v>Stayed the Same</v>
      </c>
      <c r="X34" s="136"/>
      <c r="Y34" s="136"/>
      <c r="Z34" s="136"/>
      <c r="AA34" s="136"/>
      <c r="AB34" s="136"/>
      <c r="AC34" s="136"/>
      <c r="AD34" s="136"/>
      <c r="AE34" s="136"/>
      <c r="AF34" s="136"/>
      <c r="AG34" s="136"/>
      <c r="AH34" s="136"/>
      <c r="AI34" s="136"/>
      <c r="AJ34" s="136"/>
      <c r="AK34" s="137"/>
      <c r="AL34" s="118" t="s">
        <v>8</v>
      </c>
      <c r="AM34" s="119"/>
      <c r="AN34" s="119"/>
      <c r="AX34" s="168"/>
      <c r="AY34" s="168"/>
      <c r="AZ34" s="168"/>
      <c r="BA34" s="168"/>
      <c r="BB34" s="168"/>
      <c r="BC34" s="168"/>
      <c r="BD34" s="168"/>
      <c r="BE34" s="168"/>
      <c r="BF34" s="168"/>
      <c r="BG34" s="19"/>
      <c r="BH34" s="19"/>
      <c r="BI34" s="19"/>
      <c r="BJ34" s="182"/>
      <c r="BK34" s="182"/>
      <c r="BN34" s="22">
        <f>VLOOKUP(BN33,[1]eFFG!$O$4:$BW$274,61,FALSE)</f>
        <v>0</v>
      </c>
      <c r="BO34" s="22"/>
    </row>
    <row r="35" spans="1:67" s="18" customFormat="1" ht="14.25" customHeight="1">
      <c r="A35" s="187"/>
      <c r="B35" s="187"/>
      <c r="C35" s="187"/>
      <c r="D35" s="187"/>
      <c r="E35" s="187"/>
      <c r="F35" s="187"/>
      <c r="G35" s="187"/>
      <c r="H35" s="187"/>
      <c r="I35" s="187"/>
      <c r="J35" s="187"/>
      <c r="K35" s="187"/>
      <c r="L35" s="187"/>
      <c r="M35" s="187"/>
      <c r="N35" s="187"/>
      <c r="O35" s="187"/>
      <c r="P35" s="187"/>
      <c r="Q35" s="187"/>
      <c r="R35" s="187"/>
      <c r="S35" s="187"/>
      <c r="U35" s="72"/>
      <c r="V35" s="120"/>
      <c r="W35" s="127"/>
      <c r="X35" s="128"/>
      <c r="Y35" s="128"/>
      <c r="Z35" s="128"/>
      <c r="AA35" s="128"/>
      <c r="AB35" s="128"/>
      <c r="AC35" s="128"/>
      <c r="AD35" s="128"/>
      <c r="AE35" s="128"/>
      <c r="AF35" s="128"/>
      <c r="AG35" s="128"/>
      <c r="AH35" s="128"/>
      <c r="AI35" s="128"/>
      <c r="AJ35" s="128"/>
      <c r="AK35" s="129"/>
      <c r="AL35" s="118"/>
      <c r="AM35" s="119"/>
      <c r="AN35" s="119"/>
      <c r="AX35" s="168"/>
      <c r="AY35" s="168"/>
      <c r="AZ35" s="168"/>
      <c r="BA35" s="168"/>
      <c r="BB35" s="168"/>
      <c r="BC35" s="168"/>
      <c r="BD35" s="168"/>
      <c r="BE35" s="168"/>
      <c r="BF35" s="168"/>
      <c r="BG35" s="19"/>
      <c r="BH35" s="19"/>
      <c r="BI35" s="19"/>
      <c r="BN35" s="36" t="str">
        <f>VLOOKUP(BN33,[1]eFFG!$O$4:$BW$274,4,FALSE)</f>
        <v/>
      </c>
      <c r="BO35" s="36"/>
    </row>
    <row r="36" spans="1:67" s="18" customFormat="1" ht="14.25" customHeight="1">
      <c r="A36" s="115">
        <v>1</v>
      </c>
      <c r="B36" s="116" t="str">
        <f>VLOOKUP(BN17,[1]eFFG!$O$4:$BW$274,11,FALSE)</f>
        <v>No</v>
      </c>
      <c r="C36" s="116"/>
      <c r="D36" s="116"/>
      <c r="E36" s="116"/>
      <c r="F36" s="116"/>
      <c r="G36" s="116"/>
      <c r="H36" s="116"/>
      <c r="I36" s="116"/>
      <c r="J36" s="116"/>
      <c r="K36" s="116"/>
      <c r="L36" s="116"/>
      <c r="M36" s="116"/>
      <c r="N36" s="116"/>
      <c r="O36" s="116"/>
      <c r="P36" s="117"/>
      <c r="Q36" s="118" t="s">
        <v>8</v>
      </c>
      <c r="R36" s="119"/>
      <c r="S36" s="119"/>
      <c r="T36" s="4"/>
      <c r="U36" s="45"/>
      <c r="V36" s="115">
        <v>3</v>
      </c>
      <c r="W36" s="135" t="str">
        <f>VLOOKUP(BJ44,[1]eFFG!$O$4:$BW$274,13,FALSE)</f>
        <v>Deteriorated</v>
      </c>
      <c r="X36" s="136"/>
      <c r="Y36" s="136"/>
      <c r="Z36" s="136"/>
      <c r="AA36" s="136"/>
      <c r="AB36" s="136"/>
      <c r="AC36" s="136"/>
      <c r="AD36" s="136"/>
      <c r="AE36" s="136"/>
      <c r="AF36" s="136"/>
      <c r="AG36" s="136"/>
      <c r="AH36" s="136"/>
      <c r="AI36" s="136"/>
      <c r="AJ36" s="136"/>
      <c r="AK36" s="137"/>
      <c r="AL36" s="118" t="s">
        <v>8</v>
      </c>
      <c r="AM36" s="119"/>
      <c r="AN36" s="119"/>
      <c r="AR36" s="188"/>
      <c r="AS36" s="189"/>
      <c r="AT36" s="189"/>
      <c r="AU36" s="189"/>
      <c r="AV36" s="189"/>
      <c r="AW36" s="189"/>
      <c r="AX36" s="189"/>
      <c r="AY36" s="189"/>
      <c r="AZ36" s="189"/>
      <c r="BA36" s="189"/>
      <c r="BB36" s="189"/>
      <c r="BC36" s="189"/>
      <c r="BD36" s="189"/>
      <c r="BE36" s="189"/>
      <c r="BF36" s="189"/>
      <c r="BG36" s="19"/>
      <c r="BH36" s="19"/>
      <c r="BI36" s="19"/>
    </row>
    <row r="37" spans="1:67" s="18" customFormat="1" ht="14.25" customHeight="1" thickBot="1">
      <c r="A37" s="120"/>
      <c r="B37" s="121"/>
      <c r="C37" s="121"/>
      <c r="D37" s="121"/>
      <c r="E37" s="121"/>
      <c r="F37" s="121"/>
      <c r="G37" s="121"/>
      <c r="H37" s="121"/>
      <c r="I37" s="121"/>
      <c r="J37" s="121"/>
      <c r="K37" s="121"/>
      <c r="L37" s="121"/>
      <c r="M37" s="121"/>
      <c r="N37" s="121"/>
      <c r="O37" s="121"/>
      <c r="P37" s="122"/>
      <c r="Q37" s="118"/>
      <c r="R37" s="119"/>
      <c r="S37" s="119"/>
      <c r="T37" s="171"/>
      <c r="U37" s="45"/>
      <c r="V37" s="120"/>
      <c r="W37" s="162"/>
      <c r="X37" s="163"/>
      <c r="Y37" s="163"/>
      <c r="Z37" s="163"/>
      <c r="AA37" s="163"/>
      <c r="AB37" s="163"/>
      <c r="AC37" s="163"/>
      <c r="AD37" s="163"/>
      <c r="AE37" s="163"/>
      <c r="AF37" s="163"/>
      <c r="AG37" s="163"/>
      <c r="AH37" s="163"/>
      <c r="AI37" s="163"/>
      <c r="AJ37" s="163"/>
      <c r="AK37" s="164"/>
      <c r="AL37" s="118"/>
      <c r="AM37" s="119"/>
      <c r="AN37" s="119"/>
      <c r="AR37" s="188"/>
      <c r="AS37" s="189"/>
      <c r="AT37" s="189"/>
      <c r="AU37" s="189"/>
      <c r="AV37" s="189"/>
      <c r="AW37" s="189"/>
      <c r="AX37" s="189"/>
      <c r="AY37" s="189"/>
      <c r="AZ37" s="189"/>
      <c r="BA37" s="189"/>
      <c r="BB37" s="189"/>
      <c r="BC37" s="189"/>
      <c r="BD37" s="189"/>
      <c r="BE37" s="189"/>
      <c r="BF37" s="189"/>
      <c r="BG37" s="19"/>
      <c r="BH37" s="19"/>
      <c r="BI37" s="19"/>
    </row>
    <row r="38" spans="1:67" s="91" customFormat="1" ht="14.25" customHeight="1" thickTop="1">
      <c r="A38" s="115">
        <v>2</v>
      </c>
      <c r="B38" s="116" t="str">
        <f>VLOOKUP(BN17,[1]eFFG!$O$4:$BW$274,12,FALSE)</f>
        <v>Yes</v>
      </c>
      <c r="C38" s="116"/>
      <c r="D38" s="116"/>
      <c r="E38" s="116"/>
      <c r="F38" s="116"/>
      <c r="G38" s="116"/>
      <c r="H38" s="116"/>
      <c r="I38" s="116"/>
      <c r="J38" s="116"/>
      <c r="K38" s="116"/>
      <c r="L38" s="116"/>
      <c r="M38" s="116"/>
      <c r="N38" s="116"/>
      <c r="O38" s="116"/>
      <c r="P38" s="117"/>
      <c r="Q38" s="118" t="s">
        <v>8</v>
      </c>
      <c r="R38" s="119"/>
      <c r="S38" s="119"/>
      <c r="T38" s="4"/>
      <c r="U38" s="190"/>
      <c r="V38" s="138" t="s">
        <v>0</v>
      </c>
      <c r="W38" s="139" t="s">
        <v>35</v>
      </c>
      <c r="X38" s="139"/>
      <c r="Y38" s="139"/>
      <c r="Z38" s="140"/>
      <c r="AA38" s="141" t="s">
        <v>8</v>
      </c>
      <c r="AB38" s="142"/>
      <c r="AC38" s="142"/>
      <c r="AD38" s="143"/>
      <c r="AE38" s="144" t="s">
        <v>1</v>
      </c>
      <c r="AF38" s="145" t="s">
        <v>36</v>
      </c>
      <c r="AG38" s="146"/>
      <c r="AH38" s="146"/>
      <c r="AI38" s="146"/>
      <c r="AJ38" s="146"/>
      <c r="AK38" s="147"/>
      <c r="AL38" s="141" t="s">
        <v>8</v>
      </c>
      <c r="AM38" s="142"/>
      <c r="AN38" s="142"/>
      <c r="AO38" s="4"/>
      <c r="AP38" s="4"/>
      <c r="AQ38" s="4"/>
      <c r="AR38" s="188"/>
      <c r="AS38" s="189"/>
      <c r="AT38" s="189"/>
      <c r="AU38" s="189"/>
      <c r="AV38" s="189"/>
      <c r="AW38" s="189"/>
      <c r="AX38" s="189"/>
      <c r="AY38" s="189"/>
      <c r="AZ38" s="189"/>
      <c r="BA38" s="189"/>
      <c r="BB38" s="189"/>
      <c r="BC38" s="189"/>
      <c r="BD38" s="189"/>
      <c r="BE38" s="189"/>
      <c r="BF38" s="189"/>
      <c r="BG38" s="19"/>
      <c r="BH38" s="19"/>
      <c r="BI38" s="19"/>
      <c r="BJ38" s="18"/>
      <c r="BK38" s="18"/>
    </row>
    <row r="39" spans="1:67" s="91" customFormat="1" ht="14.25" customHeight="1" thickBot="1">
      <c r="A39" s="130"/>
      <c r="B39" s="131"/>
      <c r="C39" s="131"/>
      <c r="D39" s="131"/>
      <c r="E39" s="131"/>
      <c r="F39" s="131"/>
      <c r="G39" s="131"/>
      <c r="H39" s="131"/>
      <c r="I39" s="131"/>
      <c r="J39" s="131"/>
      <c r="K39" s="131"/>
      <c r="L39" s="131"/>
      <c r="M39" s="131"/>
      <c r="N39" s="131"/>
      <c r="O39" s="131"/>
      <c r="P39" s="132"/>
      <c r="Q39" s="133"/>
      <c r="R39" s="134"/>
      <c r="S39" s="134"/>
      <c r="T39" s="4"/>
      <c r="U39" s="190"/>
      <c r="V39" s="148"/>
      <c r="W39" s="149"/>
      <c r="X39" s="149"/>
      <c r="Y39" s="149"/>
      <c r="Z39" s="150"/>
      <c r="AA39" s="118"/>
      <c r="AB39" s="119"/>
      <c r="AC39" s="119"/>
      <c r="AD39" s="151"/>
      <c r="AE39" s="152"/>
      <c r="AF39" s="153"/>
      <c r="AG39" s="154"/>
      <c r="AH39" s="154"/>
      <c r="AI39" s="154"/>
      <c r="AJ39" s="154"/>
      <c r="AK39" s="155"/>
      <c r="AL39" s="118"/>
      <c r="AM39" s="119"/>
      <c r="AN39" s="119"/>
      <c r="AO39" s="4"/>
      <c r="AP39" s="4"/>
      <c r="AQ39" s="4"/>
      <c r="AR39" s="191"/>
      <c r="AS39" s="191"/>
      <c r="AT39" s="191"/>
      <c r="AU39" s="191"/>
      <c r="AV39" s="191"/>
      <c r="AW39" s="19"/>
      <c r="AX39" s="19"/>
      <c r="AY39" s="19"/>
      <c r="AZ39" s="191"/>
      <c r="BA39" s="191"/>
      <c r="BB39" s="191"/>
      <c r="BC39" s="191"/>
      <c r="BD39" s="191"/>
      <c r="BE39" s="191"/>
      <c r="BF39" s="191"/>
      <c r="BG39" s="19"/>
      <c r="BH39" s="19"/>
      <c r="BI39" s="19"/>
      <c r="BJ39" s="183"/>
      <c r="BK39" s="183"/>
    </row>
    <row r="40" spans="1:67" s="91" customFormat="1" ht="14.25" customHeight="1" thickTop="1">
      <c r="A40" s="138" t="s">
        <v>0</v>
      </c>
      <c r="B40" s="139" t="s">
        <v>35</v>
      </c>
      <c r="C40" s="139"/>
      <c r="D40" s="139"/>
      <c r="E40" s="140"/>
      <c r="F40" s="141" t="s">
        <v>8</v>
      </c>
      <c r="G40" s="142"/>
      <c r="H40" s="142"/>
      <c r="I40" s="143"/>
      <c r="J40" s="144" t="s">
        <v>1</v>
      </c>
      <c r="K40" s="145" t="s">
        <v>36</v>
      </c>
      <c r="L40" s="146"/>
      <c r="M40" s="146"/>
      <c r="N40" s="146"/>
      <c r="O40" s="146"/>
      <c r="P40" s="147"/>
      <c r="Q40" s="141" t="s">
        <v>8</v>
      </c>
      <c r="R40" s="142"/>
      <c r="S40" s="142"/>
      <c r="T40" s="3"/>
      <c r="U40" s="3"/>
      <c r="V40" s="167"/>
      <c r="W40" s="4"/>
      <c r="X40" s="4"/>
      <c r="Y40" s="4"/>
      <c r="Z40" s="4"/>
      <c r="AA40" s="4"/>
      <c r="AB40" s="4"/>
      <c r="AC40" s="4"/>
      <c r="AD40" s="4"/>
      <c r="AE40" s="4"/>
      <c r="AF40" s="4"/>
      <c r="AG40" s="4"/>
      <c r="AH40" s="4"/>
      <c r="AI40" s="4"/>
      <c r="AJ40" s="4"/>
      <c r="AK40" s="4"/>
      <c r="AL40" s="4"/>
      <c r="AM40" s="4"/>
      <c r="AN40" s="4"/>
      <c r="AO40" s="4"/>
      <c r="AP40" s="18"/>
      <c r="AQ40" s="167"/>
      <c r="AR40" s="191"/>
      <c r="AS40" s="191"/>
      <c r="AT40" s="191"/>
      <c r="AU40" s="191"/>
      <c r="AV40" s="191"/>
      <c r="AW40" s="19"/>
      <c r="AX40" s="19"/>
      <c r="AY40" s="19"/>
      <c r="AZ40" s="191"/>
      <c r="BA40" s="191"/>
      <c r="BB40" s="191"/>
      <c r="BC40" s="191"/>
      <c r="BD40" s="191"/>
      <c r="BE40" s="191"/>
      <c r="BF40" s="191"/>
      <c r="BG40" s="19"/>
      <c r="BH40" s="19"/>
      <c r="BI40" s="19"/>
      <c r="BJ40" s="183"/>
      <c r="BK40" s="183"/>
    </row>
    <row r="41" spans="1:67" s="91" customFormat="1" ht="14.25" customHeight="1">
      <c r="A41" s="148"/>
      <c r="B41" s="149"/>
      <c r="C41" s="149"/>
      <c r="D41" s="149"/>
      <c r="E41" s="150"/>
      <c r="F41" s="118"/>
      <c r="G41" s="119"/>
      <c r="H41" s="119"/>
      <c r="I41" s="151"/>
      <c r="J41" s="152"/>
      <c r="K41" s="153"/>
      <c r="L41" s="154"/>
      <c r="M41" s="154"/>
      <c r="N41" s="154"/>
      <c r="O41" s="154"/>
      <c r="P41" s="155"/>
      <c r="Q41" s="118"/>
      <c r="R41" s="119"/>
      <c r="S41" s="119"/>
      <c r="T41" s="3"/>
      <c r="U41" s="3"/>
      <c r="V41" s="167"/>
      <c r="W41" s="4"/>
      <c r="X41" s="4"/>
      <c r="Y41" s="4"/>
      <c r="Z41" s="4"/>
      <c r="AA41" s="4"/>
      <c r="AB41" s="4"/>
      <c r="AC41" s="4"/>
      <c r="AD41" s="4"/>
      <c r="AE41" s="4"/>
      <c r="AF41" s="4"/>
      <c r="AG41" s="4"/>
      <c r="AH41" s="4"/>
      <c r="AI41" s="4"/>
      <c r="AJ41" s="4"/>
      <c r="AK41" s="4"/>
      <c r="AL41" s="4"/>
      <c r="AM41" s="4"/>
      <c r="AN41" s="4"/>
      <c r="AO41" s="4"/>
      <c r="AP41" s="18"/>
      <c r="AQ41" s="167"/>
      <c r="AR41" s="191"/>
      <c r="AS41" s="191"/>
      <c r="AT41" s="191"/>
      <c r="AU41" s="191"/>
      <c r="AV41" s="191"/>
      <c r="AW41" s="19"/>
      <c r="AX41" s="19"/>
      <c r="AY41" s="19"/>
      <c r="AZ41" s="191"/>
      <c r="BA41" s="191"/>
      <c r="BB41" s="191"/>
      <c r="BC41" s="191"/>
      <c r="BD41" s="191"/>
      <c r="BE41" s="191"/>
      <c r="BF41" s="191"/>
      <c r="BG41" s="19"/>
      <c r="BH41" s="19"/>
      <c r="BI41" s="19"/>
      <c r="BJ41" s="18"/>
      <c r="BK41" s="18"/>
    </row>
    <row r="42" spans="1:67" s="91" customFormat="1">
      <c r="A42" s="1" t="str">
        <f>CONCATENATE([1]Sections!$P$1, " - / - ",[1]Sections!$P$12," ",[1]Sections!$Q$12,": ",[1]Sections!$S$12," [ ",[1]Sections!$V$2," ",ROMAN(COUNT($BL$1:$BL$930))," / ",ROMAN(BL42)," ]")</f>
        <v>Female Focus Group Questionnaire - / - Section 9: Private Opinion [ Page II / II ]</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90"/>
      <c r="BK42" s="90"/>
      <c r="BL42" s="91">
        <v>2</v>
      </c>
      <c r="BM42" s="91">
        <v>2</v>
      </c>
    </row>
    <row r="43" spans="1:67" s="91" customFormat="1" ht="6"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90"/>
      <c r="BK43" s="90"/>
    </row>
    <row r="44" spans="1:67" s="91" customFormat="1" ht="15" customHeight="1">
      <c r="A44" s="4"/>
      <c r="B44" s="4"/>
      <c r="C44" s="4"/>
      <c r="D44" s="4"/>
      <c r="E44" s="4"/>
      <c r="F44" s="4"/>
      <c r="G44" s="4"/>
      <c r="H44" s="4"/>
      <c r="I44" s="4"/>
      <c r="J44" s="4"/>
      <c r="K44" s="4"/>
      <c r="L44" s="4"/>
      <c r="M44" s="4"/>
      <c r="N44" s="4"/>
      <c r="O44" s="4"/>
      <c r="P44" s="4"/>
      <c r="Q44" s="4"/>
      <c r="R44" s="4"/>
      <c r="S44" s="4"/>
      <c r="T44" s="4"/>
      <c r="U44" s="4"/>
      <c r="V44" s="32">
        <f>VLOOKUP(BJ63,[1]eFFG!$H$1:$J$4015,3,FALSE)</f>
        <v>9.0899999999999981</v>
      </c>
      <c r="W44" s="33"/>
      <c r="X44" s="192" t="str">
        <f>VLOOKUP(BJ63,[1]eFFG!$O$1:$XX$4015,9,FALSE)</f>
        <v>Please tell us how happy you are with your life? Very happy, happy, neither happy nor discontent, discontent, very displeased</v>
      </c>
      <c r="Y44" s="34"/>
      <c r="Z44" s="34"/>
      <c r="AA44" s="34"/>
      <c r="AB44" s="34"/>
      <c r="AC44" s="34"/>
      <c r="AD44" s="34"/>
      <c r="AE44" s="34"/>
      <c r="AF44" s="34"/>
      <c r="AG44" s="34"/>
      <c r="AH44" s="34"/>
      <c r="AI44" s="34"/>
      <c r="AJ44" s="34"/>
      <c r="AK44" s="34"/>
      <c r="AL44" s="34"/>
      <c r="AM44" s="34"/>
      <c r="AN44" s="35"/>
      <c r="AO44" s="4"/>
      <c r="AP44" s="4"/>
      <c r="AQ44" s="4"/>
      <c r="AR44" s="4"/>
      <c r="AS44" s="4"/>
      <c r="AT44" s="4"/>
      <c r="AU44" s="4"/>
      <c r="AV44" s="4"/>
      <c r="AW44" s="4"/>
      <c r="AX44" s="4"/>
      <c r="AY44" s="4"/>
      <c r="AZ44" s="4"/>
      <c r="BA44" s="4"/>
      <c r="BB44" s="4"/>
      <c r="BC44" s="4"/>
      <c r="BD44" s="4"/>
      <c r="BE44" s="4"/>
      <c r="BF44" s="4"/>
      <c r="BG44" s="4"/>
      <c r="BH44" s="4"/>
      <c r="BI44" s="4"/>
      <c r="BJ44" s="12">
        <v>14.04</v>
      </c>
      <c r="BK44" s="12"/>
      <c r="BN44" s="103">
        <v>14.01</v>
      </c>
      <c r="BO44" s="103"/>
    </row>
    <row r="45" spans="1:67" s="91" customFormat="1" ht="15" customHeight="1">
      <c r="A45" s="4"/>
      <c r="B45" s="4"/>
      <c r="C45" s="4"/>
      <c r="D45" s="4"/>
      <c r="E45" s="4"/>
      <c r="F45" s="4"/>
      <c r="G45" s="4"/>
      <c r="H45" s="4"/>
      <c r="I45" s="4"/>
      <c r="J45" s="4"/>
      <c r="K45" s="4"/>
      <c r="L45" s="4"/>
      <c r="M45" s="4"/>
      <c r="N45" s="4"/>
      <c r="O45" s="4"/>
      <c r="P45" s="4"/>
      <c r="Q45" s="4"/>
      <c r="R45" s="4"/>
      <c r="S45" s="4"/>
      <c r="T45" s="4"/>
      <c r="U45" s="4"/>
      <c r="V45" s="104"/>
      <c r="W45" s="166"/>
      <c r="X45" s="193"/>
      <c r="Y45" s="78"/>
      <c r="Z45" s="78"/>
      <c r="AA45" s="78"/>
      <c r="AB45" s="78"/>
      <c r="AC45" s="78"/>
      <c r="AD45" s="78"/>
      <c r="AE45" s="78"/>
      <c r="AF45" s="78"/>
      <c r="AG45" s="78"/>
      <c r="AH45" s="78"/>
      <c r="AI45" s="78"/>
      <c r="AJ45" s="78"/>
      <c r="AK45" s="78"/>
      <c r="AL45" s="78"/>
      <c r="AM45" s="78"/>
      <c r="AN45" s="79"/>
      <c r="AO45" s="4"/>
      <c r="AP45" s="4"/>
      <c r="AQ45" s="4"/>
      <c r="AR45" s="4"/>
      <c r="AS45" s="4"/>
      <c r="AT45" s="4"/>
      <c r="AU45" s="4"/>
      <c r="AV45" s="4"/>
      <c r="AW45" s="4"/>
      <c r="AX45" s="4"/>
      <c r="AY45" s="4"/>
      <c r="AZ45" s="4"/>
      <c r="BA45" s="4"/>
      <c r="BB45" s="4"/>
      <c r="BC45" s="4"/>
      <c r="BD45" s="4"/>
      <c r="BE45" s="4"/>
      <c r="BF45" s="4"/>
      <c r="BG45" s="4"/>
      <c r="BH45" s="4"/>
      <c r="BI45" s="4"/>
      <c r="BJ45" s="4"/>
      <c r="BK45" s="4"/>
      <c r="BN45" s="194">
        <f>VLOOKUP(BN44,[1]eFFG!$O$4:$DW$274,61,FALSE)</f>
        <v>0</v>
      </c>
      <c r="BO45" s="194"/>
    </row>
    <row r="46" spans="1:67" s="91" customFormat="1" ht="15" customHeight="1">
      <c r="A46" s="4"/>
      <c r="B46" s="4"/>
      <c r="C46" s="4"/>
      <c r="D46" s="4"/>
      <c r="E46" s="4"/>
      <c r="F46" s="4"/>
      <c r="G46" s="4"/>
      <c r="H46" s="4"/>
      <c r="I46" s="4"/>
      <c r="J46" s="4"/>
      <c r="K46" s="4"/>
      <c r="L46" s="4"/>
      <c r="M46" s="4"/>
      <c r="N46" s="4"/>
      <c r="O46" s="4"/>
      <c r="P46" s="4"/>
      <c r="Q46" s="4"/>
      <c r="R46" s="4"/>
      <c r="S46" s="4"/>
      <c r="T46" s="4"/>
      <c r="U46" s="4"/>
      <c r="V46" s="104"/>
      <c r="W46" s="166"/>
      <c r="X46" s="195"/>
      <c r="Y46" s="43"/>
      <c r="Z46" s="43"/>
      <c r="AA46" s="43"/>
      <c r="AB46" s="43"/>
      <c r="AC46" s="43"/>
      <c r="AD46" s="43"/>
      <c r="AE46" s="43"/>
      <c r="AF46" s="43"/>
      <c r="AG46" s="43"/>
      <c r="AH46" s="43"/>
      <c r="AI46" s="43"/>
      <c r="AJ46" s="43"/>
      <c r="AK46" s="43"/>
      <c r="AL46" s="43"/>
      <c r="AM46" s="43"/>
      <c r="AN46" s="44"/>
      <c r="AO46" s="4"/>
      <c r="AP46" s="4"/>
      <c r="AQ46" s="4"/>
      <c r="AR46" s="4"/>
      <c r="AS46" s="4"/>
      <c r="AT46" s="4"/>
      <c r="AU46" s="4"/>
      <c r="AV46" s="4"/>
      <c r="AW46" s="4"/>
      <c r="AX46" s="4"/>
      <c r="AY46" s="4"/>
      <c r="AZ46" s="4"/>
      <c r="BA46" s="4"/>
      <c r="BB46" s="4"/>
      <c r="BC46" s="4"/>
      <c r="BD46" s="4"/>
      <c r="BE46" s="4"/>
      <c r="BF46" s="4"/>
      <c r="BG46" s="4"/>
      <c r="BH46" s="4"/>
      <c r="BI46" s="4"/>
      <c r="BJ46" s="4"/>
      <c r="BK46" s="4"/>
      <c r="BN46" s="196" t="str">
        <f>VLOOKUP(BN44,[1]eFFG!$O$4:$DW$274,4,FALSE)</f>
        <v/>
      </c>
      <c r="BO46" s="196"/>
    </row>
    <row r="47" spans="1:67" s="91" customFormat="1" ht="15" customHeight="1">
      <c r="A47" s="4"/>
      <c r="B47" s="4"/>
      <c r="C47" s="197"/>
      <c r="D47" s="197"/>
      <c r="E47" s="197"/>
      <c r="F47" s="197"/>
      <c r="G47" s="197"/>
      <c r="H47" s="197"/>
      <c r="I47" s="197"/>
      <c r="J47" s="197"/>
      <c r="K47" s="39"/>
      <c r="L47" s="39"/>
      <c r="M47" s="39"/>
      <c r="N47" s="39"/>
      <c r="O47" s="39"/>
      <c r="P47" s="39"/>
      <c r="Q47" s="39"/>
      <c r="R47" s="39"/>
      <c r="S47" s="39"/>
      <c r="T47" s="4"/>
      <c r="U47" s="4"/>
      <c r="V47" s="198" t="str">
        <f>VLOOKUP(BJ63,[1]eFFG!$O$4:$BW$274,10,FALSE)</f>
        <v>[COUNT NUMBER OF RESPONDENTS GIVING EACH ANSWER AND ENTER NUMBER IN BOXES BELOW]</v>
      </c>
      <c r="W47" s="199"/>
      <c r="X47" s="199"/>
      <c r="Y47" s="199"/>
      <c r="Z47" s="199"/>
      <c r="AA47" s="199"/>
      <c r="AB47" s="199"/>
      <c r="AC47" s="199"/>
      <c r="AD47" s="199"/>
      <c r="AE47" s="199"/>
      <c r="AF47" s="199"/>
      <c r="AG47" s="199"/>
      <c r="AH47" s="199"/>
      <c r="AI47" s="199"/>
      <c r="AJ47" s="199"/>
      <c r="AK47" s="199"/>
      <c r="AL47" s="199"/>
      <c r="AM47" s="199"/>
      <c r="AN47" s="200"/>
      <c r="AO47" s="4"/>
      <c r="AP47" s="4"/>
      <c r="AQ47" s="4"/>
      <c r="AR47" s="4"/>
      <c r="AS47" s="4"/>
      <c r="AT47" s="4"/>
      <c r="AU47" s="4"/>
      <c r="AV47" s="4"/>
      <c r="AW47" s="4"/>
      <c r="AX47" s="4"/>
      <c r="AY47" s="4"/>
      <c r="AZ47" s="4"/>
      <c r="BA47" s="4"/>
      <c r="BB47" s="4"/>
      <c r="BC47" s="4"/>
      <c r="BD47" s="4"/>
      <c r="BE47" s="4"/>
      <c r="BF47" s="4"/>
      <c r="BG47" s="4"/>
      <c r="BH47" s="4"/>
      <c r="BI47" s="4"/>
      <c r="BJ47" s="4"/>
      <c r="BK47" s="4"/>
    </row>
    <row r="48" spans="1:67" s="91" customFormat="1" ht="15" customHeight="1">
      <c r="A48" s="4"/>
      <c r="B48" s="4"/>
      <c r="C48" s="197"/>
      <c r="D48" s="197"/>
      <c r="E48" s="197"/>
      <c r="F48" s="197"/>
      <c r="G48" s="197"/>
      <c r="H48" s="197"/>
      <c r="I48" s="197"/>
      <c r="J48" s="197"/>
      <c r="K48" s="201"/>
      <c r="L48" s="202"/>
      <c r="M48" s="39"/>
      <c r="N48" s="39"/>
      <c r="O48" s="39"/>
      <c r="P48" s="39"/>
      <c r="Q48" s="39"/>
      <c r="R48" s="39"/>
      <c r="S48" s="39"/>
      <c r="T48" s="4"/>
      <c r="U48" s="4"/>
      <c r="V48" s="203"/>
      <c r="W48" s="204"/>
      <c r="X48" s="204"/>
      <c r="Y48" s="204"/>
      <c r="Z48" s="204"/>
      <c r="AA48" s="204"/>
      <c r="AB48" s="204"/>
      <c r="AC48" s="204"/>
      <c r="AD48" s="204"/>
      <c r="AE48" s="204"/>
      <c r="AF48" s="204"/>
      <c r="AG48" s="204"/>
      <c r="AH48" s="204"/>
      <c r="AI48" s="204"/>
      <c r="AJ48" s="204"/>
      <c r="AK48" s="204"/>
      <c r="AL48" s="204"/>
      <c r="AM48" s="204"/>
      <c r="AN48" s="205"/>
      <c r="AO48" s="4"/>
      <c r="AP48" s="4"/>
      <c r="AQ48" s="4"/>
      <c r="AR48" s="4"/>
      <c r="AS48" s="4"/>
      <c r="AT48" s="4"/>
      <c r="AU48" s="4"/>
      <c r="AV48" s="4"/>
      <c r="AW48" s="4"/>
      <c r="AX48" s="4"/>
      <c r="AY48" s="4"/>
      <c r="AZ48" s="4"/>
      <c r="BA48" s="4"/>
      <c r="BB48" s="4"/>
      <c r="BC48" s="4"/>
      <c r="BD48" s="4"/>
      <c r="BE48" s="4"/>
      <c r="BF48" s="4"/>
      <c r="BG48" s="4"/>
      <c r="BH48" s="4"/>
      <c r="BI48" s="4"/>
      <c r="BJ48" s="92"/>
      <c r="BK48" s="4"/>
    </row>
    <row r="49" spans="1:67" s="91" customFormat="1" ht="15" customHeight="1">
      <c r="A49" s="4"/>
      <c r="B49" s="4"/>
      <c r="C49" s="206"/>
      <c r="D49" s="206"/>
      <c r="E49" s="206"/>
      <c r="F49" s="206"/>
      <c r="G49" s="19"/>
      <c r="H49" s="19"/>
      <c r="I49" s="19"/>
      <c r="J49" s="19"/>
      <c r="K49" s="207"/>
      <c r="L49" s="208"/>
      <c r="M49" s="19"/>
      <c r="N49" s="19"/>
      <c r="O49" s="19"/>
      <c r="P49" s="19"/>
      <c r="Q49" s="19"/>
      <c r="R49" s="19"/>
      <c r="S49" s="19"/>
      <c r="T49" s="4"/>
      <c r="U49" s="4"/>
      <c r="V49" s="115">
        <v>1</v>
      </c>
      <c r="W49" s="209" t="str">
        <f>VLOOKUP(BJ63,[1]eFFG!$O$1:$XX$40021,11,FALSE)</f>
        <v>Very Happy</v>
      </c>
      <c r="X49" s="210"/>
      <c r="Y49" s="210"/>
      <c r="Z49" s="210"/>
      <c r="AA49" s="210"/>
      <c r="AB49" s="210"/>
      <c r="AC49" s="210"/>
      <c r="AD49" s="210"/>
      <c r="AE49" s="210"/>
      <c r="AF49" s="210"/>
      <c r="AG49" s="210"/>
      <c r="AH49" s="210"/>
      <c r="AI49" s="210"/>
      <c r="AJ49" s="210"/>
      <c r="AK49" s="211"/>
      <c r="AL49" s="212" t="s">
        <v>8</v>
      </c>
      <c r="AM49" s="213"/>
      <c r="AN49" s="213"/>
      <c r="AO49" s="4"/>
      <c r="AP49" s="4"/>
      <c r="AQ49" s="4"/>
      <c r="AR49" s="4"/>
      <c r="AS49" s="4"/>
      <c r="AT49" s="4"/>
      <c r="AU49" s="4"/>
      <c r="AV49" s="4"/>
      <c r="AW49" s="4"/>
      <c r="AX49" s="4"/>
      <c r="AY49" s="4"/>
      <c r="AZ49" s="4"/>
      <c r="BA49" s="4"/>
      <c r="BB49" s="4"/>
      <c r="BC49" s="4"/>
      <c r="BD49" s="4"/>
      <c r="BE49" s="4"/>
      <c r="BF49" s="4"/>
      <c r="BG49" s="4"/>
      <c r="BH49" s="4"/>
      <c r="BI49" s="4"/>
      <c r="BJ49" s="90"/>
      <c r="BK49" s="90"/>
    </row>
    <row r="50" spans="1:67" s="91" customFormat="1" ht="15" customHeight="1">
      <c r="A50" s="167"/>
      <c r="B50" s="214"/>
      <c r="C50" s="214"/>
      <c r="D50" s="214"/>
      <c r="E50" s="214"/>
      <c r="F50" s="214"/>
      <c r="G50" s="214"/>
      <c r="H50" s="19"/>
      <c r="I50" s="19"/>
      <c r="J50" s="19"/>
      <c r="K50" s="4"/>
      <c r="L50" s="167"/>
      <c r="M50" s="191"/>
      <c r="N50" s="191"/>
      <c r="O50" s="191"/>
      <c r="P50" s="191"/>
      <c r="Q50" s="19"/>
      <c r="R50" s="19"/>
      <c r="S50" s="19"/>
      <c r="T50" s="4"/>
      <c r="U50" s="4"/>
      <c r="V50" s="120"/>
      <c r="W50" s="124"/>
      <c r="X50" s="215"/>
      <c r="Y50" s="215"/>
      <c r="Z50" s="215"/>
      <c r="AA50" s="215"/>
      <c r="AB50" s="215"/>
      <c r="AC50" s="215"/>
      <c r="AD50" s="215"/>
      <c r="AE50" s="215"/>
      <c r="AF50" s="215"/>
      <c r="AG50" s="215"/>
      <c r="AH50" s="215"/>
      <c r="AI50" s="215"/>
      <c r="AJ50" s="215"/>
      <c r="AK50" s="216"/>
      <c r="AL50" s="118"/>
      <c r="AM50" s="119"/>
      <c r="AN50" s="119"/>
      <c r="AO50" s="4"/>
      <c r="AP50" s="4"/>
      <c r="AQ50" s="4"/>
      <c r="AR50" s="4"/>
      <c r="AS50" s="4"/>
      <c r="AT50" s="4"/>
      <c r="AU50" s="4"/>
      <c r="AV50" s="4"/>
      <c r="AW50" s="4"/>
      <c r="AX50" s="4"/>
      <c r="AY50" s="4"/>
      <c r="AZ50" s="4"/>
      <c r="BA50" s="4"/>
      <c r="BB50" s="4"/>
      <c r="BC50" s="4"/>
      <c r="BD50" s="4"/>
      <c r="BE50" s="4"/>
      <c r="BF50" s="4"/>
      <c r="BG50" s="4"/>
      <c r="BH50" s="4"/>
      <c r="BI50" s="4"/>
      <c r="BJ50" s="90"/>
      <c r="BK50" s="90"/>
    </row>
    <row r="51" spans="1:67" s="91" customFormat="1" ht="15" customHeight="1">
      <c r="A51" s="4"/>
      <c r="B51" s="4"/>
      <c r="C51" s="4"/>
      <c r="D51" s="4"/>
      <c r="E51" s="4"/>
      <c r="F51" s="4"/>
      <c r="G51" s="4"/>
      <c r="H51" s="4"/>
      <c r="I51" s="4"/>
      <c r="J51" s="4"/>
      <c r="K51" s="4"/>
      <c r="L51" s="4"/>
      <c r="M51" s="4"/>
      <c r="N51" s="4"/>
      <c r="O51" s="4"/>
      <c r="P51" s="4"/>
      <c r="Q51" s="4"/>
      <c r="R51" s="4"/>
      <c r="S51" s="4"/>
      <c r="T51" s="4"/>
      <c r="U51" s="4"/>
      <c r="V51" s="115">
        <v>2</v>
      </c>
      <c r="W51" s="217" t="str">
        <f>VLOOKUP(BJ63,[1]eFFG!$O$1:$XX$40021,12,FALSE)</f>
        <v>Happy</v>
      </c>
      <c r="X51" s="218"/>
      <c r="Y51" s="218"/>
      <c r="Z51" s="218"/>
      <c r="AA51" s="218"/>
      <c r="AB51" s="218"/>
      <c r="AC51" s="218"/>
      <c r="AD51" s="218"/>
      <c r="AE51" s="218"/>
      <c r="AF51" s="218"/>
      <c r="AG51" s="218"/>
      <c r="AH51" s="218"/>
      <c r="AI51" s="218"/>
      <c r="AJ51" s="218"/>
      <c r="AK51" s="219"/>
      <c r="AL51" s="212" t="s">
        <v>8</v>
      </c>
      <c r="AM51" s="213"/>
      <c r="AN51" s="213"/>
      <c r="AO51" s="4"/>
      <c r="AP51" s="38"/>
      <c r="AQ51" s="4"/>
      <c r="AR51" s="4"/>
      <c r="AS51" s="4"/>
      <c r="AT51" s="4"/>
      <c r="AU51" s="4"/>
      <c r="AV51" s="4"/>
      <c r="AW51" s="4"/>
      <c r="AX51" s="4"/>
      <c r="AY51" s="4"/>
      <c r="AZ51" s="4"/>
      <c r="BA51" s="4"/>
      <c r="BB51" s="4"/>
      <c r="BC51" s="4"/>
      <c r="BD51" s="4"/>
      <c r="BE51" s="4"/>
      <c r="BF51" s="4"/>
      <c r="BG51" s="4"/>
      <c r="BH51" s="4"/>
      <c r="BI51" s="4"/>
      <c r="BJ51" s="103" t="s">
        <v>34</v>
      </c>
      <c r="BK51" s="103"/>
    </row>
    <row r="52" spans="1:67" s="91" customFormat="1" ht="15" customHeight="1">
      <c r="A52" s="4"/>
      <c r="B52" s="4"/>
      <c r="C52" s="4"/>
      <c r="D52" s="4"/>
      <c r="E52" s="4"/>
      <c r="F52" s="4"/>
      <c r="G52" s="4"/>
      <c r="H52" s="4"/>
      <c r="I52" s="4"/>
      <c r="J52" s="4"/>
      <c r="K52" s="4"/>
      <c r="L52" s="4"/>
      <c r="M52" s="4"/>
      <c r="N52" s="4"/>
      <c r="O52" s="4"/>
      <c r="P52" s="4"/>
      <c r="Q52" s="4"/>
      <c r="R52" s="4"/>
      <c r="S52" s="4"/>
      <c r="T52" s="4"/>
      <c r="U52" s="4"/>
      <c r="V52" s="120"/>
      <c r="W52" s="217"/>
      <c r="X52" s="218"/>
      <c r="Y52" s="218"/>
      <c r="Z52" s="218"/>
      <c r="AA52" s="218"/>
      <c r="AB52" s="218"/>
      <c r="AC52" s="218"/>
      <c r="AD52" s="218"/>
      <c r="AE52" s="218"/>
      <c r="AF52" s="218"/>
      <c r="AG52" s="218"/>
      <c r="AH52" s="218"/>
      <c r="AI52" s="218"/>
      <c r="AJ52" s="218"/>
      <c r="AK52" s="219"/>
      <c r="AL52" s="118"/>
      <c r="AM52" s="119"/>
      <c r="AN52" s="119"/>
      <c r="AO52" s="4"/>
      <c r="AP52" s="38"/>
      <c r="AQ52" s="4"/>
      <c r="AR52" s="4"/>
      <c r="AS52" s="4"/>
      <c r="AT52" s="4"/>
      <c r="AU52" s="4"/>
      <c r="AV52" s="4"/>
      <c r="AW52" s="4"/>
      <c r="AX52" s="4"/>
      <c r="AY52" s="4"/>
      <c r="AZ52" s="4"/>
      <c r="BA52" s="4"/>
      <c r="BB52" s="4"/>
      <c r="BC52" s="4"/>
      <c r="BD52" s="4"/>
      <c r="BE52" s="4"/>
      <c r="BF52" s="4"/>
      <c r="BG52" s="4"/>
      <c r="BH52" s="4"/>
      <c r="BI52" s="4"/>
      <c r="BJ52" s="22">
        <f>VLOOKUP(BJ51,[1]eFFG!$O$4:$BW$274,61,FALSE)</f>
        <v>0</v>
      </c>
      <c r="BK52" s="22"/>
    </row>
    <row r="53" spans="1:67" s="91" customFormat="1" ht="14.25" customHeight="1">
      <c r="A53" s="4"/>
      <c r="B53" s="4"/>
      <c r="C53" s="220"/>
      <c r="D53" s="221"/>
      <c r="E53" s="19"/>
      <c r="F53" s="19"/>
      <c r="G53" s="19"/>
      <c r="H53" s="19"/>
      <c r="I53" s="19"/>
      <c r="J53" s="19"/>
      <c r="K53" s="4"/>
      <c r="L53" s="4"/>
      <c r="M53" s="4"/>
      <c r="N53" s="4"/>
      <c r="O53" s="221"/>
      <c r="P53" s="19"/>
      <c r="Q53" s="222"/>
      <c r="R53" s="222"/>
      <c r="S53" s="4"/>
      <c r="T53" s="4"/>
      <c r="U53" s="4"/>
      <c r="V53" s="115">
        <v>3</v>
      </c>
      <c r="W53" s="217" t="str">
        <f>VLOOKUP(BJ63,[1]eFFG!$O$1:$XX$40021,13,FALSE)</f>
        <v>Neither Happy nor Sad</v>
      </c>
      <c r="X53" s="218"/>
      <c r="Y53" s="218"/>
      <c r="Z53" s="218"/>
      <c r="AA53" s="218"/>
      <c r="AB53" s="218"/>
      <c r="AC53" s="218"/>
      <c r="AD53" s="218"/>
      <c r="AE53" s="218"/>
      <c r="AF53" s="218"/>
      <c r="AG53" s="218"/>
      <c r="AH53" s="218"/>
      <c r="AI53" s="218"/>
      <c r="AJ53" s="218"/>
      <c r="AK53" s="219"/>
      <c r="AL53" s="118" t="s">
        <v>8</v>
      </c>
      <c r="AM53" s="119"/>
      <c r="AN53" s="119"/>
      <c r="AO53" s="19"/>
      <c r="AP53" s="38"/>
      <c r="AQ53" s="4"/>
      <c r="AR53" s="4"/>
      <c r="AS53" s="4"/>
      <c r="AT53" s="4"/>
      <c r="AU53" s="4"/>
      <c r="AV53" s="4"/>
      <c r="AW53" s="4"/>
      <c r="AX53" s="4"/>
      <c r="AY53" s="4"/>
      <c r="AZ53" s="4"/>
      <c r="BA53" s="4"/>
      <c r="BB53" s="4"/>
      <c r="BC53" s="4"/>
      <c r="BD53" s="4"/>
      <c r="BE53" s="4"/>
      <c r="BF53" s="4"/>
      <c r="BG53" s="4"/>
      <c r="BH53" s="4"/>
      <c r="BI53" s="4"/>
      <c r="BJ53" s="36" t="str">
        <f>VLOOKUP(BJ51,[1]eFFG!$O$4:$BW$274,4,FALSE)</f>
        <v/>
      </c>
      <c r="BK53" s="36"/>
    </row>
    <row r="54" spans="1:67" s="91" customFormat="1" ht="14.25" customHeight="1">
      <c r="A54" s="4"/>
      <c r="B54" s="4"/>
      <c r="C54" s="220"/>
      <c r="D54" s="4"/>
      <c r="E54" s="4"/>
      <c r="F54" s="4"/>
      <c r="G54" s="4"/>
      <c r="H54" s="4"/>
      <c r="I54" s="4"/>
      <c r="J54" s="18"/>
      <c r="K54" s="4"/>
      <c r="L54" s="4"/>
      <c r="M54" s="4"/>
      <c r="N54" s="4"/>
      <c r="O54" s="223"/>
      <c r="P54" s="221"/>
      <c r="Q54" s="223"/>
      <c r="R54" s="223"/>
      <c r="S54" s="201"/>
      <c r="T54" s="4"/>
      <c r="U54" s="4"/>
      <c r="V54" s="120"/>
      <c r="W54" s="217"/>
      <c r="X54" s="218"/>
      <c r="Y54" s="218"/>
      <c r="Z54" s="218"/>
      <c r="AA54" s="218"/>
      <c r="AB54" s="218"/>
      <c r="AC54" s="218"/>
      <c r="AD54" s="218"/>
      <c r="AE54" s="218"/>
      <c r="AF54" s="218"/>
      <c r="AG54" s="218"/>
      <c r="AH54" s="218"/>
      <c r="AI54" s="218"/>
      <c r="AJ54" s="218"/>
      <c r="AK54" s="219"/>
      <c r="AL54" s="224"/>
      <c r="AM54" s="225"/>
      <c r="AN54" s="225"/>
      <c r="AO54" s="4"/>
      <c r="AP54" s="92"/>
      <c r="AQ54" s="4"/>
      <c r="AR54" s="4"/>
      <c r="AS54" s="4"/>
      <c r="AT54" s="4"/>
      <c r="AU54" s="4"/>
      <c r="AV54" s="4"/>
      <c r="AW54" s="4"/>
      <c r="AX54" s="4"/>
      <c r="AY54" s="4"/>
      <c r="AZ54" s="4"/>
      <c r="BA54" s="4"/>
      <c r="BB54" s="4"/>
      <c r="BC54" s="4"/>
      <c r="BD54" s="4"/>
      <c r="BE54" s="4"/>
      <c r="BF54" s="4"/>
      <c r="BG54" s="4"/>
      <c r="BH54" s="4"/>
      <c r="BI54" s="4"/>
      <c r="BK54" s="45"/>
      <c r="BN54" s="103">
        <v>14.5</v>
      </c>
      <c r="BO54" s="103"/>
    </row>
    <row r="55" spans="1:67" s="91" customFormat="1" ht="14.25" customHeight="1">
      <c r="A55" s="4"/>
      <c r="B55" s="4"/>
      <c r="C55" s="4"/>
      <c r="D55" s="4"/>
      <c r="E55" s="4"/>
      <c r="F55" s="4"/>
      <c r="G55" s="4"/>
      <c r="H55" s="4"/>
      <c r="I55" s="4"/>
      <c r="J55" s="4"/>
      <c r="K55" s="4"/>
      <c r="L55" s="4"/>
      <c r="M55" s="4"/>
      <c r="N55" s="4"/>
      <c r="O55" s="4"/>
      <c r="P55" s="4"/>
      <c r="Q55" s="4"/>
      <c r="R55" s="4"/>
      <c r="S55" s="207"/>
      <c r="T55" s="4"/>
      <c r="U55" s="4"/>
      <c r="V55" s="115">
        <v>4</v>
      </c>
      <c r="W55" s="217" t="str">
        <f>VLOOKUP(BJ63,[1]eFFG!$O$1:$XX$40021,14,FALSE)</f>
        <v>Sad</v>
      </c>
      <c r="X55" s="218"/>
      <c r="Y55" s="218"/>
      <c r="Z55" s="218"/>
      <c r="AA55" s="218"/>
      <c r="AB55" s="218"/>
      <c r="AC55" s="218"/>
      <c r="AD55" s="218"/>
      <c r="AE55" s="218"/>
      <c r="AF55" s="218"/>
      <c r="AG55" s="218"/>
      <c r="AH55" s="218"/>
      <c r="AI55" s="218"/>
      <c r="AJ55" s="218"/>
      <c r="AK55" s="219"/>
      <c r="AL55" s="118" t="s">
        <v>8</v>
      </c>
      <c r="AM55" s="119"/>
      <c r="AN55" s="119"/>
      <c r="AO55" s="4"/>
      <c r="AP55" s="4"/>
      <c r="AQ55" s="4"/>
      <c r="AR55" s="4"/>
      <c r="AS55" s="4"/>
      <c r="AT55" s="4"/>
      <c r="AU55" s="4"/>
      <c r="AV55" s="4"/>
      <c r="AW55" s="4"/>
      <c r="AX55" s="4"/>
      <c r="AY55" s="4"/>
      <c r="AZ55" s="4"/>
      <c r="BA55" s="4"/>
      <c r="BB55" s="4"/>
      <c r="BC55" s="4"/>
      <c r="BD55" s="4"/>
      <c r="BE55" s="4"/>
      <c r="BF55" s="4"/>
      <c r="BG55" s="4"/>
      <c r="BH55" s="4"/>
      <c r="BI55" s="4"/>
      <c r="BJ55" s="4"/>
      <c r="BK55" s="4"/>
    </row>
    <row r="56" spans="1:67" s="91" customFormat="1" ht="14.25" customHeight="1">
      <c r="A56" s="4"/>
      <c r="B56" s="4"/>
      <c r="C56" s="4"/>
      <c r="D56" s="4"/>
      <c r="E56" s="4"/>
      <c r="F56" s="4"/>
      <c r="G56" s="4"/>
      <c r="H56" s="4"/>
      <c r="I56" s="4"/>
      <c r="J56" s="4"/>
      <c r="K56" s="4"/>
      <c r="L56" s="4"/>
      <c r="M56" s="4"/>
      <c r="N56" s="4"/>
      <c r="O56" s="4"/>
      <c r="P56" s="4"/>
      <c r="Q56" s="4"/>
      <c r="R56" s="4"/>
      <c r="S56" s="4"/>
      <c r="T56" s="4"/>
      <c r="U56" s="4"/>
      <c r="V56" s="120"/>
      <c r="W56" s="217"/>
      <c r="X56" s="218"/>
      <c r="Y56" s="218"/>
      <c r="Z56" s="218"/>
      <c r="AA56" s="218"/>
      <c r="AB56" s="218"/>
      <c r="AC56" s="218"/>
      <c r="AD56" s="218"/>
      <c r="AE56" s="218"/>
      <c r="AF56" s="218"/>
      <c r="AG56" s="218"/>
      <c r="AH56" s="218"/>
      <c r="AI56" s="218"/>
      <c r="AJ56" s="218"/>
      <c r="AK56" s="219"/>
      <c r="AL56" s="118"/>
      <c r="AM56" s="119"/>
      <c r="AN56" s="119"/>
      <c r="AO56" s="226"/>
      <c r="AP56" s="226"/>
      <c r="AQ56" s="4"/>
      <c r="AR56" s="4"/>
      <c r="AS56" s="4"/>
      <c r="AT56" s="4"/>
      <c r="AU56" s="4"/>
      <c r="AV56" s="4"/>
      <c r="AW56" s="4"/>
      <c r="AX56" s="4"/>
      <c r="AY56" s="4"/>
      <c r="AZ56" s="4"/>
      <c r="BA56" s="4"/>
      <c r="BB56" s="4"/>
      <c r="BC56" s="4"/>
      <c r="BD56" s="4"/>
      <c r="BE56" s="4"/>
      <c r="BF56" s="4"/>
      <c r="BG56" s="4"/>
      <c r="BH56" s="4"/>
      <c r="BI56" s="4"/>
      <c r="BJ56" s="4"/>
      <c r="BK56" s="4"/>
    </row>
    <row r="57" spans="1:67" s="91" customFormat="1" ht="14.25" customHeight="1">
      <c r="A57" s="4"/>
      <c r="B57" s="4"/>
      <c r="C57" s="4"/>
      <c r="D57" s="4"/>
      <c r="E57" s="4"/>
      <c r="F57" s="4"/>
      <c r="G57" s="4"/>
      <c r="H57" s="4"/>
      <c r="I57" s="4"/>
      <c r="J57" s="4"/>
      <c r="K57" s="4"/>
      <c r="L57" s="4"/>
      <c r="M57" s="4"/>
      <c r="N57" s="4"/>
      <c r="O57" s="4"/>
      <c r="P57" s="4"/>
      <c r="Q57" s="4"/>
      <c r="R57" s="4"/>
      <c r="S57" s="4"/>
      <c r="T57" s="4"/>
      <c r="U57" s="4"/>
      <c r="V57" s="115">
        <v>5</v>
      </c>
      <c r="W57" s="217" t="str">
        <f>VLOOKUP(BJ63,[1]eFFG!$O$1:$XX$40021,15,FALSE)</f>
        <v>Very Sad</v>
      </c>
      <c r="X57" s="218"/>
      <c r="Y57" s="218"/>
      <c r="Z57" s="218"/>
      <c r="AA57" s="218"/>
      <c r="AB57" s="218"/>
      <c r="AC57" s="218"/>
      <c r="AD57" s="218"/>
      <c r="AE57" s="218"/>
      <c r="AF57" s="218"/>
      <c r="AG57" s="218"/>
      <c r="AH57" s="218"/>
      <c r="AI57" s="218"/>
      <c r="AJ57" s="218"/>
      <c r="AK57" s="219"/>
      <c r="AL57" s="212" t="s">
        <v>8</v>
      </c>
      <c r="AM57" s="213"/>
      <c r="AN57" s="213"/>
      <c r="AO57" s="226"/>
      <c r="AP57" s="226"/>
      <c r="AQ57" s="4"/>
      <c r="AR57" s="4"/>
      <c r="AS57" s="4"/>
      <c r="AT57" s="4"/>
      <c r="AU57" s="4"/>
      <c r="AV57" s="4"/>
      <c r="AW57" s="4"/>
      <c r="AX57" s="4"/>
      <c r="AY57" s="4"/>
      <c r="AZ57" s="4"/>
      <c r="BA57" s="4"/>
      <c r="BB57" s="4"/>
      <c r="BC57" s="4"/>
      <c r="BD57" s="4"/>
      <c r="BE57" s="4"/>
      <c r="BF57" s="4"/>
      <c r="BG57" s="4"/>
      <c r="BH57" s="4"/>
      <c r="BI57" s="4"/>
      <c r="BJ57" s="12">
        <v>14.99</v>
      </c>
      <c r="BK57" s="12"/>
    </row>
    <row r="58" spans="1:67" s="91" customFormat="1" ht="15" customHeight="1" thickBot="1">
      <c r="A58" s="4"/>
      <c r="B58" s="4"/>
      <c r="C58" s="4"/>
      <c r="D58" s="4"/>
      <c r="E58" s="4"/>
      <c r="F58" s="4"/>
      <c r="G58" s="4"/>
      <c r="H58" s="4"/>
      <c r="I58" s="4"/>
      <c r="J58" s="4"/>
      <c r="K58" s="4"/>
      <c r="L58" s="4"/>
      <c r="M58" s="4"/>
      <c r="N58" s="4"/>
      <c r="O58" s="4"/>
      <c r="P58" s="4"/>
      <c r="Q58" s="4"/>
      <c r="R58" s="4"/>
      <c r="S58" s="4"/>
      <c r="T58" s="4"/>
      <c r="U58" s="4"/>
      <c r="V58" s="120"/>
      <c r="W58" s="227"/>
      <c r="X58" s="228"/>
      <c r="Y58" s="228"/>
      <c r="Z58" s="228"/>
      <c r="AA58" s="228"/>
      <c r="AB58" s="228"/>
      <c r="AC58" s="228"/>
      <c r="AD58" s="228"/>
      <c r="AE58" s="228"/>
      <c r="AF58" s="228"/>
      <c r="AG58" s="228"/>
      <c r="AH58" s="228"/>
      <c r="AI58" s="228"/>
      <c r="AJ58" s="228"/>
      <c r="AK58" s="229"/>
      <c r="AL58" s="230"/>
      <c r="AM58" s="231"/>
      <c r="AN58" s="231"/>
      <c r="AO58" s="226"/>
      <c r="AP58" s="226"/>
      <c r="AQ58" s="4"/>
      <c r="AR58" s="4"/>
      <c r="AS58" s="4"/>
      <c r="AT58" s="4"/>
      <c r="AU58" s="4"/>
      <c r="AV58" s="4"/>
      <c r="AW58" s="4"/>
      <c r="AX58" s="4"/>
      <c r="AY58" s="4"/>
      <c r="AZ58" s="4"/>
      <c r="BA58" s="4"/>
      <c r="BB58" s="4"/>
      <c r="BC58" s="4"/>
      <c r="BD58" s="4"/>
      <c r="BE58" s="4"/>
      <c r="BF58" s="4"/>
      <c r="BG58" s="4"/>
      <c r="BH58" s="4"/>
      <c r="BI58" s="4"/>
      <c r="BJ58" s="4"/>
      <c r="BK58" s="4"/>
    </row>
    <row r="59" spans="1:67" s="91" customFormat="1" ht="14.25" customHeight="1" thickTop="1">
      <c r="A59" s="4"/>
      <c r="B59" s="4"/>
      <c r="C59" s="4"/>
      <c r="D59" s="4"/>
      <c r="E59" s="4"/>
      <c r="F59" s="4"/>
      <c r="G59" s="4"/>
      <c r="H59" s="4"/>
      <c r="I59" s="4"/>
      <c r="J59" s="4"/>
      <c r="K59" s="4"/>
      <c r="L59" s="4"/>
      <c r="M59" s="4"/>
      <c r="N59" s="4"/>
      <c r="O59" s="4"/>
      <c r="P59" s="4"/>
      <c r="Q59" s="4"/>
      <c r="R59" s="4"/>
      <c r="S59" s="4"/>
      <c r="T59" s="4"/>
      <c r="U59" s="4"/>
      <c r="V59" s="138" t="s">
        <v>0</v>
      </c>
      <c r="W59" s="139" t="s">
        <v>35</v>
      </c>
      <c r="X59" s="139"/>
      <c r="Y59" s="139"/>
      <c r="Z59" s="140"/>
      <c r="AA59" s="141" t="s">
        <v>8</v>
      </c>
      <c r="AB59" s="142"/>
      <c r="AC59" s="142"/>
      <c r="AD59" s="143"/>
      <c r="AE59" s="144" t="s">
        <v>1</v>
      </c>
      <c r="AF59" s="145" t="s">
        <v>36</v>
      </c>
      <c r="AG59" s="146"/>
      <c r="AH59" s="146"/>
      <c r="AI59" s="146"/>
      <c r="AJ59" s="146"/>
      <c r="AK59" s="147"/>
      <c r="AL59" s="141" t="s">
        <v>8</v>
      </c>
      <c r="AM59" s="142"/>
      <c r="AN59" s="142"/>
      <c r="AO59" s="4"/>
      <c r="AP59" s="4"/>
      <c r="AQ59" s="4"/>
      <c r="AR59" s="4"/>
      <c r="AS59" s="4"/>
      <c r="AT59" s="4"/>
      <c r="AU59" s="4"/>
      <c r="AV59" s="4"/>
      <c r="AW59" s="4"/>
      <c r="AX59" s="4"/>
      <c r="AY59" s="4"/>
      <c r="AZ59" s="4"/>
      <c r="BA59" s="4"/>
      <c r="BB59" s="4"/>
      <c r="BC59" s="4"/>
      <c r="BD59" s="4"/>
      <c r="BE59" s="4"/>
      <c r="BF59" s="4"/>
      <c r="BG59" s="4"/>
      <c r="BH59" s="4"/>
      <c r="BI59" s="4"/>
      <c r="BJ59" s="4"/>
      <c r="BK59" s="4"/>
      <c r="BN59" s="4"/>
    </row>
    <row r="60" spans="1:67" s="91" customFormat="1" ht="14.25" customHeight="1">
      <c r="A60" s="4"/>
      <c r="B60" s="4"/>
      <c r="C60" s="4"/>
      <c r="D60" s="4"/>
      <c r="E60" s="4"/>
      <c r="F60" s="4"/>
      <c r="G60" s="4"/>
      <c r="H60" s="4"/>
      <c r="I60" s="4"/>
      <c r="J60" s="4"/>
      <c r="K60" s="4"/>
      <c r="L60" s="4"/>
      <c r="M60" s="4"/>
      <c r="N60" s="4"/>
      <c r="O60" s="4"/>
      <c r="P60" s="4"/>
      <c r="Q60" s="4"/>
      <c r="R60" s="4"/>
      <c r="S60" s="4"/>
      <c r="T60" s="4"/>
      <c r="U60" s="4"/>
      <c r="V60" s="148"/>
      <c r="W60" s="149"/>
      <c r="X60" s="149"/>
      <c r="Y60" s="149"/>
      <c r="Z60" s="150"/>
      <c r="AA60" s="118"/>
      <c r="AB60" s="119"/>
      <c r="AC60" s="119"/>
      <c r="AD60" s="151"/>
      <c r="AE60" s="152"/>
      <c r="AF60" s="153"/>
      <c r="AG60" s="154"/>
      <c r="AH60" s="154"/>
      <c r="AI60" s="154"/>
      <c r="AJ60" s="154"/>
      <c r="AK60" s="155"/>
      <c r="AL60" s="118"/>
      <c r="AM60" s="119"/>
      <c r="AN60" s="119"/>
      <c r="AO60" s="4"/>
      <c r="AP60" s="4"/>
      <c r="AQ60" s="4"/>
      <c r="AR60" s="4"/>
      <c r="AS60" s="4"/>
      <c r="AT60" s="4"/>
      <c r="AU60" s="4"/>
      <c r="AV60" s="4"/>
      <c r="AW60" s="4"/>
      <c r="AX60" s="4"/>
      <c r="AY60" s="4"/>
      <c r="AZ60" s="4"/>
      <c r="BA60" s="4"/>
      <c r="BB60" s="4"/>
      <c r="BC60" s="4"/>
      <c r="BD60" s="4"/>
      <c r="BE60" s="4"/>
      <c r="BF60" s="4"/>
      <c r="BG60" s="4"/>
      <c r="BH60" s="4"/>
      <c r="BI60" s="4"/>
      <c r="BJ60" s="4"/>
      <c r="BK60" s="4"/>
    </row>
    <row r="61" spans="1:67" s="91" customFormat="1" ht="14.25" customHeight="1">
      <c r="A61" s="4"/>
      <c r="B61" s="4"/>
      <c r="C61" s="206"/>
      <c r="D61" s="206"/>
      <c r="E61" s="206"/>
      <c r="F61" s="206"/>
      <c r="G61" s="19"/>
      <c r="H61" s="19"/>
      <c r="I61" s="19"/>
      <c r="J61" s="19"/>
      <c r="K61" s="207"/>
      <c r="L61" s="208"/>
      <c r="M61" s="19"/>
      <c r="N61" s="19"/>
      <c r="O61" s="19"/>
      <c r="P61" s="19"/>
      <c r="Q61" s="19"/>
      <c r="R61" s="19"/>
      <c r="S61" s="19"/>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7" s="91" customFormat="1" ht="14.25" customHeight="1">
      <c r="A62" s="4"/>
      <c r="B62" s="4"/>
      <c r="C62" s="4"/>
      <c r="D62" s="4"/>
      <c r="E62" s="4"/>
      <c r="F62" s="4"/>
      <c r="G62" s="4"/>
      <c r="H62" s="4"/>
      <c r="I62" s="4"/>
      <c r="J62" s="4"/>
      <c r="K62" s="4"/>
      <c r="L62" s="4"/>
      <c r="M62" s="4"/>
      <c r="N62" s="4"/>
      <c r="O62" s="4"/>
      <c r="P62" s="4"/>
      <c r="Q62" s="4"/>
      <c r="R62" s="4"/>
      <c r="S62" s="4"/>
      <c r="T62" s="4"/>
      <c r="U62" s="4"/>
      <c r="V62" s="232">
        <f>VLOOKUP(BN44,[1]eFFG!$H$4:$J$274,3,FALSE)</f>
        <v>9.0999999999999979</v>
      </c>
      <c r="W62" s="232"/>
      <c r="X62" s="233" t="str">
        <f>VLOOKUP(BN44,[1]eFFG!$O$4:$DW$274,9,FALSE)</f>
        <v>Can you read this message for me?</v>
      </c>
      <c r="Y62" s="233"/>
      <c r="Z62" s="233"/>
      <c r="AA62" s="233"/>
      <c r="AB62" s="233"/>
      <c r="AC62" s="233"/>
      <c r="AD62" s="233"/>
      <c r="AE62" s="233"/>
      <c r="AF62" s="233"/>
      <c r="AG62" s="233"/>
      <c r="AH62" s="233"/>
      <c r="AI62" s="233"/>
      <c r="AJ62" s="233"/>
      <c r="AK62" s="233"/>
      <c r="AL62" s="233"/>
      <c r="AM62" s="233"/>
      <c r="AN62" s="234"/>
      <c r="AO62" s="4"/>
      <c r="AP62" s="92"/>
      <c r="AQ62" s="16"/>
      <c r="AR62" s="206"/>
      <c r="AS62" s="4"/>
      <c r="AT62" s="4"/>
      <c r="AU62" s="4"/>
      <c r="AV62" s="4"/>
      <c r="AW62" s="4"/>
      <c r="AX62" s="4"/>
      <c r="AY62" s="4"/>
      <c r="AZ62" s="4"/>
      <c r="BA62" s="4"/>
      <c r="BB62" s="4"/>
      <c r="BC62" s="4"/>
      <c r="BD62" s="4"/>
      <c r="BE62" s="4"/>
      <c r="BF62" s="4"/>
      <c r="BG62" s="4"/>
      <c r="BH62" s="4"/>
      <c r="BI62" s="4"/>
      <c r="BJ62" s="4"/>
      <c r="BK62" s="4"/>
    </row>
    <row r="63" spans="1:67" s="91" customFormat="1" ht="14.25" customHeight="1">
      <c r="A63" s="4"/>
      <c r="B63" s="4"/>
      <c r="C63" s="4"/>
      <c r="D63" s="4"/>
      <c r="E63" s="4"/>
      <c r="F63" s="4"/>
      <c r="G63" s="4"/>
      <c r="H63" s="4"/>
      <c r="I63" s="4"/>
      <c r="J63" s="4"/>
      <c r="K63" s="4"/>
      <c r="L63" s="4"/>
      <c r="M63" s="4"/>
      <c r="N63" s="4"/>
      <c r="O63" s="4"/>
      <c r="P63" s="4"/>
      <c r="Q63" s="4"/>
      <c r="R63" s="4"/>
      <c r="S63" s="4"/>
      <c r="T63" s="4"/>
      <c r="U63" s="4"/>
      <c r="V63" s="235" t="str">
        <f>VLOOKUP(BN44,[1]eFFG!$O$4:$DW$274,10,FALSE)</f>
        <v>[SHOW LITERACY CARD]</v>
      </c>
      <c r="W63" s="235"/>
      <c r="X63" s="235"/>
      <c r="Y63" s="235"/>
      <c r="Z63" s="235"/>
      <c r="AA63" s="235"/>
      <c r="AB63" s="235"/>
      <c r="AC63" s="235"/>
      <c r="AD63" s="235"/>
      <c r="AE63" s="235"/>
      <c r="AF63" s="235"/>
      <c r="AG63" s="235"/>
      <c r="AH63" s="235"/>
      <c r="AI63" s="235"/>
      <c r="AJ63" s="235"/>
      <c r="AK63" s="235"/>
      <c r="AL63" s="235"/>
      <c r="AM63" s="235"/>
      <c r="AN63" s="236"/>
      <c r="AO63" s="4"/>
      <c r="AP63" s="92"/>
      <c r="AQ63" s="4"/>
      <c r="AR63" s="4"/>
      <c r="AS63" s="4"/>
      <c r="AT63" s="4"/>
      <c r="AU63" s="4"/>
      <c r="AV63" s="4"/>
      <c r="AW63" s="4"/>
      <c r="AX63" s="4"/>
      <c r="AY63" s="4"/>
      <c r="AZ63" s="4"/>
      <c r="BA63" s="4"/>
      <c r="BB63" s="4"/>
      <c r="BC63" s="4"/>
      <c r="BD63" s="4"/>
      <c r="BE63" s="4"/>
      <c r="BF63" s="4"/>
      <c r="BG63" s="4"/>
      <c r="BH63" s="4"/>
      <c r="BI63" s="4"/>
      <c r="BJ63" s="12">
        <v>14.06</v>
      </c>
      <c r="BK63" s="12"/>
    </row>
    <row r="64" spans="1:67" s="91" customFormat="1" ht="14.25" customHeight="1">
      <c r="A64" s="4"/>
      <c r="B64" s="4"/>
      <c r="C64" s="4"/>
      <c r="D64" s="4"/>
      <c r="E64" s="4"/>
      <c r="F64" s="4"/>
      <c r="G64" s="4"/>
      <c r="H64" s="4"/>
      <c r="I64" s="4"/>
      <c r="J64" s="4"/>
      <c r="K64" s="4"/>
      <c r="L64" s="4"/>
      <c r="M64" s="4"/>
      <c r="N64" s="4"/>
      <c r="O64" s="4"/>
      <c r="P64" s="4"/>
      <c r="Q64" s="4"/>
      <c r="R64" s="4"/>
      <c r="S64" s="4"/>
      <c r="T64" s="4"/>
      <c r="U64" s="4"/>
      <c r="V64" s="115">
        <v>1</v>
      </c>
      <c r="W64" s="209" t="str">
        <f>VLOOKUP(BN44,[1]eFFG!$O$4:$DW$274,11,FALSE)</f>
        <v>Made No Effort Because He/She Could Not Read</v>
      </c>
      <c r="X64" s="210"/>
      <c r="Y64" s="210"/>
      <c r="Z64" s="210"/>
      <c r="AA64" s="210"/>
      <c r="AB64" s="210"/>
      <c r="AC64" s="210"/>
      <c r="AD64" s="210"/>
      <c r="AE64" s="210"/>
      <c r="AF64" s="210"/>
      <c r="AG64" s="210"/>
      <c r="AH64" s="210"/>
      <c r="AI64" s="210"/>
      <c r="AJ64" s="210"/>
      <c r="AK64" s="211" t="s">
        <v>7</v>
      </c>
      <c r="AL64" s="212" t="s">
        <v>8</v>
      </c>
      <c r="AM64" s="213"/>
      <c r="AN64" s="213"/>
      <c r="AO64" s="4"/>
      <c r="AP64" s="4"/>
      <c r="AQ64" s="4"/>
      <c r="AR64" s="4"/>
      <c r="AS64" s="4"/>
      <c r="AT64" s="4"/>
      <c r="AU64" s="4"/>
      <c r="AV64" s="4"/>
      <c r="AW64" s="4"/>
      <c r="AX64" s="4"/>
      <c r="AY64" s="4"/>
      <c r="AZ64" s="4"/>
      <c r="BA64" s="4"/>
      <c r="BB64" s="4"/>
      <c r="BC64" s="4"/>
      <c r="BD64" s="4"/>
      <c r="BE64" s="4"/>
      <c r="BF64" s="4"/>
      <c r="BG64" s="4"/>
      <c r="BH64" s="4"/>
      <c r="BI64" s="4"/>
      <c r="BJ64" s="90"/>
      <c r="BK64" s="90"/>
    </row>
    <row r="65" spans="1:63" s="91" customFormat="1" ht="14.25" customHeight="1">
      <c r="A65" s="4"/>
      <c r="B65" s="4"/>
      <c r="C65" s="4"/>
      <c r="D65" s="4"/>
      <c r="E65" s="4"/>
      <c r="F65" s="4"/>
      <c r="G65" s="4"/>
      <c r="H65" s="4"/>
      <c r="I65" s="4"/>
      <c r="J65" s="4"/>
      <c r="K65" s="4"/>
      <c r="L65" s="4"/>
      <c r="M65" s="4"/>
      <c r="N65" s="4"/>
      <c r="O65" s="4"/>
      <c r="P65" s="4"/>
      <c r="Q65" s="4"/>
      <c r="R65" s="4"/>
      <c r="S65" s="4"/>
      <c r="T65" s="4"/>
      <c r="U65" s="4"/>
      <c r="V65" s="120"/>
      <c r="W65" s="124"/>
      <c r="X65" s="215"/>
      <c r="Y65" s="215"/>
      <c r="Z65" s="215"/>
      <c r="AA65" s="215"/>
      <c r="AB65" s="215"/>
      <c r="AC65" s="215"/>
      <c r="AD65" s="215"/>
      <c r="AE65" s="215"/>
      <c r="AF65" s="215"/>
      <c r="AG65" s="215"/>
      <c r="AH65" s="215"/>
      <c r="AI65" s="215"/>
      <c r="AJ65" s="215"/>
      <c r="AK65" s="216"/>
      <c r="AL65" s="118"/>
      <c r="AM65" s="119"/>
      <c r="AN65" s="119"/>
      <c r="AO65" s="4"/>
      <c r="AP65" s="4"/>
      <c r="AQ65" s="4"/>
      <c r="AR65" s="4"/>
      <c r="AS65" s="4"/>
      <c r="AT65" s="4"/>
      <c r="AU65" s="4"/>
      <c r="AV65" s="4"/>
      <c r="AW65" s="4"/>
      <c r="AX65" s="4"/>
      <c r="AY65" s="4"/>
      <c r="AZ65" s="4"/>
      <c r="BA65" s="4"/>
      <c r="BB65" s="4"/>
      <c r="BC65" s="4"/>
      <c r="BD65" s="4"/>
      <c r="BE65" s="4"/>
      <c r="BF65" s="4"/>
      <c r="BG65" s="4"/>
      <c r="BH65" s="4"/>
      <c r="BI65" s="4"/>
      <c r="BJ65" s="90"/>
      <c r="BK65" s="90"/>
    </row>
    <row r="66" spans="1:63" s="91" customFormat="1" ht="14.25" customHeight="1">
      <c r="A66" s="4"/>
      <c r="B66" s="4"/>
      <c r="C66" s="4"/>
      <c r="D66" s="4"/>
      <c r="E66" s="4"/>
      <c r="F66" s="4"/>
      <c r="G66" s="4"/>
      <c r="H66" s="4"/>
      <c r="I66" s="4"/>
      <c r="J66" s="4"/>
      <c r="K66" s="4"/>
      <c r="L66" s="4"/>
      <c r="M66" s="4"/>
      <c r="N66" s="4"/>
      <c r="O66" s="4"/>
      <c r="P66" s="4"/>
      <c r="Q66" s="4"/>
      <c r="R66" s="4"/>
      <c r="S66" s="4"/>
      <c r="T66" s="4"/>
      <c r="U66" s="4"/>
      <c r="V66" s="115">
        <v>2</v>
      </c>
      <c r="W66" s="217" t="str">
        <f>VLOOKUP(BN44,[1]eFFG!$O$4:$DW$274,12,FALSE)</f>
        <v>Tried to Read, but Could Not</v>
      </c>
      <c r="X66" s="218"/>
      <c r="Y66" s="218"/>
      <c r="Z66" s="218"/>
      <c r="AA66" s="218"/>
      <c r="AB66" s="218"/>
      <c r="AC66" s="218"/>
      <c r="AD66" s="218"/>
      <c r="AE66" s="218"/>
      <c r="AF66" s="218"/>
      <c r="AG66" s="218"/>
      <c r="AH66" s="218"/>
      <c r="AI66" s="218"/>
      <c r="AJ66" s="218"/>
      <c r="AK66" s="219" t="s">
        <v>7</v>
      </c>
      <c r="AL66" s="212" t="s">
        <v>8</v>
      </c>
      <c r="AM66" s="213"/>
      <c r="AN66" s="213"/>
      <c r="AO66" s="4"/>
      <c r="AP66" s="4"/>
      <c r="AQ66" s="4"/>
      <c r="AR66" s="4"/>
      <c r="AS66" s="4"/>
      <c r="AT66" s="4"/>
      <c r="AU66" s="4"/>
      <c r="AV66" s="4"/>
      <c r="AW66" s="4"/>
      <c r="AX66" s="4"/>
      <c r="AY66" s="4"/>
      <c r="AZ66" s="4"/>
      <c r="BA66" s="4"/>
      <c r="BB66" s="4"/>
      <c r="BC66" s="4"/>
      <c r="BD66" s="4"/>
      <c r="BE66" s="4"/>
      <c r="BF66" s="4"/>
      <c r="BG66" s="4"/>
      <c r="BH66" s="4"/>
      <c r="BI66" s="4"/>
      <c r="BJ66" s="90"/>
      <c r="BK66" s="90"/>
    </row>
    <row r="67" spans="1:63" s="91" customFormat="1" ht="14.25" customHeight="1">
      <c r="A67" s="4"/>
      <c r="B67" s="4"/>
      <c r="C67" s="4"/>
      <c r="D67" s="4"/>
      <c r="E67" s="4"/>
      <c r="F67" s="4"/>
      <c r="G67" s="4"/>
      <c r="H67" s="4"/>
      <c r="I67" s="4"/>
      <c r="J67" s="4"/>
      <c r="K67" s="4"/>
      <c r="L67" s="4"/>
      <c r="M67" s="4"/>
      <c r="N67" s="4"/>
      <c r="O67" s="4"/>
      <c r="P67" s="4"/>
      <c r="Q67" s="4"/>
      <c r="R67" s="4"/>
      <c r="S67" s="4"/>
      <c r="T67" s="4"/>
      <c r="U67" s="4"/>
      <c r="V67" s="120"/>
      <c r="W67" s="217"/>
      <c r="X67" s="218"/>
      <c r="Y67" s="218"/>
      <c r="Z67" s="218"/>
      <c r="AA67" s="218"/>
      <c r="AB67" s="218"/>
      <c r="AC67" s="218"/>
      <c r="AD67" s="218"/>
      <c r="AE67" s="218"/>
      <c r="AF67" s="218"/>
      <c r="AG67" s="218"/>
      <c r="AH67" s="218"/>
      <c r="AI67" s="218"/>
      <c r="AJ67" s="218"/>
      <c r="AK67" s="219"/>
      <c r="AL67" s="118"/>
      <c r="AM67" s="119"/>
      <c r="AN67" s="119"/>
      <c r="AO67" s="4"/>
      <c r="AP67" s="4"/>
      <c r="AQ67" s="4"/>
      <c r="AR67" s="4"/>
      <c r="AS67" s="4"/>
      <c r="AT67" s="4"/>
      <c r="AU67" s="4"/>
      <c r="AV67" s="4"/>
      <c r="AW67" s="4"/>
      <c r="AX67" s="4"/>
      <c r="AY67" s="4"/>
      <c r="AZ67" s="4"/>
      <c r="BA67" s="4"/>
      <c r="BB67" s="4"/>
      <c r="BC67" s="4"/>
      <c r="BD67" s="4"/>
      <c r="BE67" s="4"/>
      <c r="BF67" s="4"/>
      <c r="BG67" s="4"/>
      <c r="BH67" s="4"/>
      <c r="BI67" s="4"/>
      <c r="BJ67" s="90"/>
      <c r="BK67" s="90"/>
    </row>
    <row r="68" spans="1:63" s="91" customFormat="1" ht="14.25" customHeight="1">
      <c r="A68" s="4"/>
      <c r="B68" s="4"/>
      <c r="C68" s="4"/>
      <c r="D68" s="4"/>
      <c r="E68" s="4"/>
      <c r="F68" s="4"/>
      <c r="G68" s="4"/>
      <c r="H68" s="4"/>
      <c r="I68" s="4"/>
      <c r="J68" s="4"/>
      <c r="K68" s="4"/>
      <c r="L68" s="4"/>
      <c r="M68" s="4"/>
      <c r="N68" s="4"/>
      <c r="O68" s="4"/>
      <c r="P68" s="4"/>
      <c r="Q68" s="4"/>
      <c r="R68" s="4"/>
      <c r="S68" s="4"/>
      <c r="T68" s="4"/>
      <c r="U68" s="4"/>
      <c r="V68" s="115">
        <v>3</v>
      </c>
      <c r="W68" s="217" t="str">
        <f>VLOOKUP(BN44,[1]eFFG!$O$4:$DW$274,13,FALSE)</f>
        <v>Tried to Read, but Could Not Do So Correctly</v>
      </c>
      <c r="X68" s="218"/>
      <c r="Y68" s="218"/>
      <c r="Z68" s="218"/>
      <c r="AA68" s="218"/>
      <c r="AB68" s="218"/>
      <c r="AC68" s="218"/>
      <c r="AD68" s="218"/>
      <c r="AE68" s="218"/>
      <c r="AF68" s="218"/>
      <c r="AG68" s="218"/>
      <c r="AH68" s="218"/>
      <c r="AI68" s="218"/>
      <c r="AJ68" s="218"/>
      <c r="AK68" s="219" t="s">
        <v>7</v>
      </c>
      <c r="AL68" s="118" t="s">
        <v>8</v>
      </c>
      <c r="AM68" s="119"/>
      <c r="AN68" s="119"/>
      <c r="AO68" s="4"/>
      <c r="AP68" s="4"/>
      <c r="AQ68" s="4"/>
      <c r="AR68" s="4"/>
      <c r="AS68" s="4"/>
      <c r="AT68" s="4"/>
      <c r="AU68" s="4"/>
      <c r="AV68" s="4"/>
      <c r="AW68" s="4"/>
      <c r="AX68" s="4"/>
      <c r="AY68" s="4"/>
      <c r="AZ68" s="4"/>
      <c r="BA68" s="4"/>
      <c r="BB68" s="4"/>
      <c r="BC68" s="4"/>
      <c r="BD68" s="4"/>
      <c r="BE68" s="4"/>
      <c r="BF68" s="4"/>
      <c r="BG68" s="4"/>
      <c r="BH68" s="4"/>
      <c r="BI68" s="4"/>
      <c r="BJ68" s="90"/>
      <c r="BK68" s="90"/>
    </row>
    <row r="69" spans="1:63" s="91" customFormat="1" ht="14.25" customHeight="1">
      <c r="A69" s="4"/>
      <c r="B69" s="4"/>
      <c r="C69" s="4"/>
      <c r="D69" s="4"/>
      <c r="E69" s="4"/>
      <c r="F69" s="4"/>
      <c r="G69" s="4"/>
      <c r="H69" s="4"/>
      <c r="I69" s="4"/>
      <c r="J69" s="4"/>
      <c r="K69" s="4"/>
      <c r="L69" s="4"/>
      <c r="M69" s="4"/>
      <c r="N69" s="4"/>
      <c r="O69" s="4"/>
      <c r="P69" s="4"/>
      <c r="Q69" s="4"/>
      <c r="R69" s="4"/>
      <c r="S69" s="4"/>
      <c r="T69" s="4"/>
      <c r="U69" s="4"/>
      <c r="V69" s="120"/>
      <c r="W69" s="217"/>
      <c r="X69" s="218"/>
      <c r="Y69" s="218"/>
      <c r="Z69" s="218"/>
      <c r="AA69" s="218"/>
      <c r="AB69" s="218"/>
      <c r="AC69" s="218"/>
      <c r="AD69" s="218"/>
      <c r="AE69" s="218"/>
      <c r="AF69" s="218"/>
      <c r="AG69" s="218"/>
      <c r="AH69" s="218"/>
      <c r="AI69" s="218"/>
      <c r="AJ69" s="218"/>
      <c r="AK69" s="219"/>
      <c r="AL69" s="224"/>
      <c r="AM69" s="225"/>
      <c r="AN69" s="225"/>
      <c r="AO69" s="4"/>
      <c r="AP69" s="4"/>
      <c r="AQ69" s="4"/>
      <c r="AR69" s="4"/>
      <c r="AS69" s="4"/>
      <c r="AT69" s="4"/>
      <c r="AU69" s="4"/>
      <c r="AV69" s="4"/>
      <c r="AW69" s="4"/>
      <c r="AX69" s="4"/>
      <c r="AY69" s="4"/>
      <c r="AZ69" s="4"/>
      <c r="BA69" s="4"/>
      <c r="BB69" s="4"/>
      <c r="BC69" s="4"/>
      <c r="BD69" s="4"/>
      <c r="BE69" s="4"/>
      <c r="BF69" s="4"/>
      <c r="BG69" s="4"/>
      <c r="BH69" s="4"/>
      <c r="BI69" s="4"/>
      <c r="BJ69" s="90"/>
      <c r="BK69" s="90"/>
    </row>
    <row r="70" spans="1:63" s="91" customFormat="1" ht="14.25" customHeight="1">
      <c r="A70" s="4"/>
      <c r="B70" s="4"/>
      <c r="C70" s="4"/>
      <c r="D70" s="4"/>
      <c r="E70" s="4"/>
      <c r="F70" s="4"/>
      <c r="G70" s="4"/>
      <c r="H70" s="4"/>
      <c r="I70" s="4"/>
      <c r="J70" s="4"/>
      <c r="K70" s="4"/>
      <c r="L70" s="4"/>
      <c r="M70" s="4"/>
      <c r="N70" s="4"/>
      <c r="O70" s="4"/>
      <c r="P70" s="4"/>
      <c r="Q70" s="4"/>
      <c r="R70" s="4"/>
      <c r="S70" s="4"/>
      <c r="T70" s="4"/>
      <c r="U70" s="4"/>
      <c r="V70" s="115">
        <v>4</v>
      </c>
      <c r="W70" s="217" t="str">
        <f>VLOOKUP(BN44,[1]eFFG!$O$4:$DW$274,14,FALSE)</f>
        <v>Read the Card Correctly</v>
      </c>
      <c r="X70" s="218"/>
      <c r="Y70" s="218"/>
      <c r="Z70" s="218"/>
      <c r="AA70" s="218"/>
      <c r="AB70" s="218"/>
      <c r="AC70" s="218"/>
      <c r="AD70" s="218"/>
      <c r="AE70" s="218"/>
      <c r="AF70" s="218"/>
      <c r="AG70" s="218"/>
      <c r="AH70" s="218"/>
      <c r="AI70" s="218"/>
      <c r="AJ70" s="218"/>
      <c r="AK70" s="219" t="s">
        <v>7</v>
      </c>
      <c r="AL70" s="118" t="s">
        <v>8</v>
      </c>
      <c r="AM70" s="119"/>
      <c r="AN70" s="119"/>
      <c r="AO70" s="4"/>
      <c r="AP70" s="4"/>
      <c r="AQ70" s="4"/>
      <c r="AR70" s="4"/>
      <c r="AS70" s="4"/>
      <c r="AT70" s="4"/>
      <c r="AU70" s="4"/>
      <c r="AV70" s="4"/>
      <c r="AW70" s="4"/>
      <c r="AX70" s="4"/>
      <c r="AY70" s="4"/>
      <c r="AZ70" s="4"/>
      <c r="BA70" s="4"/>
      <c r="BB70" s="4"/>
      <c r="BC70" s="4"/>
      <c r="BD70" s="4"/>
      <c r="BE70" s="4"/>
      <c r="BF70" s="4"/>
      <c r="BG70" s="4"/>
      <c r="BH70" s="4"/>
      <c r="BI70" s="4"/>
      <c r="BJ70" s="90"/>
      <c r="BK70" s="90"/>
    </row>
    <row r="71" spans="1:63" s="91" customFormat="1" ht="14.25" customHeight="1" thickBot="1">
      <c r="A71" s="4"/>
      <c r="B71" s="4"/>
      <c r="C71" s="4"/>
      <c r="D71" s="4"/>
      <c r="E71" s="4"/>
      <c r="F71" s="4"/>
      <c r="G71" s="4"/>
      <c r="H71" s="4"/>
      <c r="I71" s="4"/>
      <c r="J71" s="4"/>
      <c r="K71" s="4"/>
      <c r="L71" s="4"/>
      <c r="M71" s="4"/>
      <c r="N71" s="4"/>
      <c r="O71" s="4"/>
      <c r="P71" s="4"/>
      <c r="Q71" s="4"/>
      <c r="R71" s="4"/>
      <c r="S71" s="4"/>
      <c r="T71" s="4"/>
      <c r="U71" s="4"/>
      <c r="V71" s="237"/>
      <c r="W71" s="135"/>
      <c r="X71" s="238"/>
      <c r="Y71" s="238"/>
      <c r="Z71" s="238"/>
      <c r="AA71" s="238"/>
      <c r="AB71" s="238"/>
      <c r="AC71" s="238"/>
      <c r="AD71" s="238"/>
      <c r="AE71" s="238"/>
      <c r="AF71" s="238"/>
      <c r="AG71" s="238"/>
      <c r="AH71" s="238"/>
      <c r="AI71" s="238"/>
      <c r="AJ71" s="238"/>
      <c r="AK71" s="239"/>
      <c r="AL71" s="224"/>
      <c r="AM71" s="225"/>
      <c r="AN71" s="225"/>
      <c r="AO71" s="4"/>
      <c r="AP71" s="4"/>
      <c r="AQ71" s="4"/>
      <c r="AR71" s="4"/>
      <c r="AS71" s="4"/>
      <c r="AT71" s="4"/>
      <c r="AU71" s="4"/>
      <c r="AV71" s="4"/>
      <c r="AW71" s="4"/>
      <c r="AX71" s="4"/>
      <c r="AY71" s="4"/>
      <c r="AZ71" s="4"/>
      <c r="BA71" s="4"/>
      <c r="BB71" s="4"/>
      <c r="BC71" s="4"/>
      <c r="BD71" s="4"/>
      <c r="BE71" s="4"/>
      <c r="BF71" s="4"/>
      <c r="BG71" s="4"/>
      <c r="BH71" s="4"/>
      <c r="BI71" s="4"/>
      <c r="BJ71" s="90"/>
      <c r="BK71" s="90"/>
    </row>
    <row r="72" spans="1:63" s="91" customFormat="1" ht="14.25" customHeight="1">
      <c r="A72" s="4"/>
      <c r="B72" s="4"/>
      <c r="C72" s="4"/>
      <c r="D72" s="4"/>
      <c r="E72" s="4"/>
      <c r="F72" s="4"/>
      <c r="G72" s="4"/>
      <c r="H72" s="4"/>
      <c r="I72" s="4"/>
      <c r="J72" s="4"/>
      <c r="K72" s="4"/>
      <c r="L72" s="4"/>
      <c r="M72" s="4"/>
      <c r="N72" s="4"/>
      <c r="O72" s="4"/>
      <c r="P72" s="4"/>
      <c r="Q72" s="4"/>
      <c r="R72" s="4"/>
      <c r="S72" s="4"/>
      <c r="T72" s="4"/>
      <c r="U72" s="4"/>
      <c r="V72" s="240" t="s">
        <v>1</v>
      </c>
      <c r="W72" s="241" t="s">
        <v>36</v>
      </c>
      <c r="X72" s="242"/>
      <c r="Y72" s="242"/>
      <c r="Z72" s="242"/>
      <c r="AA72" s="242"/>
      <c r="AB72" s="242"/>
      <c r="AC72" s="242"/>
      <c r="AD72" s="242"/>
      <c r="AE72" s="242"/>
      <c r="AF72" s="242"/>
      <c r="AG72" s="242"/>
      <c r="AH72" s="242"/>
      <c r="AI72" s="242"/>
      <c r="AJ72" s="242"/>
      <c r="AK72" s="243" t="s">
        <v>7</v>
      </c>
      <c r="AL72" s="244" t="s">
        <v>8</v>
      </c>
      <c r="AM72" s="245"/>
      <c r="AN72" s="245"/>
      <c r="AO72" s="4"/>
      <c r="AP72" s="4"/>
      <c r="AQ72" s="4"/>
      <c r="AR72" s="4"/>
      <c r="AS72" s="4"/>
      <c r="AT72" s="4"/>
      <c r="AU72" s="4"/>
      <c r="AV72" s="4"/>
      <c r="AW72" s="4"/>
      <c r="AX72" s="4"/>
      <c r="AY72" s="4"/>
      <c r="AZ72" s="4"/>
      <c r="BA72" s="4"/>
      <c r="BB72" s="4"/>
      <c r="BC72" s="4"/>
      <c r="BD72" s="4"/>
      <c r="BE72" s="4"/>
      <c r="BF72" s="4"/>
      <c r="BG72" s="4"/>
      <c r="BH72" s="4"/>
      <c r="BI72" s="4"/>
      <c r="BJ72" s="90"/>
      <c r="BK72" s="90"/>
    </row>
    <row r="73" spans="1:63" s="91" customFormat="1" ht="14.25" customHeight="1">
      <c r="A73" s="4"/>
      <c r="B73" s="4"/>
      <c r="C73" s="4"/>
      <c r="D73" s="4"/>
      <c r="E73" s="4"/>
      <c r="F73" s="4"/>
      <c r="G73" s="4"/>
      <c r="H73" s="4"/>
      <c r="I73" s="4"/>
      <c r="J73" s="4"/>
      <c r="K73" s="4"/>
      <c r="L73" s="4"/>
      <c r="M73" s="4"/>
      <c r="N73" s="4"/>
      <c r="O73" s="4"/>
      <c r="P73" s="4"/>
      <c r="Q73" s="4"/>
      <c r="R73" s="4"/>
      <c r="S73" s="4"/>
      <c r="T73" s="95"/>
      <c r="U73" s="95"/>
      <c r="V73" s="120"/>
      <c r="W73" s="217"/>
      <c r="X73" s="218"/>
      <c r="Y73" s="218"/>
      <c r="Z73" s="218"/>
      <c r="AA73" s="218"/>
      <c r="AB73" s="218"/>
      <c r="AC73" s="218"/>
      <c r="AD73" s="218"/>
      <c r="AE73" s="218"/>
      <c r="AF73" s="218"/>
      <c r="AG73" s="218"/>
      <c r="AH73" s="218"/>
      <c r="AI73" s="218"/>
      <c r="AJ73" s="218"/>
      <c r="AK73" s="219"/>
      <c r="AL73" s="246"/>
      <c r="AM73" s="119"/>
      <c r="AN73" s="119"/>
      <c r="AO73" s="4"/>
      <c r="AP73" s="4"/>
      <c r="AQ73" s="4"/>
      <c r="AR73" s="4"/>
      <c r="AS73" s="4"/>
      <c r="AT73" s="4"/>
      <c r="AU73" s="4"/>
      <c r="AV73" s="4"/>
      <c r="AW73" s="4"/>
      <c r="AX73" s="4"/>
      <c r="AY73" s="4"/>
      <c r="AZ73" s="4"/>
      <c r="BA73" s="4"/>
      <c r="BB73" s="4"/>
      <c r="BC73" s="4"/>
      <c r="BD73" s="4"/>
      <c r="BE73" s="4"/>
      <c r="BF73" s="4"/>
      <c r="BG73" s="4"/>
      <c r="BH73" s="4"/>
      <c r="BI73" s="4"/>
      <c r="BJ73" s="90"/>
      <c r="BK73" s="90"/>
    </row>
    <row r="74" spans="1:63" s="91" customFormat="1" ht="14.25" customHeight="1">
      <c r="A74" s="4"/>
      <c r="B74" s="4"/>
      <c r="C74" s="4"/>
      <c r="D74" s="4"/>
      <c r="E74" s="4"/>
      <c r="F74" s="4"/>
      <c r="G74" s="4"/>
      <c r="H74" s="4"/>
      <c r="I74" s="4"/>
      <c r="J74" s="4"/>
      <c r="K74" s="4"/>
      <c r="L74" s="4"/>
      <c r="M74" s="4"/>
      <c r="N74" s="4"/>
      <c r="O74" s="4"/>
      <c r="P74" s="4"/>
      <c r="Q74" s="4"/>
      <c r="R74" s="4"/>
      <c r="S74" s="4"/>
      <c r="V74" s="247"/>
      <c r="W74" s="248"/>
      <c r="X74" s="248"/>
      <c r="Y74" s="248"/>
      <c r="Z74" s="248"/>
      <c r="AA74" s="248"/>
      <c r="AB74" s="248"/>
      <c r="AC74" s="248"/>
      <c r="AD74" s="248"/>
      <c r="AE74" s="248"/>
      <c r="AF74" s="248"/>
      <c r="AG74" s="248"/>
      <c r="AH74" s="248"/>
      <c r="AI74" s="248"/>
      <c r="AJ74" s="248"/>
      <c r="AK74" s="248"/>
      <c r="AL74" s="19"/>
      <c r="AM74" s="19"/>
      <c r="AN74" s="19"/>
      <c r="AO74" s="4"/>
      <c r="AP74" s="4"/>
      <c r="AQ74" s="4"/>
      <c r="AR74" s="4"/>
      <c r="AS74" s="4"/>
      <c r="AT74" s="4"/>
      <c r="AU74" s="4"/>
      <c r="AV74" s="4"/>
      <c r="AW74" s="4"/>
      <c r="AX74" s="4"/>
      <c r="AY74" s="4"/>
      <c r="AZ74" s="4"/>
      <c r="BA74" s="4"/>
      <c r="BB74" s="4"/>
      <c r="BC74" s="4"/>
      <c r="BD74" s="4"/>
      <c r="BE74" s="4"/>
      <c r="BF74" s="4"/>
      <c r="BG74" s="4"/>
      <c r="BH74" s="4"/>
      <c r="BI74" s="4"/>
      <c r="BJ74" s="90"/>
      <c r="BK74" s="90"/>
    </row>
    <row r="75" spans="1:63" s="91" customFormat="1" ht="14.25" customHeight="1">
      <c r="A75" s="4"/>
      <c r="B75" s="4"/>
      <c r="C75" s="4"/>
      <c r="D75" s="4"/>
      <c r="E75" s="4"/>
      <c r="F75" s="4"/>
      <c r="G75" s="4"/>
      <c r="H75" s="4"/>
      <c r="I75" s="4"/>
      <c r="J75" s="4"/>
      <c r="K75" s="4"/>
      <c r="L75" s="4"/>
      <c r="M75" s="4"/>
      <c r="N75" s="4"/>
      <c r="O75" s="4"/>
      <c r="P75" s="4"/>
      <c r="Q75" s="4"/>
      <c r="R75" s="4"/>
      <c r="S75" s="4"/>
      <c r="V75" s="249" t="str">
        <f>VLOOKUP(BN54,[1]eFFG!$O$4:$DV$520,10,FALSE)</f>
        <v>[FIRST ENTER END TIME IN QUESTION 0.08, THEN THANK RESPONDENTS FOR THEIR TIME, AND FINALLY COMPLETE QUESTIONS IN SECTION A]</v>
      </c>
      <c r="W75" s="249"/>
      <c r="X75" s="249"/>
      <c r="Y75" s="249"/>
      <c r="Z75" s="249"/>
      <c r="AA75" s="249"/>
      <c r="AB75" s="249"/>
      <c r="AC75" s="249"/>
      <c r="AD75" s="249"/>
      <c r="AE75" s="249"/>
      <c r="AF75" s="249"/>
      <c r="AG75" s="249"/>
      <c r="AH75" s="249"/>
      <c r="AI75" s="249"/>
      <c r="AJ75" s="249"/>
      <c r="AK75" s="249"/>
      <c r="AL75" s="249"/>
      <c r="AM75" s="249"/>
      <c r="AN75" s="249"/>
      <c r="AO75" s="4"/>
      <c r="AP75" s="4"/>
      <c r="AQ75" s="4"/>
      <c r="AR75" s="4"/>
      <c r="AS75" s="4"/>
      <c r="AT75" s="4"/>
      <c r="AU75" s="4"/>
      <c r="AV75" s="4"/>
      <c r="AW75" s="4"/>
      <c r="AX75" s="4"/>
      <c r="AY75" s="4"/>
      <c r="AZ75" s="4"/>
      <c r="BA75" s="4"/>
      <c r="BB75" s="4"/>
      <c r="BC75" s="4"/>
      <c r="BD75" s="4"/>
      <c r="BE75" s="4"/>
      <c r="BF75" s="4"/>
      <c r="BG75" s="4"/>
      <c r="BH75" s="4"/>
      <c r="BI75" s="4"/>
      <c r="BJ75" s="90"/>
      <c r="BK75" s="90"/>
    </row>
    <row r="76" spans="1:63" s="91" customFormat="1" ht="14.25" customHeight="1">
      <c r="A76" s="4"/>
      <c r="B76" s="4"/>
      <c r="C76" s="4"/>
      <c r="D76" s="4"/>
      <c r="E76" s="4"/>
      <c r="F76" s="4"/>
      <c r="G76" s="4"/>
      <c r="H76" s="4"/>
      <c r="I76" s="4"/>
      <c r="J76" s="4"/>
      <c r="K76" s="4"/>
      <c r="L76" s="4"/>
      <c r="M76" s="4"/>
      <c r="N76" s="4"/>
      <c r="O76" s="4"/>
      <c r="P76" s="4"/>
      <c r="Q76" s="4"/>
      <c r="R76" s="4"/>
      <c r="S76" s="4"/>
      <c r="V76" s="249"/>
      <c r="W76" s="249"/>
      <c r="X76" s="249"/>
      <c r="Y76" s="249"/>
      <c r="Z76" s="249"/>
      <c r="AA76" s="249"/>
      <c r="AB76" s="249"/>
      <c r="AC76" s="249"/>
      <c r="AD76" s="249"/>
      <c r="AE76" s="249"/>
      <c r="AF76" s="249"/>
      <c r="AG76" s="249"/>
      <c r="AH76" s="249"/>
      <c r="AI76" s="249"/>
      <c r="AJ76" s="249"/>
      <c r="AK76" s="249"/>
      <c r="AL76" s="249"/>
      <c r="AM76" s="249"/>
      <c r="AN76" s="249"/>
      <c r="AO76" s="4"/>
      <c r="AP76" s="4"/>
      <c r="AQ76" s="4"/>
      <c r="AR76" s="4"/>
      <c r="AS76" s="4"/>
      <c r="AT76" s="4"/>
      <c r="AU76" s="4"/>
      <c r="AV76" s="4"/>
      <c r="AW76" s="4"/>
      <c r="AX76" s="4"/>
      <c r="AY76" s="4"/>
      <c r="AZ76" s="4"/>
      <c r="BA76" s="4"/>
      <c r="BB76" s="4"/>
      <c r="BC76" s="4"/>
      <c r="BD76" s="4"/>
      <c r="BE76" s="4"/>
      <c r="BF76" s="4"/>
      <c r="BG76" s="4"/>
      <c r="BH76" s="4"/>
      <c r="BI76" s="4"/>
      <c r="BJ76" s="90"/>
      <c r="BK76" s="90"/>
    </row>
    <row r="77" spans="1:63" s="91" customFormat="1" ht="14.25" customHeight="1">
      <c r="A77" s="4"/>
      <c r="B77" s="4"/>
      <c r="C77" s="4"/>
      <c r="D77" s="4"/>
      <c r="E77" s="4"/>
      <c r="F77" s="4"/>
      <c r="G77" s="4"/>
      <c r="H77" s="4"/>
      <c r="I77" s="4"/>
      <c r="J77" s="4"/>
      <c r="K77" s="4"/>
      <c r="L77" s="4"/>
      <c r="M77" s="4"/>
      <c r="N77" s="4"/>
      <c r="O77" s="4"/>
      <c r="P77" s="4"/>
      <c r="Q77" s="4"/>
      <c r="R77" s="4"/>
      <c r="S77" s="4"/>
      <c r="V77" s="249"/>
      <c r="W77" s="249"/>
      <c r="X77" s="249"/>
      <c r="Y77" s="249"/>
      <c r="Z77" s="249"/>
      <c r="AA77" s="249"/>
      <c r="AB77" s="249"/>
      <c r="AC77" s="249"/>
      <c r="AD77" s="249"/>
      <c r="AE77" s="249"/>
      <c r="AF77" s="249"/>
      <c r="AG77" s="249"/>
      <c r="AH77" s="249"/>
      <c r="AI77" s="249"/>
      <c r="AJ77" s="249"/>
      <c r="AK77" s="249"/>
      <c r="AL77" s="249"/>
      <c r="AM77" s="249"/>
      <c r="AN77" s="249"/>
      <c r="AO77" s="4"/>
      <c r="AP77" s="4"/>
      <c r="AQ77" s="4"/>
      <c r="AR77" s="4"/>
      <c r="AS77" s="4"/>
      <c r="AT77" s="4"/>
      <c r="AU77" s="4"/>
      <c r="AV77" s="4"/>
      <c r="AW77" s="4"/>
      <c r="AX77" s="4"/>
      <c r="AY77" s="4"/>
      <c r="AZ77" s="4"/>
      <c r="BA77" s="4"/>
      <c r="BB77" s="4"/>
      <c r="BC77" s="4"/>
      <c r="BD77" s="4"/>
      <c r="BE77" s="4"/>
      <c r="BF77" s="4"/>
      <c r="BG77" s="4"/>
      <c r="BH77" s="4"/>
      <c r="BI77" s="4"/>
      <c r="BJ77" s="90"/>
      <c r="BK77" s="90"/>
    </row>
    <row r="78" spans="1:63" s="91" customFormat="1" ht="14.25" customHeight="1">
      <c r="A78" s="4"/>
      <c r="B78" s="4"/>
      <c r="C78" s="4"/>
      <c r="D78" s="4"/>
      <c r="E78" s="4"/>
      <c r="F78" s="4"/>
      <c r="G78" s="4"/>
      <c r="H78" s="4"/>
      <c r="I78" s="4"/>
      <c r="J78" s="4"/>
      <c r="K78" s="4"/>
      <c r="L78" s="4"/>
      <c r="M78" s="4"/>
      <c r="N78" s="4"/>
      <c r="O78" s="4"/>
      <c r="P78" s="4"/>
      <c r="Q78" s="4"/>
      <c r="R78" s="4"/>
      <c r="S78" s="4"/>
      <c r="T78" s="4"/>
      <c r="U78" s="4"/>
      <c r="V78" s="249"/>
      <c r="W78" s="249"/>
      <c r="X78" s="249"/>
      <c r="Y78" s="249"/>
      <c r="Z78" s="249"/>
      <c r="AA78" s="249"/>
      <c r="AB78" s="249"/>
      <c r="AC78" s="249"/>
      <c r="AD78" s="249"/>
      <c r="AE78" s="249"/>
      <c r="AF78" s="249"/>
      <c r="AG78" s="249"/>
      <c r="AH78" s="249"/>
      <c r="AI78" s="249"/>
      <c r="AJ78" s="249"/>
      <c r="AK78" s="249"/>
      <c r="AL78" s="249"/>
      <c r="AM78" s="249"/>
      <c r="AN78" s="249"/>
      <c r="AO78" s="4"/>
      <c r="AP78" s="4"/>
      <c r="AQ78" s="4"/>
      <c r="AR78" s="4"/>
      <c r="AS78" s="4"/>
      <c r="AT78" s="4"/>
      <c r="AU78" s="4"/>
      <c r="AV78" s="4"/>
      <c r="AW78" s="4"/>
      <c r="AX78" s="4"/>
      <c r="AY78" s="4"/>
      <c r="AZ78" s="4"/>
      <c r="BA78" s="4"/>
      <c r="BB78" s="4"/>
      <c r="BC78" s="4"/>
      <c r="BD78" s="4"/>
      <c r="BE78" s="4"/>
      <c r="BF78" s="4"/>
      <c r="BG78" s="4"/>
      <c r="BH78" s="4"/>
      <c r="BI78" s="4"/>
      <c r="BJ78" s="90"/>
      <c r="BK78" s="90"/>
    </row>
    <row r="79" spans="1:63" s="91" customFormat="1" ht="14.25" customHeight="1">
      <c r="A79" s="4"/>
      <c r="B79" s="4"/>
      <c r="C79" s="4"/>
      <c r="D79" s="4"/>
      <c r="E79" s="4"/>
      <c r="F79" s="4"/>
      <c r="G79" s="4"/>
      <c r="H79" s="4"/>
      <c r="I79" s="4"/>
      <c r="J79" s="4"/>
      <c r="K79" s="4"/>
      <c r="L79" s="4"/>
      <c r="M79" s="4"/>
      <c r="N79" s="4"/>
      <c r="O79" s="4"/>
      <c r="P79" s="4"/>
      <c r="Q79" s="4"/>
      <c r="R79" s="4"/>
      <c r="S79" s="4"/>
      <c r="V79" s="250"/>
      <c r="W79" s="250"/>
      <c r="X79" s="250"/>
      <c r="Y79" s="250"/>
      <c r="Z79" s="250"/>
      <c r="AA79" s="250"/>
      <c r="AB79" s="250"/>
      <c r="AC79" s="250"/>
      <c r="AD79" s="250"/>
      <c r="AE79" s="250"/>
      <c r="AF79" s="250"/>
      <c r="AG79" s="250"/>
      <c r="AH79" s="250"/>
      <c r="AI79" s="250"/>
      <c r="AJ79" s="250"/>
      <c r="AK79" s="250"/>
      <c r="AL79" s="250"/>
      <c r="AM79" s="250"/>
      <c r="AN79" s="250"/>
      <c r="AO79" s="4"/>
      <c r="AP79" s="4"/>
      <c r="AQ79" s="4"/>
      <c r="AR79" s="4"/>
      <c r="AS79" s="4"/>
      <c r="AT79" s="4"/>
      <c r="AU79" s="4"/>
      <c r="AV79" s="4"/>
      <c r="AW79" s="4"/>
      <c r="AX79" s="4"/>
      <c r="AY79" s="4"/>
      <c r="AZ79" s="4"/>
      <c r="BA79" s="4"/>
      <c r="BB79" s="4"/>
      <c r="BC79" s="4"/>
      <c r="BD79" s="4"/>
      <c r="BE79" s="4"/>
      <c r="BF79" s="4"/>
      <c r="BG79" s="4"/>
      <c r="BH79" s="4"/>
      <c r="BI79" s="4"/>
      <c r="BJ79" s="90"/>
      <c r="BK79" s="90"/>
    </row>
    <row r="80" spans="1:63" s="91" customFormat="1" ht="14.25" customHeight="1">
      <c r="A80" s="4"/>
      <c r="B80" s="4"/>
      <c r="C80" s="4"/>
      <c r="D80" s="4"/>
      <c r="E80" s="4"/>
      <c r="F80" s="4"/>
      <c r="G80" s="4"/>
      <c r="H80" s="4"/>
      <c r="I80" s="4"/>
      <c r="J80" s="4"/>
      <c r="K80" s="4"/>
      <c r="L80" s="4"/>
      <c r="M80" s="4"/>
      <c r="N80" s="4"/>
      <c r="O80" s="4"/>
      <c r="P80" s="4"/>
      <c r="Q80" s="4"/>
      <c r="R80" s="4"/>
      <c r="S80" s="4"/>
      <c r="V80" s="250"/>
      <c r="W80" s="250"/>
      <c r="X80" s="250"/>
      <c r="Y80" s="250"/>
      <c r="Z80" s="250"/>
      <c r="AA80" s="250"/>
      <c r="AB80" s="250"/>
      <c r="AC80" s="250"/>
      <c r="AD80" s="250"/>
      <c r="AE80" s="250"/>
      <c r="AF80" s="250"/>
      <c r="AG80" s="250"/>
      <c r="AH80" s="250"/>
      <c r="AI80" s="250"/>
      <c r="AJ80" s="250"/>
      <c r="AK80" s="250"/>
      <c r="AL80" s="250"/>
      <c r="AM80" s="250"/>
      <c r="AN80" s="250"/>
      <c r="AO80" s="4"/>
      <c r="AP80" s="4"/>
      <c r="AQ80" s="4"/>
      <c r="AR80" s="4"/>
      <c r="AS80" s="4"/>
      <c r="AT80" s="4"/>
      <c r="AU80" s="4"/>
      <c r="AV80" s="4"/>
      <c r="AW80" s="4"/>
      <c r="AX80" s="4"/>
      <c r="AY80" s="4"/>
      <c r="AZ80" s="4"/>
      <c r="BA80" s="4"/>
      <c r="BB80" s="4"/>
      <c r="BC80" s="4"/>
      <c r="BD80" s="4"/>
      <c r="BE80" s="4"/>
      <c r="BF80" s="4"/>
      <c r="BG80" s="4"/>
      <c r="BH80" s="4"/>
      <c r="BI80" s="4"/>
      <c r="BJ80" s="90"/>
      <c r="BK80" s="90"/>
    </row>
    <row r="81" spans="22:42" s="95" customFormat="1" ht="14.25" customHeight="1">
      <c r="V81" s="167"/>
      <c r="W81" s="191"/>
      <c r="X81" s="191"/>
      <c r="Y81" s="191"/>
      <c r="Z81" s="191"/>
      <c r="AA81" s="191"/>
      <c r="AB81" s="19"/>
      <c r="AC81" s="19"/>
      <c r="AD81" s="19"/>
      <c r="AE81" s="167"/>
      <c r="AF81" s="248"/>
      <c r="AG81" s="248"/>
      <c r="AH81" s="248"/>
      <c r="AI81" s="248"/>
      <c r="AJ81" s="248"/>
      <c r="AK81" s="248"/>
      <c r="AL81" s="19"/>
      <c r="AM81" s="19"/>
      <c r="AN81" s="19"/>
      <c r="AO81" s="4"/>
      <c r="AP81" s="4"/>
    </row>
  </sheetData>
  <mergeCells count="203">
    <mergeCell ref="BA27:BF28"/>
    <mergeCell ref="AQ16:AR18"/>
    <mergeCell ref="AS16:BI18"/>
    <mergeCell ref="V75:AN78"/>
    <mergeCell ref="W59:Z60"/>
    <mergeCell ref="AA59:AC60"/>
    <mergeCell ref="AF59:AK60"/>
    <mergeCell ref="V70:V71"/>
    <mergeCell ref="W64:AK65"/>
    <mergeCell ref="AL64:AN65"/>
    <mergeCell ref="W66:AK67"/>
    <mergeCell ref="AL66:AN67"/>
    <mergeCell ref="W68:AK69"/>
    <mergeCell ref="AL68:AN69"/>
    <mergeCell ref="W70:AK71"/>
    <mergeCell ref="AL70:AN71"/>
    <mergeCell ref="W72:AK73"/>
    <mergeCell ref="AL72:AN73"/>
    <mergeCell ref="AL34:AN35"/>
    <mergeCell ref="V36:V37"/>
    <mergeCell ref="W36:AK37"/>
    <mergeCell ref="AL36:AN37"/>
    <mergeCell ref="AQ19:BI20"/>
    <mergeCell ref="AR27:AU28"/>
    <mergeCell ref="AQ5:BI6"/>
    <mergeCell ref="AQ13:AQ14"/>
    <mergeCell ref="AR13:AU14"/>
    <mergeCell ref="AV13:AX14"/>
    <mergeCell ref="AZ13:AZ14"/>
    <mergeCell ref="BA13:BF14"/>
    <mergeCell ref="BG13:BI14"/>
    <mergeCell ref="AQ7:AQ8"/>
    <mergeCell ref="AR7:BF8"/>
    <mergeCell ref="BG7:BI8"/>
    <mergeCell ref="AQ9:AQ10"/>
    <mergeCell ref="AR9:BF10"/>
    <mergeCell ref="BG9:BI10"/>
    <mergeCell ref="AQ11:AQ12"/>
    <mergeCell ref="AR11:BF12"/>
    <mergeCell ref="BG11:BI12"/>
    <mergeCell ref="AV27:AX28"/>
    <mergeCell ref="V38:V39"/>
    <mergeCell ref="W38:Z39"/>
    <mergeCell ref="AA38:AC39"/>
    <mergeCell ref="AE38:AE39"/>
    <mergeCell ref="AF38:AK39"/>
    <mergeCell ref="AL38:AN39"/>
    <mergeCell ref="B36:P37"/>
    <mergeCell ref="Q36:S37"/>
    <mergeCell ref="B38:P39"/>
    <mergeCell ref="Q38:S39"/>
    <mergeCell ref="A40:A41"/>
    <mergeCell ref="B40:E41"/>
    <mergeCell ref="F40:H41"/>
    <mergeCell ref="J40:J41"/>
    <mergeCell ref="K40:P41"/>
    <mergeCell ref="Q40:S41"/>
    <mergeCell ref="A26:A27"/>
    <mergeCell ref="B26:E27"/>
    <mergeCell ref="F26:H27"/>
    <mergeCell ref="J26:J27"/>
    <mergeCell ref="K26:P27"/>
    <mergeCell ref="Q26:S27"/>
    <mergeCell ref="C29:S33"/>
    <mergeCell ref="A29:B33"/>
    <mergeCell ref="A22:A23"/>
    <mergeCell ref="B22:P23"/>
    <mergeCell ref="Q22:S23"/>
    <mergeCell ref="A24:A25"/>
    <mergeCell ref="B24:P25"/>
    <mergeCell ref="Q24:S25"/>
    <mergeCell ref="X13:AN15"/>
    <mergeCell ref="V13:W15"/>
    <mergeCell ref="A13:A14"/>
    <mergeCell ref="B13:E14"/>
    <mergeCell ref="F13:H14"/>
    <mergeCell ref="J13:J14"/>
    <mergeCell ref="K13:P14"/>
    <mergeCell ref="Q13:S14"/>
    <mergeCell ref="A11:A12"/>
    <mergeCell ref="B11:P12"/>
    <mergeCell ref="A7:S8"/>
    <mergeCell ref="A20:S21"/>
    <mergeCell ref="V4:AN5"/>
    <mergeCell ref="V10:V11"/>
    <mergeCell ref="W10:Z11"/>
    <mergeCell ref="AA10:AC11"/>
    <mergeCell ref="A3:B6"/>
    <mergeCell ref="C3:S6"/>
    <mergeCell ref="W51:AK52"/>
    <mergeCell ref="W49:AK50"/>
    <mergeCell ref="AL53:AN54"/>
    <mergeCell ref="V59:V60"/>
    <mergeCell ref="AL59:AN60"/>
    <mergeCell ref="V57:V58"/>
    <mergeCell ref="AL57:AN58"/>
    <mergeCell ref="V53:V54"/>
    <mergeCell ref="V55:V56"/>
    <mergeCell ref="AL55:AN56"/>
    <mergeCell ref="AE59:AE60"/>
    <mergeCell ref="W57:AK58"/>
    <mergeCell ref="W55:AK56"/>
    <mergeCell ref="W53:AK54"/>
    <mergeCell ref="V51:V52"/>
    <mergeCell ref="AL51:AN52"/>
    <mergeCell ref="V49:V50"/>
    <mergeCell ref="AL49:AN50"/>
    <mergeCell ref="V66:V67"/>
    <mergeCell ref="BN54:BO54"/>
    <mergeCell ref="V63:AN63"/>
    <mergeCell ref="BN45:BO45"/>
    <mergeCell ref="A42:BI42"/>
    <mergeCell ref="V44:W46"/>
    <mergeCell ref="X44:AN46"/>
    <mergeCell ref="V27:W29"/>
    <mergeCell ref="X27:AN29"/>
    <mergeCell ref="BJ44:BK44"/>
    <mergeCell ref="BJ57:BK57"/>
    <mergeCell ref="A38:A39"/>
    <mergeCell ref="BG27:BI28"/>
    <mergeCell ref="BL26:BL27"/>
    <mergeCell ref="V64:V65"/>
    <mergeCell ref="BN46:BO46"/>
    <mergeCell ref="V62:W62"/>
    <mergeCell ref="X62:AN62"/>
    <mergeCell ref="BN44:BO44"/>
    <mergeCell ref="A36:A37"/>
    <mergeCell ref="BJ51:BK51"/>
    <mergeCell ref="BJ52:BK52"/>
    <mergeCell ref="BJ53:BK53"/>
    <mergeCell ref="A34:S35"/>
    <mergeCell ref="V72:V73"/>
    <mergeCell ref="V47:AN48"/>
    <mergeCell ref="BJ63:BK63"/>
    <mergeCell ref="V68:V69"/>
    <mergeCell ref="BJ31:BK34"/>
    <mergeCell ref="X3:AN3"/>
    <mergeCell ref="AE10:AE11"/>
    <mergeCell ref="AF10:AK11"/>
    <mergeCell ref="AL10:AN11"/>
    <mergeCell ref="W6:AK7"/>
    <mergeCell ref="AL6:AN7"/>
    <mergeCell ref="W8:AK9"/>
    <mergeCell ref="AL8:AN9"/>
    <mergeCell ref="V30:AN31"/>
    <mergeCell ref="V34:V35"/>
    <mergeCell ref="W34:AK35"/>
    <mergeCell ref="V32:V33"/>
    <mergeCell ref="AL32:AN33"/>
    <mergeCell ref="W32:AK33"/>
    <mergeCell ref="AQ25:AQ26"/>
    <mergeCell ref="AQ27:AQ28"/>
    <mergeCell ref="AR25:BF26"/>
    <mergeCell ref="AZ27:AZ28"/>
    <mergeCell ref="BG25:BI26"/>
    <mergeCell ref="CE4:CF4"/>
    <mergeCell ref="BG21:BI22"/>
    <mergeCell ref="BN10:BO10"/>
    <mergeCell ref="BN11:BO11"/>
    <mergeCell ref="BN12:BO12"/>
    <mergeCell ref="C16:S19"/>
    <mergeCell ref="A16:B19"/>
    <mergeCell ref="AR21:BF22"/>
    <mergeCell ref="BG23:BI24"/>
    <mergeCell ref="AS3:BI4"/>
    <mergeCell ref="AQ3:AR4"/>
    <mergeCell ref="BN4:BO4"/>
    <mergeCell ref="BN5:BO5"/>
    <mergeCell ref="BJ3:BK3"/>
    <mergeCell ref="V18:V19"/>
    <mergeCell ref="AL18:AN19"/>
    <mergeCell ref="V24:V25"/>
    <mergeCell ref="V20:V21"/>
    <mergeCell ref="AL20:AN21"/>
    <mergeCell ref="AL24:AN25"/>
    <mergeCell ref="W18:AK19"/>
    <mergeCell ref="W20:AK21"/>
    <mergeCell ref="V22:V23"/>
    <mergeCell ref="AL22:AN23"/>
    <mergeCell ref="BN33:BO33"/>
    <mergeCell ref="BN34:BO34"/>
    <mergeCell ref="BN35:BO35"/>
    <mergeCell ref="V3:W3"/>
    <mergeCell ref="V8:V9"/>
    <mergeCell ref="V6:V7"/>
    <mergeCell ref="BN3:BO3"/>
    <mergeCell ref="A1:BI1"/>
    <mergeCell ref="A2:B2"/>
    <mergeCell ref="BN17:BO17"/>
    <mergeCell ref="AQ23:AQ24"/>
    <mergeCell ref="AR23:BF24"/>
    <mergeCell ref="AQ21:AQ22"/>
    <mergeCell ref="BJ10:BK10"/>
    <mergeCell ref="W22:AK23"/>
    <mergeCell ref="V16:AN17"/>
    <mergeCell ref="W24:Z25"/>
    <mergeCell ref="AA24:AC25"/>
    <mergeCell ref="AE24:AE25"/>
    <mergeCell ref="AF24:AK25"/>
    <mergeCell ref="Q9:S10"/>
    <mergeCell ref="Q11:S12"/>
    <mergeCell ref="A9:A10"/>
    <mergeCell ref="B9:P10"/>
  </mergeCells>
  <printOptions horizontalCentered="1"/>
  <pageMargins left="0.19685039370078741" right="0.19685039370078741" top="0.19685039370078741" bottom="0.19685039370078741" header="0" footer="0"/>
  <pageSetup paperSize="9" scale="97" orientation="landscape" r:id="rId1"/>
  <headerFooter alignWithMargins="0"/>
  <rowBreaks count="1" manualBreakCount="1">
    <brk id="41" max="60" man="1"/>
  </rowBreaks>
</worksheet>
</file>

<file path=xl/worksheets/sheet11.xml><?xml version="1.0" encoding="utf-8"?>
<worksheet xmlns="http://schemas.openxmlformats.org/spreadsheetml/2006/main" xmlns:r="http://schemas.openxmlformats.org/officeDocument/2006/relationships">
  <dimension ref="A1:BO202"/>
  <sheetViews>
    <sheetView view="pageBreakPreview" zoomScaleNormal="100" zoomScaleSheetLayoutView="100" workbookViewId="0">
      <selection activeCell="Z27" sqref="Z27"/>
    </sheetView>
  </sheetViews>
  <sheetFormatPr defaultRowHeight="11.25"/>
  <cols>
    <col min="1" max="19" width="2.42578125" style="4" customWidth="1"/>
    <col min="20" max="21" width="1.7109375" style="4" customWidth="1"/>
    <col min="22" max="40" width="2.42578125" style="4" customWidth="1"/>
    <col min="41" max="42" width="1.7109375" style="4" customWidth="1"/>
    <col min="43" max="61" width="2.42578125" style="4" customWidth="1"/>
    <col min="62" max="62" width="2.5703125" style="90" bestFit="1" customWidth="1"/>
    <col min="63" max="63" width="2.140625" style="90" customWidth="1"/>
    <col min="64" max="64" width="2.140625" style="91" customWidth="1"/>
    <col min="65" max="65" width="2.5703125" style="91" bestFit="1" customWidth="1"/>
    <col min="66" max="94" width="2.140625" style="91" customWidth="1"/>
    <col min="95" max="16384" width="9.140625" style="91"/>
  </cols>
  <sheetData>
    <row r="1" spans="1:67" s="3" customFormat="1">
      <c r="A1" s="1" t="str">
        <f>CONCATENATE([1]Sections!$P$1, " - / - ",[1]Sections!$P$13," ",[1]Sections!$Q$13,": ",[1]Sections!$S$13," [ ",[1]Sections!$V$2," ",ROMAN(COUNT($BM$1:$BM$930))," / ",ROMAN(BM1)," ]")</f>
        <v>Female Focus Group Questionnaire - / - Section A &amp; B: Review [ Page I / I ]</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2"/>
      <c r="BK1" s="2"/>
      <c r="BM1" s="3">
        <v>1</v>
      </c>
    </row>
    <row r="2" spans="1:67" s="3" customFormat="1" ht="6"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2"/>
      <c r="BK2" s="2"/>
    </row>
    <row r="3" spans="1:67" s="3" customFormat="1" ht="15" customHeight="1">
      <c r="A3" s="5" t="str">
        <f>VLOOKUP(BJ3,[1]eFFG!$H$4:$J$1030,3,FALSE)</f>
        <v>A.01</v>
      </c>
      <c r="B3" s="6"/>
      <c r="C3" s="7" t="str">
        <f>VLOOKUP(BJ3,[1]eFFG!$O$4:$DV$519,9,FALSE)</f>
        <v>Was the interview not able to be finished for any reason?</v>
      </c>
      <c r="D3" s="7"/>
      <c r="E3" s="7"/>
      <c r="F3" s="7"/>
      <c r="G3" s="7"/>
      <c r="H3" s="7"/>
      <c r="I3" s="7"/>
      <c r="J3" s="7"/>
      <c r="K3" s="7"/>
      <c r="L3" s="7"/>
      <c r="M3" s="7"/>
      <c r="N3" s="7"/>
      <c r="O3" s="7"/>
      <c r="P3" s="7"/>
      <c r="Q3" s="7"/>
      <c r="R3" s="7"/>
      <c r="S3" s="8"/>
      <c r="U3" s="9"/>
      <c r="V3" s="10" t="str">
        <f>VLOOKUP(BN5,[1]eFFG!$O$4:$DV$519,10,FALSE)</f>
        <v>[QUESTIONS B.01 &amp; B.02 TO BE COMPLETED BY SUPERVISOR]</v>
      </c>
      <c r="W3" s="10"/>
      <c r="X3" s="10"/>
      <c r="Y3" s="10"/>
      <c r="Z3" s="10"/>
      <c r="AA3" s="10"/>
      <c r="AB3" s="10"/>
      <c r="AC3" s="10"/>
      <c r="AD3" s="10"/>
      <c r="AE3" s="10"/>
      <c r="AF3" s="10"/>
      <c r="AG3" s="10"/>
      <c r="AH3" s="10"/>
      <c r="AI3" s="10"/>
      <c r="AJ3" s="10"/>
      <c r="AK3" s="10"/>
      <c r="AL3" s="10"/>
      <c r="AM3" s="10"/>
      <c r="AN3" s="11"/>
      <c r="BJ3" s="12" t="s">
        <v>14</v>
      </c>
      <c r="BK3" s="12"/>
    </row>
    <row r="4" spans="1:67" s="3" customFormat="1" ht="14.25" customHeight="1">
      <c r="A4" s="13">
        <v>1</v>
      </c>
      <c r="B4" s="14" t="str">
        <f>VLOOKUP(BJ3,[1]eFFG!$O$4:$DU$519,11,FALSE)</f>
        <v>No</v>
      </c>
      <c r="C4" s="2"/>
      <c r="D4" s="15" t="str">
        <f>CONCATENATE("[&gt;&gt;",VLOOKUP(BJ3,[1]eFFG!$O$4:$DV$3050,2,FALSE),"]")</f>
        <v>[&gt;&gt;A.01]</v>
      </c>
      <c r="E4" s="2"/>
      <c r="F4" s="2"/>
      <c r="G4" s="2"/>
      <c r="H4" s="2"/>
      <c r="I4" s="16"/>
      <c r="J4" s="17"/>
      <c r="K4" s="18"/>
      <c r="L4" s="19"/>
      <c r="M4" s="2"/>
      <c r="N4" s="2"/>
      <c r="O4" s="2"/>
      <c r="P4" s="2"/>
      <c r="Q4" s="2"/>
      <c r="R4" s="4"/>
      <c r="S4" s="20"/>
      <c r="U4" s="9"/>
      <c r="BJ4" s="21">
        <f>VLOOKUP(BJ3,[1]eFFG!$O$4:$DV$519,65,FALSE)</f>
        <v>0</v>
      </c>
      <c r="BK4" s="22"/>
    </row>
    <row r="5" spans="1:67" s="3" customFormat="1" ht="15" customHeight="1">
      <c r="A5" s="13">
        <v>2</v>
      </c>
      <c r="B5" s="23" t="str">
        <f>VLOOKUP(BJ3,[1]eFFG!$O$4:$DU$519,12,FALSE)</f>
        <v>Yes</v>
      </c>
      <c r="C5" s="24"/>
      <c r="D5" s="24"/>
      <c r="E5" s="24"/>
      <c r="F5" s="24"/>
      <c r="G5" s="24"/>
      <c r="H5" s="24"/>
      <c r="I5" s="25"/>
      <c r="J5" s="26"/>
      <c r="K5" s="27"/>
      <c r="L5" s="28"/>
      <c r="M5" s="29"/>
      <c r="N5" s="24"/>
      <c r="O5" s="24"/>
      <c r="P5" s="24"/>
      <c r="Q5" s="24"/>
      <c r="R5" s="30"/>
      <c r="S5" s="31"/>
      <c r="U5" s="9"/>
      <c r="V5" s="32" t="str">
        <f>VLOOKUP(BN5,[1]eFFG!$H$4:$J$1030,3,FALSE)</f>
        <v>B.01</v>
      </c>
      <c r="W5" s="33"/>
      <c r="X5" s="34" t="str">
        <f>VLOOKUP(BN5,[1]eFFG!$O$4:$DV$519,9,FALSE)</f>
        <v>Accuracy of the enumerator in selecting answers and writing in numbers, codes, and text responses:</v>
      </c>
      <c r="Y5" s="34"/>
      <c r="Z5" s="34"/>
      <c r="AA5" s="34"/>
      <c r="AB5" s="34"/>
      <c r="AC5" s="34"/>
      <c r="AD5" s="34"/>
      <c r="AE5" s="34"/>
      <c r="AF5" s="34"/>
      <c r="AG5" s="34"/>
      <c r="AH5" s="34"/>
      <c r="AI5" s="34"/>
      <c r="AJ5" s="34"/>
      <c r="AK5" s="34"/>
      <c r="AL5" s="34"/>
      <c r="AM5" s="34"/>
      <c r="AN5" s="35"/>
      <c r="BJ5" s="36" t="str">
        <f>VLOOKUP(BJ3,[1]eFFG!$O$4:$DV$3050,4,FALSE)</f>
        <v>A.03</v>
      </c>
      <c r="BK5" s="36"/>
      <c r="BN5" s="12" t="s">
        <v>15</v>
      </c>
      <c r="BO5" s="12"/>
    </row>
    <row r="6" spans="1:67" s="3" customFormat="1" ht="15" customHeight="1">
      <c r="A6" s="16"/>
      <c r="B6" s="37"/>
      <c r="C6" s="38"/>
      <c r="D6" s="38"/>
      <c r="E6" s="39"/>
      <c r="F6" s="39"/>
      <c r="G6" s="39"/>
      <c r="H6" s="39"/>
      <c r="I6" s="16"/>
      <c r="J6" s="17"/>
      <c r="K6" s="18"/>
      <c r="L6" s="19"/>
      <c r="M6" s="19"/>
      <c r="N6" s="40"/>
      <c r="O6" s="40"/>
      <c r="P6" s="40"/>
      <c r="Q6" s="40"/>
      <c r="R6" s="4"/>
      <c r="S6" s="4"/>
      <c r="U6" s="9"/>
      <c r="V6" s="41"/>
      <c r="W6" s="42"/>
      <c r="X6" s="43"/>
      <c r="Y6" s="43"/>
      <c r="Z6" s="43"/>
      <c r="AA6" s="43"/>
      <c r="AB6" s="43"/>
      <c r="AC6" s="43"/>
      <c r="AD6" s="43"/>
      <c r="AE6" s="43"/>
      <c r="AF6" s="43"/>
      <c r="AG6" s="43"/>
      <c r="AH6" s="43"/>
      <c r="AI6" s="43"/>
      <c r="AJ6" s="43"/>
      <c r="AK6" s="43"/>
      <c r="AL6" s="43"/>
      <c r="AM6" s="43"/>
      <c r="AN6" s="44"/>
      <c r="BJ6" s="18"/>
      <c r="BK6" s="45"/>
      <c r="BN6" s="46"/>
      <c r="BO6" s="46"/>
    </row>
    <row r="7" spans="1:67" s="3" customFormat="1" ht="15" customHeight="1">
      <c r="A7" s="5" t="str">
        <f>VLOOKUP(BJ7,[1]eFFG!$H$4:$J$1030,3,FALSE)</f>
        <v>A.02</v>
      </c>
      <c r="B7" s="6"/>
      <c r="C7" s="7" t="str">
        <f>VLOOKUP(BJ7,[1]eFFG!$O$4:$DV$519,9,FALSE)</f>
        <v>Please explain the reason for this.</v>
      </c>
      <c r="D7" s="7"/>
      <c r="E7" s="7"/>
      <c r="F7" s="7"/>
      <c r="G7" s="7"/>
      <c r="H7" s="7"/>
      <c r="I7" s="7"/>
      <c r="J7" s="7"/>
      <c r="K7" s="7"/>
      <c r="L7" s="7"/>
      <c r="M7" s="7"/>
      <c r="N7" s="7"/>
      <c r="O7" s="7"/>
      <c r="P7" s="7"/>
      <c r="Q7" s="7"/>
      <c r="R7" s="7"/>
      <c r="S7" s="8"/>
      <c r="U7" s="9"/>
      <c r="V7" s="47">
        <v>1</v>
      </c>
      <c r="W7" s="48" t="str">
        <f>VLOOKUP(BN5,[1]eFFG!$O$4:$DU$519,11,FALSE)</f>
        <v>Very Clear</v>
      </c>
      <c r="X7" s="49"/>
      <c r="Y7" s="15"/>
      <c r="Z7" s="50"/>
      <c r="AA7" s="50"/>
      <c r="AB7" s="50"/>
      <c r="AC7" s="49"/>
      <c r="AD7" s="49"/>
      <c r="AE7" s="51"/>
      <c r="AF7" s="14"/>
      <c r="AG7" s="52"/>
      <c r="AH7" s="49"/>
      <c r="AI7" s="15"/>
      <c r="AJ7" s="49"/>
      <c r="AK7" s="53"/>
      <c r="AL7" s="54"/>
      <c r="AM7" s="53"/>
      <c r="AN7" s="55"/>
      <c r="BJ7" s="12" t="s">
        <v>16</v>
      </c>
      <c r="BK7" s="12"/>
      <c r="BN7" s="56"/>
      <c r="BO7" s="56"/>
    </row>
    <row r="8" spans="1:67" s="3" customFormat="1" ht="14.25" customHeight="1">
      <c r="A8" s="57"/>
      <c r="B8" s="58"/>
      <c r="C8" s="58"/>
      <c r="D8" s="58"/>
      <c r="E8" s="58"/>
      <c r="F8" s="58"/>
      <c r="G8" s="58"/>
      <c r="H8" s="58"/>
      <c r="I8" s="58"/>
      <c r="J8" s="58"/>
      <c r="K8" s="58"/>
      <c r="L8" s="58"/>
      <c r="M8" s="58"/>
      <c r="N8" s="58"/>
      <c r="O8" s="58"/>
      <c r="P8" s="58"/>
      <c r="Q8" s="58"/>
      <c r="R8" s="58"/>
      <c r="S8" s="59"/>
      <c r="U8" s="9"/>
      <c r="V8" s="60">
        <v>2</v>
      </c>
      <c r="W8" s="61" t="str">
        <f>VLOOKUP(BN5,[1]eFFG!$O$4:$DU$519,12,FALSE)</f>
        <v>Fairly Clear</v>
      </c>
      <c r="X8" s="27"/>
      <c r="Y8" s="27"/>
      <c r="Z8" s="27"/>
      <c r="AA8" s="27"/>
      <c r="AB8" s="27"/>
      <c r="AC8" s="27"/>
      <c r="AD8" s="27"/>
      <c r="AE8" s="25"/>
      <c r="AF8" s="62"/>
      <c r="AG8" s="62"/>
      <c r="AH8" s="29"/>
      <c r="AI8" s="24"/>
      <c r="AJ8" s="24"/>
      <c r="AK8" s="63"/>
      <c r="AL8" s="30"/>
      <c r="AM8" s="30"/>
      <c r="AN8" s="31"/>
      <c r="BJ8" s="22">
        <f>VLOOKUP(BJ7,[1]eFFG!$O$4:$DV$519,65,FALSE)</f>
        <v>0</v>
      </c>
      <c r="BK8" s="22"/>
      <c r="BN8" s="18"/>
      <c r="BO8" s="18"/>
    </row>
    <row r="9" spans="1:67" s="3" customFormat="1" ht="14.25" customHeight="1">
      <c r="A9" s="64"/>
      <c r="B9" s="65"/>
      <c r="C9" s="65"/>
      <c r="D9" s="65"/>
      <c r="E9" s="65"/>
      <c r="F9" s="65"/>
      <c r="G9" s="65"/>
      <c r="H9" s="65"/>
      <c r="I9" s="65"/>
      <c r="J9" s="65"/>
      <c r="K9" s="65"/>
      <c r="L9" s="65"/>
      <c r="M9" s="65"/>
      <c r="N9" s="65"/>
      <c r="O9" s="65"/>
      <c r="P9" s="65"/>
      <c r="Q9" s="65"/>
      <c r="R9" s="65"/>
      <c r="S9" s="66"/>
      <c r="U9" s="9"/>
      <c r="V9" s="18"/>
      <c r="W9" s="18"/>
      <c r="X9" s="18"/>
      <c r="Y9" s="18"/>
      <c r="Z9" s="18"/>
      <c r="AA9" s="18"/>
      <c r="AB9" s="18"/>
      <c r="AC9" s="18"/>
      <c r="AD9" s="18"/>
      <c r="AE9" s="18"/>
      <c r="AF9" s="18"/>
      <c r="AG9" s="18"/>
      <c r="AH9" s="18"/>
      <c r="AI9" s="18"/>
      <c r="AJ9" s="18"/>
      <c r="AK9" s="18"/>
      <c r="AL9" s="18"/>
      <c r="AM9" s="18"/>
      <c r="AN9" s="18"/>
      <c r="AS9" s="18"/>
      <c r="AT9" s="18"/>
      <c r="AU9" s="18"/>
      <c r="AV9" s="18"/>
      <c r="AW9" s="18"/>
      <c r="AX9" s="18"/>
      <c r="AY9" s="18"/>
      <c r="AZ9" s="16"/>
      <c r="BA9" s="17"/>
      <c r="BB9" s="4"/>
      <c r="BC9" s="18"/>
      <c r="BD9" s="18"/>
      <c r="BE9" s="40"/>
      <c r="BF9" s="4"/>
      <c r="BG9" s="4"/>
      <c r="BH9" s="4"/>
      <c r="BI9" s="4"/>
      <c r="BJ9" s="36" t="str">
        <f>VLOOKUP(BJ7,[1]eFFG!$O$4:$DV$3050,4,FALSE)</f>
        <v/>
      </c>
      <c r="BK9" s="36"/>
      <c r="BN9" s="18"/>
      <c r="BO9" s="18"/>
    </row>
    <row r="10" spans="1:67" s="3" customFormat="1" ht="15" customHeight="1">
      <c r="A10" s="64"/>
      <c r="B10" s="65"/>
      <c r="C10" s="65"/>
      <c r="D10" s="65"/>
      <c r="E10" s="65"/>
      <c r="F10" s="65"/>
      <c r="G10" s="65"/>
      <c r="H10" s="65"/>
      <c r="I10" s="65"/>
      <c r="J10" s="65"/>
      <c r="K10" s="65"/>
      <c r="L10" s="65"/>
      <c r="M10" s="65"/>
      <c r="N10" s="65"/>
      <c r="O10" s="65"/>
      <c r="P10" s="65"/>
      <c r="Q10" s="65"/>
      <c r="R10" s="65"/>
      <c r="S10" s="66"/>
      <c r="U10" s="9"/>
      <c r="V10" s="32" t="str">
        <f>VLOOKUP(BN10,[1]eFFG!$H$4:$J$1030,3,FALSE)</f>
        <v>B.02</v>
      </c>
      <c r="W10" s="33"/>
      <c r="X10" s="34" t="str">
        <f>VLOOKUP(BN10,[1]eFFG!$O$4:$DV$519,9,FALSE)</f>
        <v>Have the GPS and other information in section 0 been correctly filled out?</v>
      </c>
      <c r="Y10" s="34"/>
      <c r="Z10" s="34"/>
      <c r="AA10" s="34"/>
      <c r="AB10" s="34"/>
      <c r="AC10" s="34"/>
      <c r="AD10" s="34"/>
      <c r="AE10" s="34"/>
      <c r="AF10" s="34"/>
      <c r="AG10" s="34"/>
      <c r="AH10" s="34"/>
      <c r="AI10" s="34"/>
      <c r="AJ10" s="34"/>
      <c r="AK10" s="34"/>
      <c r="AL10" s="34"/>
      <c r="AM10" s="34"/>
      <c r="AN10" s="35"/>
      <c r="BJ10" s="18"/>
      <c r="BK10" s="45"/>
      <c r="BN10" s="12" t="s">
        <v>17</v>
      </c>
      <c r="BO10" s="12"/>
    </row>
    <row r="11" spans="1:67" s="3" customFormat="1" ht="15" customHeight="1">
      <c r="A11" s="64"/>
      <c r="B11" s="65"/>
      <c r="C11" s="65"/>
      <c r="D11" s="65"/>
      <c r="E11" s="65"/>
      <c r="F11" s="65"/>
      <c r="G11" s="65"/>
      <c r="H11" s="65"/>
      <c r="I11" s="65"/>
      <c r="J11" s="65"/>
      <c r="K11" s="65"/>
      <c r="L11" s="65"/>
      <c r="M11" s="65"/>
      <c r="N11" s="65"/>
      <c r="O11" s="65"/>
      <c r="P11" s="65"/>
      <c r="Q11" s="65"/>
      <c r="R11" s="65"/>
      <c r="S11" s="66"/>
      <c r="U11" s="9"/>
      <c r="V11" s="41"/>
      <c r="W11" s="42"/>
      <c r="X11" s="43"/>
      <c r="Y11" s="43"/>
      <c r="Z11" s="43"/>
      <c r="AA11" s="43"/>
      <c r="AB11" s="43"/>
      <c r="AC11" s="43"/>
      <c r="AD11" s="43"/>
      <c r="AE11" s="43"/>
      <c r="AF11" s="43"/>
      <c r="AG11" s="43"/>
      <c r="AH11" s="43"/>
      <c r="AI11" s="43"/>
      <c r="AJ11" s="43"/>
      <c r="AK11" s="43"/>
      <c r="AL11" s="43"/>
      <c r="AM11" s="43"/>
      <c r="AN11" s="44"/>
      <c r="AO11" s="67"/>
      <c r="AP11" s="46"/>
      <c r="BJ11" s="18"/>
      <c r="BK11" s="45"/>
    </row>
    <row r="12" spans="1:67" s="3" customFormat="1" ht="14.25" customHeight="1">
      <c r="A12" s="64"/>
      <c r="B12" s="65"/>
      <c r="C12" s="65"/>
      <c r="D12" s="65"/>
      <c r="E12" s="65"/>
      <c r="F12" s="65"/>
      <c r="G12" s="65"/>
      <c r="H12" s="65"/>
      <c r="I12" s="65"/>
      <c r="J12" s="65"/>
      <c r="K12" s="65"/>
      <c r="L12" s="65"/>
      <c r="M12" s="65"/>
      <c r="N12" s="65"/>
      <c r="O12" s="65"/>
      <c r="P12" s="65"/>
      <c r="Q12" s="65"/>
      <c r="R12" s="65"/>
      <c r="S12" s="66"/>
      <c r="U12" s="9"/>
      <c r="V12" s="47">
        <v>1</v>
      </c>
      <c r="W12" s="48" t="str">
        <f>VLOOKUP(BN10,[1]eFFG!$O$4:$DU$519,11,FALSE)</f>
        <v>No</v>
      </c>
      <c r="X12" s="49"/>
      <c r="Y12" s="15"/>
      <c r="Z12" s="50"/>
      <c r="AA12" s="50"/>
      <c r="AB12" s="50"/>
      <c r="AC12" s="49"/>
      <c r="AD12" s="49"/>
      <c r="AE12" s="51"/>
      <c r="AF12" s="14"/>
      <c r="AG12" s="52"/>
      <c r="AH12" s="49"/>
      <c r="AI12" s="15"/>
      <c r="AJ12" s="49"/>
      <c r="AK12" s="53"/>
      <c r="AL12" s="54"/>
      <c r="AM12" s="53"/>
      <c r="AN12" s="55"/>
      <c r="AO12" s="68"/>
      <c r="AP12" s="56"/>
      <c r="BJ12" s="18"/>
      <c r="BK12" s="45"/>
    </row>
    <row r="13" spans="1:67" s="18" customFormat="1" ht="14.25" customHeight="1">
      <c r="A13" s="69"/>
      <c r="B13" s="70"/>
      <c r="C13" s="70"/>
      <c r="D13" s="70"/>
      <c r="E13" s="70"/>
      <c r="F13" s="70"/>
      <c r="G13" s="70"/>
      <c r="H13" s="70"/>
      <c r="I13" s="70"/>
      <c r="J13" s="70"/>
      <c r="K13" s="70"/>
      <c r="L13" s="70"/>
      <c r="M13" s="70"/>
      <c r="N13" s="70"/>
      <c r="O13" s="70"/>
      <c r="P13" s="70"/>
      <c r="Q13" s="70"/>
      <c r="R13" s="70"/>
      <c r="S13" s="71"/>
      <c r="U13" s="72"/>
      <c r="V13" s="60">
        <v>2</v>
      </c>
      <c r="W13" s="61" t="str">
        <f>VLOOKUP(BN10,[1]eFFG!$O$4:$DU$519,12,FALSE)</f>
        <v>Yes</v>
      </c>
      <c r="X13" s="27"/>
      <c r="Y13" s="27"/>
      <c r="Z13" s="27"/>
      <c r="AA13" s="27"/>
      <c r="AB13" s="27"/>
      <c r="AC13" s="27"/>
      <c r="AD13" s="27"/>
      <c r="AE13" s="25"/>
      <c r="AF13" s="62"/>
      <c r="AG13" s="62"/>
      <c r="AH13" s="29"/>
      <c r="AI13" s="24"/>
      <c r="AJ13" s="24"/>
      <c r="AK13" s="63"/>
      <c r="AL13" s="30"/>
      <c r="AM13" s="30"/>
      <c r="AN13" s="31"/>
      <c r="BK13" s="45"/>
    </row>
    <row r="14" spans="1:67" s="18" customFormat="1" ht="14.25" customHeight="1">
      <c r="V14" s="73"/>
      <c r="W14" s="73"/>
      <c r="X14" s="40"/>
      <c r="Y14" s="40"/>
      <c r="Z14" s="40"/>
      <c r="AA14" s="40"/>
      <c r="AB14" s="40"/>
      <c r="AC14" s="40"/>
      <c r="AD14" s="40"/>
      <c r="AE14" s="40"/>
      <c r="AF14" s="40"/>
      <c r="AG14" s="40"/>
      <c r="AH14" s="40"/>
      <c r="AI14" s="40"/>
      <c r="AJ14" s="40"/>
      <c r="AK14" s="40"/>
      <c r="AL14" s="40"/>
      <c r="AM14" s="40"/>
      <c r="AN14" s="40"/>
      <c r="AO14" s="46"/>
      <c r="AP14" s="46"/>
      <c r="BK14" s="38"/>
    </row>
    <row r="15" spans="1:67" s="18" customFormat="1" ht="15" customHeight="1">
      <c r="A15" s="5" t="str">
        <f>VLOOKUP(BJ15,[1]eFFG!$H$4:$J$1030,3,FALSE)</f>
        <v>A.03</v>
      </c>
      <c r="B15" s="6"/>
      <c r="C15" s="34" t="str">
        <f>VLOOKUP(BJ15,[1]eFFG!$O$4:$DV$519,9,FALSE)</f>
        <v>Are you very confident, to an extent or not at all confident about the general quality of the interview and that the addressee told you the truth?</v>
      </c>
      <c r="D15" s="34"/>
      <c r="E15" s="34"/>
      <c r="F15" s="34"/>
      <c r="G15" s="34"/>
      <c r="H15" s="34"/>
      <c r="I15" s="34"/>
      <c r="J15" s="34"/>
      <c r="K15" s="34"/>
      <c r="L15" s="34"/>
      <c r="M15" s="34"/>
      <c r="N15" s="34"/>
      <c r="O15" s="34"/>
      <c r="P15" s="34"/>
      <c r="Q15" s="34"/>
      <c r="R15" s="34"/>
      <c r="S15" s="35"/>
      <c r="V15" s="16"/>
      <c r="W15" s="37"/>
      <c r="X15" s="19"/>
      <c r="Y15" s="74"/>
      <c r="Z15" s="75"/>
      <c r="AA15" s="75"/>
      <c r="AB15" s="75"/>
      <c r="AC15" s="19"/>
      <c r="AD15" s="19"/>
      <c r="AE15" s="16"/>
      <c r="AF15" s="37"/>
      <c r="AG15" s="17"/>
      <c r="AH15" s="19"/>
      <c r="AI15" s="74"/>
      <c r="AJ15" s="19"/>
      <c r="AK15" s="4"/>
      <c r="AM15" s="4"/>
      <c r="AN15" s="4"/>
      <c r="AO15" s="56"/>
      <c r="AP15" s="56"/>
      <c r="BJ15" s="12" t="s">
        <v>18</v>
      </c>
      <c r="BK15" s="12"/>
    </row>
    <row r="16" spans="1:67" s="18" customFormat="1" ht="15" customHeight="1">
      <c r="A16" s="76"/>
      <c r="B16" s="77"/>
      <c r="C16" s="78"/>
      <c r="D16" s="78"/>
      <c r="E16" s="78"/>
      <c r="F16" s="78"/>
      <c r="G16" s="78"/>
      <c r="H16" s="78"/>
      <c r="I16" s="78"/>
      <c r="J16" s="78"/>
      <c r="K16" s="78"/>
      <c r="L16" s="78"/>
      <c r="M16" s="78"/>
      <c r="N16" s="78"/>
      <c r="O16" s="78"/>
      <c r="P16" s="78"/>
      <c r="Q16" s="78"/>
      <c r="R16" s="78"/>
      <c r="S16" s="79"/>
      <c r="V16" s="16"/>
      <c r="W16" s="37"/>
      <c r="AE16" s="16"/>
      <c r="AF16" s="17"/>
      <c r="AG16" s="17"/>
      <c r="AH16" s="19"/>
      <c r="AI16" s="40"/>
      <c r="AJ16" s="40"/>
      <c r="AK16" s="74"/>
      <c r="AL16" s="4"/>
      <c r="AM16" s="4"/>
      <c r="AN16" s="4"/>
      <c r="AP16" s="38"/>
      <c r="BJ16" s="22">
        <f>VLOOKUP(BJ15,[1]eFFG!$O$4:$DV$519,65,FALSE)</f>
        <v>0</v>
      </c>
      <c r="BK16" s="22"/>
    </row>
    <row r="17" spans="1:63" s="18" customFormat="1" ht="15" customHeight="1">
      <c r="A17" s="80"/>
      <c r="B17" s="81"/>
      <c r="C17" s="43"/>
      <c r="D17" s="43"/>
      <c r="E17" s="43"/>
      <c r="F17" s="43"/>
      <c r="G17" s="43"/>
      <c r="H17" s="43"/>
      <c r="I17" s="43"/>
      <c r="J17" s="43"/>
      <c r="K17" s="43"/>
      <c r="L17" s="43"/>
      <c r="M17" s="43"/>
      <c r="N17" s="43"/>
      <c r="O17" s="43"/>
      <c r="P17" s="43"/>
      <c r="Q17" s="43"/>
      <c r="R17" s="43"/>
      <c r="S17" s="44"/>
      <c r="AP17" s="38"/>
      <c r="BJ17" s="36" t="str">
        <f>VLOOKUP(BJ15,[1]eFFG!$O$4:$DV$3050,4,FALSE)</f>
        <v xml:space="preserve"> خاتمه</v>
      </c>
      <c r="BK17" s="36"/>
    </row>
    <row r="18" spans="1:63" s="18" customFormat="1" ht="14.25" customHeight="1">
      <c r="A18" s="82">
        <v>1</v>
      </c>
      <c r="B18" s="83" t="str">
        <f>VLOOKUP(BJ15,[1]eFFG!$O$4:$DU$519,11,FALSE)</f>
        <v>Very Confident of Truthfulness of Responses</v>
      </c>
      <c r="C18" s="38"/>
      <c r="D18" s="38"/>
      <c r="E18" s="39"/>
      <c r="F18" s="39"/>
      <c r="G18" s="39"/>
      <c r="H18" s="39"/>
      <c r="I18" s="16"/>
      <c r="J18" s="17"/>
      <c r="L18" s="15" t="str">
        <f>CONCATENATE("[&gt;&gt;",VLOOKUP(BJ15,[1]eFFG!$O$4:$DV$3050,2,FALSE),"]")</f>
        <v>[&gt;&gt;A.03]</v>
      </c>
      <c r="M18" s="2"/>
      <c r="N18" s="40"/>
      <c r="O18" s="40"/>
      <c r="P18" s="40"/>
      <c r="Q18" s="40"/>
      <c r="R18" s="4"/>
      <c r="S18" s="20"/>
      <c r="V18" s="73"/>
      <c r="W18" s="73"/>
      <c r="X18" s="40"/>
      <c r="Y18" s="40"/>
      <c r="Z18" s="40"/>
      <c r="AA18" s="40"/>
      <c r="AB18" s="40"/>
      <c r="AC18" s="40"/>
      <c r="AD18" s="40"/>
      <c r="AE18" s="40"/>
      <c r="AF18" s="40"/>
      <c r="AG18" s="40"/>
      <c r="AH18" s="40"/>
      <c r="AI18" s="40"/>
      <c r="AJ18" s="40"/>
      <c r="AK18" s="40"/>
      <c r="AL18" s="40"/>
      <c r="AM18" s="40"/>
      <c r="AN18" s="40"/>
      <c r="AO18" s="84"/>
      <c r="AP18" s="84"/>
      <c r="BK18" s="38"/>
    </row>
    <row r="19" spans="1:63" s="18" customFormat="1" ht="14.25" customHeight="1">
      <c r="A19" s="60">
        <v>2</v>
      </c>
      <c r="B19" s="83" t="str">
        <f>VLOOKUP(BJ15,[1]eFFG!$O$4:$DU$519,12,FALSE)</f>
        <v>Somewhat Confident of Truthfulness of Responses</v>
      </c>
      <c r="C19" s="4"/>
      <c r="D19" s="4"/>
      <c r="E19" s="4"/>
      <c r="F19" s="4"/>
      <c r="G19" s="4"/>
      <c r="H19" s="4"/>
      <c r="I19" s="4"/>
      <c r="J19" s="4"/>
      <c r="K19" s="4"/>
      <c r="L19" s="4"/>
      <c r="M19" s="4"/>
      <c r="N19" s="4"/>
      <c r="O19" s="4"/>
      <c r="P19" s="4"/>
      <c r="Q19" s="37"/>
      <c r="R19" s="37"/>
      <c r="S19" s="85"/>
      <c r="V19" s="73"/>
      <c r="W19" s="73"/>
      <c r="X19" s="40"/>
      <c r="Y19" s="40"/>
      <c r="Z19" s="40"/>
      <c r="AA19" s="40"/>
      <c r="AB19" s="40"/>
      <c r="AC19" s="40"/>
      <c r="AD19" s="40"/>
      <c r="AE19" s="40"/>
      <c r="AF19" s="40"/>
      <c r="AG19" s="40"/>
      <c r="AH19" s="40"/>
      <c r="AI19" s="40"/>
      <c r="AJ19" s="40"/>
      <c r="AK19" s="40"/>
      <c r="AL19" s="40"/>
      <c r="AM19" s="40"/>
      <c r="AN19" s="40"/>
      <c r="AO19" s="46"/>
      <c r="AP19" s="46"/>
      <c r="BJ19" s="19"/>
      <c r="BK19" s="19"/>
    </row>
    <row r="20" spans="1:63" s="18" customFormat="1" ht="14.25" customHeight="1">
      <c r="A20" s="60">
        <v>3</v>
      </c>
      <c r="B20" s="23" t="str">
        <f>VLOOKUP(BJ15,[1]eFFG!$O$4:$DU$519,13,FALSE)</f>
        <v>Not At All Confident of Truthfulness of Responses</v>
      </c>
      <c r="C20" s="30"/>
      <c r="D20" s="30"/>
      <c r="E20" s="30"/>
      <c r="F20" s="30"/>
      <c r="G20" s="30"/>
      <c r="H20" s="30"/>
      <c r="I20" s="30"/>
      <c r="J20" s="30"/>
      <c r="K20" s="30"/>
      <c r="L20" s="30"/>
      <c r="M20" s="30"/>
      <c r="N20" s="30"/>
      <c r="O20" s="30"/>
      <c r="P20" s="30"/>
      <c r="Q20" s="86"/>
      <c r="R20" s="86"/>
      <c r="S20" s="87"/>
      <c r="V20" s="19"/>
      <c r="W20" s="19"/>
      <c r="X20" s="19"/>
      <c r="Y20" s="19"/>
      <c r="Z20" s="19"/>
      <c r="AA20" s="19"/>
      <c r="AB20" s="19"/>
      <c r="AC20" s="19"/>
      <c r="AD20" s="19"/>
      <c r="AE20" s="19"/>
      <c r="AF20" s="19"/>
      <c r="AG20" s="19"/>
      <c r="AH20" s="19"/>
      <c r="AI20" s="19"/>
      <c r="AJ20" s="19"/>
      <c r="AK20" s="37"/>
      <c r="AL20" s="37"/>
      <c r="AM20" s="37"/>
      <c r="AN20" s="37"/>
      <c r="AO20" s="56"/>
      <c r="AP20" s="56"/>
      <c r="BJ20" s="19"/>
      <c r="BK20" s="19"/>
    </row>
    <row r="21" spans="1:63" s="18" customFormat="1" ht="14.25" customHeight="1">
      <c r="V21" s="19"/>
      <c r="W21" s="19"/>
      <c r="X21" s="19"/>
      <c r="Y21" s="19"/>
      <c r="Z21" s="19"/>
      <c r="AA21" s="19"/>
      <c r="AB21" s="19"/>
      <c r="AC21" s="19"/>
      <c r="AD21" s="19"/>
      <c r="AE21" s="19"/>
      <c r="AF21" s="19"/>
      <c r="AG21" s="19"/>
      <c r="AH21" s="19"/>
      <c r="AI21" s="19"/>
      <c r="AJ21" s="19"/>
      <c r="AK21" s="37"/>
      <c r="AL21" s="37"/>
      <c r="AM21" s="37"/>
      <c r="AN21" s="37"/>
      <c r="AO21" s="38"/>
      <c r="AP21" s="38"/>
    </row>
    <row r="22" spans="1:63" s="18" customFormat="1" ht="15" customHeight="1">
      <c r="A22" s="32" t="str">
        <f>VLOOKUP(BJ22,[1]eFFG!$H$4:$J$1030,3,FALSE)</f>
        <v>A.04</v>
      </c>
      <c r="B22" s="33"/>
      <c r="C22" s="34" t="str">
        <f>VLOOKUP(BJ22,[1]eFFG!$O$4:$DV$519,9,FALSE)</f>
        <v>Please explain why you are not confident about the interview or have doubt about the truth told by the respondent:</v>
      </c>
      <c r="D22" s="34"/>
      <c r="E22" s="34"/>
      <c r="F22" s="34"/>
      <c r="G22" s="34"/>
      <c r="H22" s="34"/>
      <c r="I22" s="34"/>
      <c r="J22" s="34"/>
      <c r="K22" s="34"/>
      <c r="L22" s="34"/>
      <c r="M22" s="34"/>
      <c r="N22" s="34"/>
      <c r="O22" s="34"/>
      <c r="P22" s="34"/>
      <c r="Q22" s="34"/>
      <c r="R22" s="34"/>
      <c r="S22" s="35"/>
      <c r="AO22" s="4"/>
      <c r="AP22" s="38"/>
      <c r="BJ22" s="12" t="s">
        <v>19</v>
      </c>
      <c r="BK22" s="12"/>
    </row>
    <row r="23" spans="1:63" s="18" customFormat="1" ht="15" customHeight="1">
      <c r="A23" s="41"/>
      <c r="B23" s="42"/>
      <c r="C23" s="43"/>
      <c r="D23" s="43"/>
      <c r="E23" s="43"/>
      <c r="F23" s="43"/>
      <c r="G23" s="43"/>
      <c r="H23" s="43"/>
      <c r="I23" s="43"/>
      <c r="J23" s="43"/>
      <c r="K23" s="43"/>
      <c r="L23" s="43"/>
      <c r="M23" s="43"/>
      <c r="N23" s="43"/>
      <c r="O23" s="43"/>
      <c r="P23" s="43"/>
      <c r="Q23" s="43"/>
      <c r="R23" s="43"/>
      <c r="S23" s="44"/>
      <c r="V23" s="73"/>
      <c r="W23" s="73"/>
      <c r="X23" s="40"/>
      <c r="Y23" s="40"/>
      <c r="Z23" s="40"/>
      <c r="AA23" s="40"/>
      <c r="AB23" s="40"/>
      <c r="AC23" s="40"/>
      <c r="AD23" s="40"/>
      <c r="AE23" s="40"/>
      <c r="AF23" s="40"/>
      <c r="AG23" s="40"/>
      <c r="AH23" s="40"/>
      <c r="AI23" s="40"/>
      <c r="AJ23" s="40"/>
      <c r="AK23" s="40"/>
      <c r="AL23" s="40"/>
      <c r="AM23" s="40"/>
      <c r="AN23" s="40"/>
      <c r="AO23" s="84"/>
      <c r="AP23" s="84"/>
      <c r="BJ23" s="22">
        <f>VLOOKUP(BJ22,[1]eFFG!$O$4:$DV$519,65,FALSE)</f>
        <v>0</v>
      </c>
      <c r="BK23" s="22"/>
    </row>
    <row r="24" spans="1:63" s="18" customFormat="1" ht="14.25" customHeight="1">
      <c r="A24" s="57"/>
      <c r="B24" s="58"/>
      <c r="C24" s="58"/>
      <c r="D24" s="58"/>
      <c r="E24" s="58"/>
      <c r="F24" s="58"/>
      <c r="G24" s="58"/>
      <c r="H24" s="58"/>
      <c r="I24" s="58"/>
      <c r="J24" s="58"/>
      <c r="K24" s="58"/>
      <c r="L24" s="58"/>
      <c r="M24" s="58"/>
      <c r="N24" s="58"/>
      <c r="O24" s="58"/>
      <c r="P24" s="58"/>
      <c r="Q24" s="58"/>
      <c r="R24" s="58"/>
      <c r="S24" s="59"/>
      <c r="V24" s="73"/>
      <c r="W24" s="73"/>
      <c r="X24" s="73"/>
      <c r="Y24" s="73"/>
      <c r="Z24" s="73"/>
      <c r="AA24" s="73"/>
      <c r="AB24" s="73"/>
      <c r="AC24" s="73"/>
      <c r="AD24" s="73"/>
      <c r="AE24" s="73"/>
      <c r="AF24" s="73"/>
      <c r="AG24" s="73"/>
      <c r="AH24" s="73"/>
      <c r="AI24" s="73"/>
      <c r="AJ24" s="73"/>
      <c r="AK24" s="73"/>
      <c r="AL24" s="73"/>
      <c r="AM24" s="73"/>
      <c r="AN24" s="73"/>
      <c r="AO24" s="46"/>
      <c r="AP24" s="46"/>
      <c r="BJ24" s="36" t="str">
        <f>VLOOKUP(BJ22,[1]eFFG!$O$4:$DV$3050,4,FALSE)</f>
        <v/>
      </c>
      <c r="BK24" s="36"/>
    </row>
    <row r="25" spans="1:63" s="18" customFormat="1" ht="14.25" customHeight="1">
      <c r="A25" s="64"/>
      <c r="B25" s="65"/>
      <c r="C25" s="65"/>
      <c r="D25" s="65"/>
      <c r="E25" s="65"/>
      <c r="F25" s="65"/>
      <c r="G25" s="65"/>
      <c r="H25" s="65"/>
      <c r="I25" s="65"/>
      <c r="J25" s="65"/>
      <c r="K25" s="65"/>
      <c r="L25" s="65"/>
      <c r="M25" s="65"/>
      <c r="N25" s="65"/>
      <c r="O25" s="65"/>
      <c r="P25" s="65"/>
      <c r="Q25" s="65"/>
      <c r="R25" s="65"/>
      <c r="S25" s="66"/>
      <c r="U25" s="38"/>
      <c r="V25" s="73"/>
      <c r="W25" s="73"/>
      <c r="X25" s="73"/>
      <c r="Y25" s="73"/>
      <c r="Z25" s="73"/>
      <c r="AA25" s="73"/>
      <c r="AB25" s="73"/>
      <c r="AC25" s="73"/>
      <c r="AD25" s="73"/>
      <c r="AE25" s="73"/>
      <c r="AF25" s="73"/>
      <c r="AG25" s="73"/>
      <c r="AH25" s="73"/>
      <c r="AI25" s="73"/>
      <c r="AJ25" s="73"/>
      <c r="AK25" s="73"/>
      <c r="AL25" s="73"/>
      <c r="AM25" s="73"/>
      <c r="AN25" s="73"/>
      <c r="AO25" s="56"/>
      <c r="AP25" s="56"/>
    </row>
    <row r="26" spans="1:63" s="18" customFormat="1" ht="14.25" customHeight="1">
      <c r="A26" s="64"/>
      <c r="B26" s="65"/>
      <c r="C26" s="65"/>
      <c r="D26" s="65"/>
      <c r="E26" s="65"/>
      <c r="F26" s="65"/>
      <c r="G26" s="65"/>
      <c r="H26" s="65"/>
      <c r="I26" s="65"/>
      <c r="J26" s="65"/>
      <c r="K26" s="65"/>
      <c r="L26" s="65"/>
      <c r="M26" s="65"/>
      <c r="N26" s="65"/>
      <c r="O26" s="65"/>
      <c r="P26" s="65"/>
      <c r="Q26" s="65"/>
      <c r="R26" s="65"/>
      <c r="S26" s="66"/>
      <c r="U26" s="38"/>
      <c r="V26" s="73"/>
      <c r="W26" s="73"/>
      <c r="X26" s="73"/>
      <c r="Y26" s="73"/>
      <c r="Z26" s="73"/>
      <c r="AA26" s="73"/>
      <c r="AB26" s="73"/>
      <c r="AC26" s="73"/>
      <c r="AD26" s="73"/>
      <c r="AE26" s="73"/>
      <c r="AF26" s="73"/>
      <c r="AG26" s="73"/>
      <c r="AH26" s="73"/>
      <c r="AI26" s="73"/>
      <c r="AJ26" s="73"/>
      <c r="AK26" s="73"/>
      <c r="AL26" s="73"/>
      <c r="AM26" s="73"/>
      <c r="AN26" s="73"/>
      <c r="AP26" s="38"/>
    </row>
    <row r="27" spans="1:63" s="18" customFormat="1" ht="14.25" customHeight="1">
      <c r="A27" s="64"/>
      <c r="B27" s="65"/>
      <c r="C27" s="65"/>
      <c r="D27" s="65"/>
      <c r="E27" s="65"/>
      <c r="F27" s="65"/>
      <c r="G27" s="65"/>
      <c r="H27" s="65"/>
      <c r="I27" s="65"/>
      <c r="J27" s="65"/>
      <c r="K27" s="65"/>
      <c r="L27" s="65"/>
      <c r="M27" s="65"/>
      <c r="N27" s="65"/>
      <c r="O27" s="65"/>
      <c r="P27" s="65"/>
      <c r="Q27" s="65"/>
      <c r="R27" s="65"/>
      <c r="S27" s="66"/>
      <c r="U27" s="38"/>
      <c r="V27" s="73"/>
      <c r="W27" s="73"/>
      <c r="X27" s="73"/>
      <c r="Y27" s="73"/>
      <c r="Z27" s="73"/>
      <c r="AA27" s="73"/>
      <c r="AB27" s="73"/>
      <c r="AC27" s="73"/>
      <c r="AD27" s="73"/>
      <c r="AE27" s="73"/>
      <c r="AF27" s="73"/>
      <c r="AG27" s="73"/>
      <c r="AH27" s="73"/>
      <c r="AI27" s="73"/>
      <c r="AJ27" s="73"/>
      <c r="AK27" s="73"/>
      <c r="AL27" s="73"/>
      <c r="AM27" s="73"/>
      <c r="AN27" s="73"/>
      <c r="AP27" s="38"/>
      <c r="BJ27" s="88"/>
      <c r="BK27" s="88"/>
    </row>
    <row r="28" spans="1:63" s="18" customFormat="1" ht="14.25" customHeight="1">
      <c r="A28" s="64"/>
      <c r="B28" s="65"/>
      <c r="C28" s="65"/>
      <c r="D28" s="65"/>
      <c r="E28" s="65"/>
      <c r="F28" s="65"/>
      <c r="G28" s="65"/>
      <c r="H28" s="65"/>
      <c r="I28" s="65"/>
      <c r="J28" s="65"/>
      <c r="K28" s="65"/>
      <c r="L28" s="65"/>
      <c r="M28" s="65"/>
      <c r="N28" s="65"/>
      <c r="O28" s="65"/>
      <c r="P28" s="65"/>
      <c r="Q28" s="65"/>
      <c r="R28" s="65"/>
      <c r="S28" s="66"/>
      <c r="U28" s="38"/>
      <c r="V28" s="73"/>
      <c r="W28" s="73"/>
      <c r="X28" s="73"/>
      <c r="Y28" s="73"/>
      <c r="Z28" s="73"/>
      <c r="AA28" s="73"/>
      <c r="AB28" s="73"/>
      <c r="AC28" s="73"/>
      <c r="AD28" s="73"/>
      <c r="AE28" s="73"/>
      <c r="AF28" s="73"/>
      <c r="AG28" s="73"/>
      <c r="AH28" s="73"/>
      <c r="AI28" s="73"/>
      <c r="AJ28" s="73"/>
      <c r="AK28" s="73"/>
      <c r="AL28" s="73"/>
      <c r="AM28" s="73"/>
      <c r="AN28" s="73"/>
      <c r="AP28" s="38"/>
    </row>
    <row r="29" spans="1:63" s="18" customFormat="1" ht="14.25" customHeight="1">
      <c r="A29" s="64"/>
      <c r="B29" s="65"/>
      <c r="C29" s="65"/>
      <c r="D29" s="65"/>
      <c r="E29" s="65"/>
      <c r="F29" s="65"/>
      <c r="G29" s="65"/>
      <c r="H29" s="65"/>
      <c r="I29" s="65"/>
      <c r="J29" s="65"/>
      <c r="K29" s="65"/>
      <c r="L29" s="65"/>
      <c r="M29" s="65"/>
      <c r="N29" s="65"/>
      <c r="O29" s="65"/>
      <c r="P29" s="65"/>
      <c r="Q29" s="65"/>
      <c r="R29" s="65"/>
      <c r="S29" s="66"/>
      <c r="T29" s="84"/>
      <c r="U29" s="38"/>
      <c r="V29" s="73"/>
      <c r="W29" s="73"/>
      <c r="X29" s="73"/>
      <c r="Y29" s="73"/>
      <c r="Z29" s="73"/>
      <c r="AA29" s="73"/>
      <c r="AB29" s="73"/>
      <c r="AC29" s="73"/>
      <c r="AD29" s="73"/>
      <c r="AE29" s="73"/>
      <c r="AF29" s="73"/>
      <c r="AG29" s="73"/>
      <c r="AH29" s="73"/>
      <c r="AI29" s="73"/>
      <c r="AJ29" s="73"/>
      <c r="AK29" s="73"/>
      <c r="AL29" s="73"/>
      <c r="AM29" s="73"/>
      <c r="AN29" s="73"/>
      <c r="AP29" s="38"/>
    </row>
    <row r="30" spans="1:63" s="18" customFormat="1" ht="14.25" customHeight="1">
      <c r="A30" s="64"/>
      <c r="B30" s="65"/>
      <c r="C30" s="65"/>
      <c r="D30" s="65"/>
      <c r="E30" s="65"/>
      <c r="F30" s="65"/>
      <c r="G30" s="65"/>
      <c r="H30" s="65"/>
      <c r="I30" s="65"/>
      <c r="J30" s="65"/>
      <c r="K30" s="65"/>
      <c r="L30" s="65"/>
      <c r="M30" s="65"/>
      <c r="N30" s="65"/>
      <c r="O30" s="65"/>
      <c r="P30" s="65"/>
      <c r="Q30" s="65"/>
      <c r="R30" s="65"/>
      <c r="S30" s="66"/>
      <c r="T30" s="3"/>
      <c r="U30" s="3"/>
      <c r="V30" s="16"/>
      <c r="W30" s="16"/>
      <c r="X30" s="16"/>
      <c r="Y30" s="16"/>
      <c r="Z30" s="16"/>
      <c r="AA30" s="16"/>
      <c r="AB30" s="16"/>
      <c r="AC30" s="16"/>
      <c r="AD30" s="16"/>
      <c r="AE30" s="16"/>
      <c r="AF30" s="16"/>
      <c r="AG30" s="16"/>
      <c r="AH30" s="16"/>
      <c r="AI30" s="16"/>
      <c r="AJ30" s="16"/>
      <c r="AK30" s="16"/>
      <c r="AL30" s="16"/>
      <c r="AM30" s="16"/>
      <c r="AN30" s="16"/>
      <c r="AO30" s="84"/>
      <c r="AP30" s="38"/>
    </row>
    <row r="31" spans="1:63" s="18" customFormat="1" ht="14.25" customHeight="1">
      <c r="A31" s="64"/>
      <c r="B31" s="65"/>
      <c r="C31" s="65"/>
      <c r="D31" s="65"/>
      <c r="E31" s="65"/>
      <c r="F31" s="65"/>
      <c r="G31" s="65"/>
      <c r="H31" s="65"/>
      <c r="I31" s="65"/>
      <c r="J31" s="65"/>
      <c r="K31" s="65"/>
      <c r="L31" s="65"/>
      <c r="M31" s="65"/>
      <c r="N31" s="65"/>
      <c r="O31" s="65"/>
      <c r="P31" s="65"/>
      <c r="Q31" s="65"/>
      <c r="R31" s="65"/>
      <c r="S31" s="66"/>
      <c r="T31" s="89"/>
      <c r="U31" s="84"/>
      <c r="V31" s="73"/>
      <c r="W31" s="73"/>
      <c r="X31" s="40"/>
      <c r="Y31" s="40"/>
      <c r="Z31" s="40"/>
      <c r="AA31" s="40"/>
      <c r="AB31" s="40"/>
      <c r="AC31" s="40"/>
      <c r="AD31" s="40"/>
      <c r="AE31" s="40"/>
      <c r="AF31" s="40"/>
      <c r="AG31" s="40"/>
      <c r="AH31" s="40"/>
      <c r="AI31" s="40"/>
      <c r="AJ31" s="40"/>
      <c r="AK31" s="40"/>
      <c r="AL31" s="40"/>
      <c r="AM31" s="40"/>
      <c r="AN31" s="40"/>
      <c r="AO31" s="84"/>
      <c r="AP31" s="84"/>
    </row>
    <row r="32" spans="1:63" s="18" customFormat="1" ht="14.25" customHeight="1">
      <c r="A32" s="64"/>
      <c r="B32" s="65"/>
      <c r="C32" s="65"/>
      <c r="D32" s="65"/>
      <c r="E32" s="65"/>
      <c r="F32" s="65"/>
      <c r="G32" s="65"/>
      <c r="H32" s="65"/>
      <c r="I32" s="65"/>
      <c r="J32" s="65"/>
      <c r="K32" s="65"/>
      <c r="L32" s="65"/>
      <c r="M32" s="65"/>
      <c r="N32" s="65"/>
      <c r="O32" s="65"/>
      <c r="P32" s="65"/>
      <c r="Q32" s="65"/>
      <c r="R32" s="65"/>
      <c r="S32" s="66"/>
      <c r="V32" s="73"/>
      <c r="W32" s="73"/>
      <c r="X32" s="40"/>
      <c r="Y32" s="40"/>
      <c r="Z32" s="40"/>
      <c r="AA32" s="40"/>
      <c r="AB32" s="40"/>
      <c r="AC32" s="40"/>
      <c r="AD32" s="40"/>
      <c r="AE32" s="40"/>
      <c r="AF32" s="40"/>
      <c r="AG32" s="40"/>
      <c r="AH32" s="40"/>
      <c r="AI32" s="40"/>
      <c r="AJ32" s="40"/>
      <c r="AK32" s="40"/>
      <c r="AL32" s="40"/>
      <c r="AM32" s="40"/>
      <c r="AN32" s="40"/>
      <c r="AO32" s="46"/>
      <c r="AP32" s="46"/>
    </row>
    <row r="33" spans="1:63" s="18" customFormat="1" ht="14.25" customHeight="1">
      <c r="A33" s="64"/>
      <c r="B33" s="65"/>
      <c r="C33" s="65"/>
      <c r="D33" s="65"/>
      <c r="E33" s="65"/>
      <c r="F33" s="65"/>
      <c r="G33" s="65"/>
      <c r="H33" s="65"/>
      <c r="I33" s="65"/>
      <c r="J33" s="65"/>
      <c r="K33" s="65"/>
      <c r="L33" s="65"/>
      <c r="M33" s="65"/>
      <c r="N33" s="65"/>
      <c r="O33" s="65"/>
      <c r="P33" s="65"/>
      <c r="Q33" s="65"/>
      <c r="R33" s="65"/>
      <c r="S33" s="66"/>
      <c r="V33" s="16"/>
      <c r="W33" s="16"/>
      <c r="X33" s="16"/>
      <c r="Y33" s="16"/>
      <c r="Z33" s="16"/>
      <c r="AA33" s="16"/>
      <c r="AB33" s="16"/>
      <c r="AC33" s="16"/>
      <c r="AD33" s="16"/>
      <c r="AE33" s="16"/>
      <c r="AF33" s="16"/>
      <c r="AG33" s="16"/>
      <c r="AH33" s="16"/>
      <c r="AI33" s="16"/>
      <c r="AJ33" s="16"/>
      <c r="AK33" s="16"/>
      <c r="AL33" s="16"/>
      <c r="AM33" s="16"/>
      <c r="AN33" s="16"/>
      <c r="AO33" s="56"/>
      <c r="AP33" s="56"/>
    </row>
    <row r="34" spans="1:63" s="18" customFormat="1" ht="14.25" customHeight="1">
      <c r="A34" s="64"/>
      <c r="B34" s="65"/>
      <c r="C34" s="65"/>
      <c r="D34" s="65"/>
      <c r="E34" s="65"/>
      <c r="F34" s="65"/>
      <c r="G34" s="65"/>
      <c r="H34" s="65"/>
      <c r="I34" s="65"/>
      <c r="J34" s="65"/>
      <c r="K34" s="65"/>
      <c r="L34" s="65"/>
      <c r="M34" s="65"/>
      <c r="N34" s="65"/>
      <c r="O34" s="65"/>
      <c r="P34" s="65"/>
      <c r="Q34" s="65"/>
      <c r="R34" s="65"/>
      <c r="S34" s="66"/>
      <c r="V34" s="16"/>
      <c r="W34" s="16"/>
      <c r="X34" s="16"/>
      <c r="Y34" s="16"/>
      <c r="Z34" s="16"/>
      <c r="AA34" s="16"/>
      <c r="AB34" s="16"/>
      <c r="AC34" s="16"/>
      <c r="AD34" s="16"/>
      <c r="AE34" s="16"/>
      <c r="AF34" s="16"/>
      <c r="AG34" s="16"/>
      <c r="AH34" s="16"/>
      <c r="AI34" s="16"/>
      <c r="AJ34" s="16"/>
      <c r="AK34" s="16"/>
      <c r="AL34" s="16"/>
      <c r="AM34" s="16"/>
      <c r="AN34" s="16"/>
      <c r="AP34" s="38"/>
    </row>
    <row r="35" spans="1:63" s="18" customFormat="1" ht="14.25" customHeight="1">
      <c r="A35" s="64"/>
      <c r="B35" s="65"/>
      <c r="C35" s="65"/>
      <c r="D35" s="65"/>
      <c r="E35" s="65"/>
      <c r="F35" s="65"/>
      <c r="G35" s="65"/>
      <c r="H35" s="65"/>
      <c r="I35" s="65"/>
      <c r="J35" s="65"/>
      <c r="K35" s="65"/>
      <c r="L35" s="65"/>
      <c r="M35" s="65"/>
      <c r="N35" s="65"/>
      <c r="O35" s="65"/>
      <c r="P35" s="65"/>
      <c r="Q35" s="65"/>
      <c r="R35" s="65"/>
      <c r="S35" s="66"/>
      <c r="V35" s="16"/>
      <c r="W35" s="16"/>
      <c r="X35" s="16"/>
      <c r="Y35" s="16"/>
      <c r="Z35" s="16"/>
      <c r="AA35" s="16"/>
      <c r="AB35" s="16"/>
      <c r="AC35" s="16"/>
      <c r="AD35" s="16"/>
      <c r="AE35" s="16"/>
      <c r="AF35" s="16"/>
      <c r="AG35" s="16"/>
      <c r="AH35" s="16"/>
      <c r="AI35" s="16"/>
      <c r="AJ35" s="16"/>
      <c r="AK35" s="16"/>
      <c r="AL35" s="16"/>
      <c r="AM35" s="16"/>
      <c r="AN35" s="16"/>
      <c r="AP35" s="38"/>
    </row>
    <row r="36" spans="1:63" s="18" customFormat="1" ht="14.25" customHeight="1">
      <c r="A36" s="64"/>
      <c r="B36" s="65"/>
      <c r="C36" s="65"/>
      <c r="D36" s="65"/>
      <c r="E36" s="65"/>
      <c r="F36" s="65"/>
      <c r="G36" s="65"/>
      <c r="H36" s="65"/>
      <c r="I36" s="65"/>
      <c r="J36" s="65"/>
      <c r="K36" s="65"/>
      <c r="L36" s="65"/>
      <c r="M36" s="65"/>
      <c r="N36" s="65"/>
      <c r="O36" s="65"/>
      <c r="P36" s="65"/>
      <c r="Q36" s="65"/>
      <c r="R36" s="65"/>
      <c r="S36" s="66"/>
      <c r="V36" s="16"/>
      <c r="W36" s="16"/>
      <c r="X36" s="16"/>
      <c r="Y36" s="16"/>
      <c r="Z36" s="16"/>
      <c r="AA36" s="16"/>
      <c r="AB36" s="16"/>
      <c r="AC36" s="16"/>
      <c r="AD36" s="16"/>
      <c r="AE36" s="16"/>
      <c r="AF36" s="16"/>
      <c r="AG36" s="16"/>
      <c r="AH36" s="16"/>
      <c r="AI36" s="16"/>
      <c r="AJ36" s="16"/>
      <c r="AK36" s="16"/>
      <c r="AL36" s="16"/>
      <c r="AM36" s="16"/>
      <c r="AN36" s="16"/>
      <c r="AP36" s="38"/>
    </row>
    <row r="37" spans="1:63" ht="14.25" customHeight="1">
      <c r="A37" s="69"/>
      <c r="B37" s="70"/>
      <c r="C37" s="70"/>
      <c r="D37" s="70"/>
      <c r="E37" s="70"/>
      <c r="F37" s="70"/>
      <c r="G37" s="70"/>
      <c r="H37" s="70"/>
      <c r="I37" s="70"/>
      <c r="J37" s="70"/>
      <c r="K37" s="70"/>
      <c r="L37" s="70"/>
      <c r="M37" s="70"/>
      <c r="N37" s="70"/>
      <c r="O37" s="70"/>
      <c r="P37" s="70"/>
      <c r="Q37" s="70"/>
      <c r="R37" s="70"/>
      <c r="S37" s="71"/>
      <c r="T37" s="18"/>
      <c r="U37" s="18"/>
      <c r="V37" s="16"/>
      <c r="W37" s="16"/>
      <c r="X37" s="16"/>
      <c r="Y37" s="16"/>
      <c r="Z37" s="16"/>
      <c r="AA37" s="16"/>
      <c r="AB37" s="16"/>
      <c r="AC37" s="16"/>
      <c r="AD37" s="16"/>
      <c r="AE37" s="16"/>
      <c r="AF37" s="16"/>
      <c r="AG37" s="16"/>
      <c r="AH37" s="16"/>
      <c r="AI37" s="16"/>
      <c r="AJ37" s="16"/>
      <c r="AK37" s="16"/>
      <c r="AL37" s="16"/>
      <c r="AM37" s="16"/>
      <c r="AN37" s="16"/>
      <c r="AO37" s="18"/>
      <c r="AP37" s="38"/>
    </row>
    <row r="38" spans="1:63" ht="14.25" customHeight="1">
      <c r="A38" s="16"/>
      <c r="B38" s="37"/>
      <c r="C38" s="18"/>
      <c r="D38" s="18"/>
      <c r="E38" s="18"/>
      <c r="F38" s="18"/>
      <c r="G38" s="16"/>
      <c r="H38" s="17"/>
      <c r="I38" s="18"/>
      <c r="J38" s="18"/>
      <c r="K38" s="18"/>
      <c r="L38" s="16"/>
      <c r="M38" s="17"/>
      <c r="N38" s="18"/>
      <c r="O38" s="18"/>
      <c r="P38" s="18"/>
      <c r="Q38" s="18"/>
      <c r="R38" s="18"/>
      <c r="S38" s="18"/>
      <c r="T38" s="40"/>
      <c r="U38" s="38"/>
      <c r="V38" s="16"/>
      <c r="W38" s="16"/>
      <c r="X38" s="16"/>
      <c r="Y38" s="16"/>
      <c r="Z38" s="16"/>
      <c r="AA38" s="16"/>
      <c r="AB38" s="16"/>
      <c r="AC38" s="16"/>
      <c r="AD38" s="16"/>
      <c r="AE38" s="16"/>
      <c r="AF38" s="16"/>
      <c r="AG38" s="16"/>
      <c r="AH38" s="16"/>
      <c r="AI38" s="16"/>
      <c r="AJ38" s="16"/>
      <c r="AK38" s="16"/>
      <c r="AL38" s="16"/>
      <c r="AM38" s="16"/>
      <c r="AN38" s="16"/>
      <c r="AO38" s="84"/>
      <c r="AP38" s="38"/>
      <c r="BJ38" s="92"/>
      <c r="BK38" s="92"/>
    </row>
    <row r="39" spans="1:63" ht="14.25" customHeight="1">
      <c r="T39" s="93"/>
      <c r="U39" s="38"/>
      <c r="V39" s="16"/>
      <c r="W39" s="16"/>
      <c r="X39" s="16"/>
      <c r="Y39" s="16"/>
      <c r="Z39" s="16"/>
      <c r="AA39" s="16"/>
      <c r="AB39" s="16"/>
      <c r="AC39" s="16"/>
      <c r="AD39" s="16"/>
      <c r="AE39" s="16"/>
      <c r="AF39" s="16"/>
      <c r="AG39" s="16"/>
      <c r="AH39" s="16"/>
      <c r="AI39" s="16"/>
      <c r="AJ39" s="16"/>
      <c r="AK39" s="16"/>
      <c r="AL39" s="16"/>
      <c r="AM39" s="16"/>
      <c r="AN39" s="16"/>
      <c r="AO39" s="19"/>
      <c r="AP39" s="19"/>
      <c r="BJ39" s="92"/>
      <c r="BK39" s="92"/>
    </row>
    <row r="40" spans="1:63" s="95" customFormat="1" ht="14.25" customHeight="1">
      <c r="A40" s="16"/>
      <c r="B40" s="94"/>
      <c r="C40" s="94"/>
      <c r="D40" s="94"/>
      <c r="E40" s="94"/>
      <c r="F40" s="94"/>
      <c r="G40" s="16"/>
      <c r="H40" s="17"/>
      <c r="I40" s="17"/>
      <c r="J40" s="17"/>
      <c r="K40" s="17"/>
      <c r="L40" s="16"/>
      <c r="M40" s="17"/>
      <c r="N40" s="92"/>
      <c r="O40" s="92"/>
      <c r="P40" s="92"/>
      <c r="Q40" s="92"/>
      <c r="R40" s="92"/>
      <c r="S40" s="92"/>
      <c r="T40" s="18"/>
      <c r="U40" s="38"/>
      <c r="V40" s="16"/>
      <c r="W40" s="16"/>
      <c r="X40" s="16"/>
      <c r="Y40" s="16"/>
      <c r="Z40" s="16"/>
      <c r="AA40" s="16"/>
      <c r="AB40" s="16"/>
      <c r="AC40" s="16"/>
      <c r="AD40" s="16"/>
      <c r="AE40" s="16"/>
      <c r="AF40" s="16"/>
      <c r="AG40" s="16"/>
      <c r="AH40" s="16"/>
      <c r="AI40" s="16"/>
      <c r="AJ40" s="16"/>
      <c r="AK40" s="16"/>
      <c r="AL40" s="16"/>
      <c r="AM40" s="16"/>
      <c r="AN40" s="16"/>
      <c r="AO40" s="92"/>
      <c r="AP40" s="92"/>
      <c r="AS40" s="4"/>
      <c r="AT40" s="4"/>
      <c r="AU40" s="4"/>
      <c r="AV40" s="92"/>
      <c r="AW40" s="92"/>
      <c r="AX40" s="92"/>
      <c r="AY40" s="92"/>
      <c r="AZ40" s="92"/>
      <c r="BA40" s="92"/>
      <c r="BB40" s="92"/>
      <c r="BC40" s="92"/>
      <c r="BD40" s="92"/>
      <c r="BE40" s="92"/>
      <c r="BF40" s="92"/>
      <c r="BG40" s="92"/>
      <c r="BH40" s="92"/>
      <c r="BI40" s="92"/>
      <c r="BJ40" s="92"/>
      <c r="BK40" s="92"/>
    </row>
    <row r="44" spans="1:63">
      <c r="BJ44" s="2"/>
      <c r="BK44" s="2"/>
    </row>
    <row r="45" spans="1:63">
      <c r="BJ45" s="2"/>
      <c r="BK45" s="2"/>
    </row>
    <row r="46" spans="1:63">
      <c r="BJ46" s="2"/>
      <c r="BK46" s="2"/>
    </row>
    <row r="47" spans="1:63">
      <c r="BJ47" s="2"/>
      <c r="BK47" s="2"/>
    </row>
    <row r="48" spans="1:63">
      <c r="BJ48" s="2"/>
      <c r="BK48" s="2"/>
    </row>
    <row r="49" spans="62:63">
      <c r="BJ49" s="2"/>
      <c r="BK49" s="2"/>
    </row>
    <row r="50" spans="62:63">
      <c r="BJ50" s="2"/>
      <c r="BK50" s="2"/>
    </row>
    <row r="51" spans="62:63">
      <c r="BJ51" s="2"/>
      <c r="BK51" s="2"/>
    </row>
    <row r="52" spans="62:63">
      <c r="BJ52" s="2"/>
      <c r="BK52" s="2"/>
    </row>
    <row r="53" spans="62:63">
      <c r="BJ53" s="2"/>
      <c r="BK53" s="2"/>
    </row>
    <row r="54" spans="62:63">
      <c r="BJ54" s="2"/>
      <c r="BK54" s="2"/>
    </row>
    <row r="55" spans="62:63">
      <c r="BJ55" s="2"/>
      <c r="BK55" s="2"/>
    </row>
    <row r="56" spans="62:63">
      <c r="BJ56" s="2"/>
      <c r="BK56" s="2"/>
    </row>
    <row r="57" spans="62:63">
      <c r="BJ57" s="2"/>
      <c r="BK57" s="2"/>
    </row>
    <row r="58" spans="62:63">
      <c r="BJ58" s="2"/>
      <c r="BK58" s="2"/>
    </row>
    <row r="59" spans="62:63">
      <c r="BJ59" s="2"/>
      <c r="BK59" s="2"/>
    </row>
    <row r="60" spans="62:63">
      <c r="BJ60" s="2"/>
      <c r="BK60" s="2"/>
    </row>
    <row r="61" spans="62:63">
      <c r="BJ61" s="2"/>
      <c r="BK61" s="2"/>
    </row>
    <row r="62" spans="62:63">
      <c r="BJ62" s="2"/>
      <c r="BK62" s="2"/>
    </row>
    <row r="63" spans="62:63">
      <c r="BJ63" s="2"/>
      <c r="BK63" s="2"/>
    </row>
    <row r="64" spans="62:63">
      <c r="BJ64" s="2"/>
      <c r="BK64" s="2"/>
    </row>
    <row r="65" spans="62:63">
      <c r="BJ65" s="2"/>
      <c r="BK65" s="2"/>
    </row>
    <row r="66" spans="62:63">
      <c r="BJ66" s="2"/>
      <c r="BK66" s="2"/>
    </row>
    <row r="67" spans="62:63">
      <c r="BJ67" s="2"/>
      <c r="BK67" s="2"/>
    </row>
    <row r="68" spans="62:63">
      <c r="BJ68" s="2"/>
      <c r="BK68" s="2"/>
    </row>
    <row r="69" spans="62:63">
      <c r="BJ69" s="2"/>
      <c r="BK69" s="2"/>
    </row>
    <row r="70" spans="62:63">
      <c r="BJ70" s="2"/>
      <c r="BK70" s="2"/>
    </row>
    <row r="71" spans="62:63">
      <c r="BJ71" s="2"/>
      <c r="BK71" s="2"/>
    </row>
    <row r="72" spans="62:63">
      <c r="BJ72" s="2"/>
      <c r="BK72" s="2"/>
    </row>
    <row r="73" spans="62:63">
      <c r="BJ73" s="2"/>
      <c r="BK73" s="2"/>
    </row>
    <row r="74" spans="62:63">
      <c r="BJ74" s="2"/>
      <c r="BK74" s="2"/>
    </row>
    <row r="75" spans="62:63">
      <c r="BJ75" s="2"/>
      <c r="BK75" s="2"/>
    </row>
    <row r="76" spans="62:63">
      <c r="BJ76" s="2"/>
      <c r="BK76" s="2"/>
    </row>
    <row r="77" spans="62:63">
      <c r="BJ77" s="2"/>
      <c r="BK77" s="2"/>
    </row>
    <row r="78" spans="62:63">
      <c r="BJ78" s="2"/>
      <c r="BK78" s="2"/>
    </row>
    <row r="79" spans="62:63">
      <c r="BJ79" s="2"/>
      <c r="BK79" s="2"/>
    </row>
    <row r="80" spans="62:63">
      <c r="BJ80" s="2"/>
      <c r="BK80" s="2"/>
    </row>
    <row r="81" spans="62:63">
      <c r="BJ81" s="2"/>
      <c r="BK81" s="2"/>
    </row>
    <row r="82" spans="62:63">
      <c r="BJ82" s="2"/>
      <c r="BK82" s="2"/>
    </row>
    <row r="83" spans="62:63">
      <c r="BJ83" s="2"/>
      <c r="BK83" s="2"/>
    </row>
    <row r="84" spans="62:63">
      <c r="BJ84" s="2"/>
      <c r="BK84" s="2"/>
    </row>
    <row r="85" spans="62:63">
      <c r="BJ85" s="2"/>
      <c r="BK85" s="2"/>
    </row>
    <row r="86" spans="62:63">
      <c r="BJ86" s="2"/>
      <c r="BK86" s="2"/>
    </row>
    <row r="87" spans="62:63">
      <c r="BJ87" s="2"/>
      <c r="BK87" s="2"/>
    </row>
    <row r="88" spans="62:63">
      <c r="BJ88" s="2"/>
      <c r="BK88" s="2"/>
    </row>
    <row r="89" spans="62:63">
      <c r="BJ89" s="2"/>
      <c r="BK89" s="2"/>
    </row>
    <row r="90" spans="62:63">
      <c r="BJ90" s="2"/>
      <c r="BK90" s="2"/>
    </row>
    <row r="91" spans="62:63">
      <c r="BJ91" s="2"/>
      <c r="BK91" s="2"/>
    </row>
    <row r="92" spans="62:63">
      <c r="BJ92" s="2"/>
      <c r="BK92" s="2"/>
    </row>
    <row r="93" spans="62:63">
      <c r="BJ93" s="2"/>
      <c r="BK93" s="2"/>
    </row>
    <row r="94" spans="62:63">
      <c r="BJ94" s="2"/>
      <c r="BK94" s="2"/>
    </row>
    <row r="95" spans="62:63">
      <c r="BJ95" s="2"/>
      <c r="BK95" s="2"/>
    </row>
    <row r="96" spans="62:63">
      <c r="BJ96" s="2"/>
      <c r="BK96" s="2"/>
    </row>
    <row r="97" spans="62:63">
      <c r="BJ97" s="2"/>
      <c r="BK97" s="2"/>
    </row>
    <row r="98" spans="62:63">
      <c r="BJ98" s="2"/>
      <c r="BK98" s="2"/>
    </row>
    <row r="99" spans="62:63">
      <c r="BJ99" s="2"/>
      <c r="BK99" s="2"/>
    </row>
    <row r="100" spans="62:63">
      <c r="BJ100" s="2"/>
      <c r="BK100" s="2"/>
    </row>
    <row r="101" spans="62:63">
      <c r="BJ101" s="2"/>
      <c r="BK101" s="2"/>
    </row>
    <row r="102" spans="62:63">
      <c r="BJ102" s="2"/>
      <c r="BK102" s="2"/>
    </row>
    <row r="103" spans="62:63">
      <c r="BJ103" s="2"/>
      <c r="BK103" s="2"/>
    </row>
    <row r="104" spans="62:63">
      <c r="BJ104" s="2"/>
      <c r="BK104" s="2"/>
    </row>
    <row r="105" spans="62:63">
      <c r="BJ105" s="2"/>
      <c r="BK105" s="2"/>
    </row>
    <row r="106" spans="62:63">
      <c r="BJ106" s="2"/>
      <c r="BK106" s="2"/>
    </row>
    <row r="107" spans="62:63">
      <c r="BJ107" s="2"/>
      <c r="BK107" s="2"/>
    </row>
    <row r="108" spans="62:63">
      <c r="BJ108" s="2"/>
      <c r="BK108" s="2"/>
    </row>
    <row r="109" spans="62:63">
      <c r="BJ109" s="2"/>
      <c r="BK109" s="2"/>
    </row>
    <row r="110" spans="62:63">
      <c r="BJ110" s="2"/>
      <c r="BK110" s="2"/>
    </row>
    <row r="111" spans="62:63">
      <c r="BJ111" s="2"/>
      <c r="BK111" s="2"/>
    </row>
    <row r="112" spans="62:63">
      <c r="BJ112" s="2"/>
      <c r="BK112" s="2"/>
    </row>
    <row r="113" spans="62:63">
      <c r="BJ113" s="2"/>
      <c r="BK113" s="2"/>
    </row>
    <row r="114" spans="62:63">
      <c r="BJ114" s="2"/>
      <c r="BK114" s="2"/>
    </row>
    <row r="115" spans="62:63">
      <c r="BJ115" s="2"/>
      <c r="BK115" s="2"/>
    </row>
    <row r="116" spans="62:63">
      <c r="BJ116" s="2"/>
      <c r="BK116" s="2"/>
    </row>
    <row r="117" spans="62:63">
      <c r="BJ117" s="2"/>
      <c r="BK117" s="2"/>
    </row>
    <row r="118" spans="62:63">
      <c r="BJ118" s="2"/>
      <c r="BK118" s="2"/>
    </row>
    <row r="119" spans="62:63">
      <c r="BJ119" s="2"/>
      <c r="BK119" s="2"/>
    </row>
    <row r="120" spans="62:63">
      <c r="BJ120" s="2"/>
      <c r="BK120" s="2"/>
    </row>
    <row r="121" spans="62:63">
      <c r="BJ121" s="2"/>
      <c r="BK121" s="2"/>
    </row>
    <row r="122" spans="62:63">
      <c r="BJ122" s="2"/>
      <c r="BK122" s="2"/>
    </row>
    <row r="123" spans="62:63">
      <c r="BJ123" s="2"/>
      <c r="BK123" s="2"/>
    </row>
    <row r="124" spans="62:63">
      <c r="BJ124" s="2"/>
      <c r="BK124" s="2"/>
    </row>
    <row r="125" spans="62:63">
      <c r="BJ125" s="2"/>
      <c r="BK125" s="2"/>
    </row>
    <row r="126" spans="62:63">
      <c r="BJ126" s="2"/>
      <c r="BK126" s="2"/>
    </row>
    <row r="127" spans="62:63">
      <c r="BJ127" s="2"/>
      <c r="BK127" s="2"/>
    </row>
    <row r="128" spans="62:63">
      <c r="BJ128" s="2"/>
      <c r="BK128" s="2"/>
    </row>
    <row r="129" spans="62:63">
      <c r="BJ129" s="2"/>
      <c r="BK129" s="2"/>
    </row>
    <row r="130" spans="62:63">
      <c r="BJ130" s="2"/>
      <c r="BK130" s="2"/>
    </row>
    <row r="131" spans="62:63">
      <c r="BJ131" s="2"/>
      <c r="BK131" s="2"/>
    </row>
    <row r="132" spans="62:63">
      <c r="BJ132" s="2"/>
      <c r="BK132" s="2"/>
    </row>
    <row r="133" spans="62:63">
      <c r="BJ133" s="2"/>
      <c r="BK133" s="2"/>
    </row>
    <row r="134" spans="62:63">
      <c r="BJ134" s="2"/>
      <c r="BK134" s="2"/>
    </row>
    <row r="135" spans="62:63">
      <c r="BJ135" s="2"/>
      <c r="BK135" s="2"/>
    </row>
    <row r="136" spans="62:63">
      <c r="BJ136" s="2"/>
      <c r="BK136" s="2"/>
    </row>
    <row r="137" spans="62:63">
      <c r="BJ137" s="2"/>
      <c r="BK137" s="2"/>
    </row>
    <row r="138" spans="62:63">
      <c r="BJ138" s="2"/>
      <c r="BK138" s="2"/>
    </row>
    <row r="139" spans="62:63">
      <c r="BJ139" s="2"/>
      <c r="BK139" s="2"/>
    </row>
    <row r="140" spans="62:63">
      <c r="BJ140" s="2"/>
      <c r="BK140" s="2"/>
    </row>
    <row r="141" spans="62:63">
      <c r="BJ141" s="2"/>
      <c r="BK141" s="2"/>
    </row>
    <row r="142" spans="62:63">
      <c r="BJ142" s="2"/>
      <c r="BK142" s="2"/>
    </row>
    <row r="143" spans="62:63">
      <c r="BJ143" s="2"/>
      <c r="BK143" s="2"/>
    </row>
    <row r="144" spans="62:63">
      <c r="BJ144" s="2"/>
      <c r="BK144" s="2"/>
    </row>
    <row r="145" spans="62:63">
      <c r="BJ145" s="2"/>
      <c r="BK145" s="2"/>
    </row>
    <row r="146" spans="62:63">
      <c r="BJ146" s="2"/>
      <c r="BK146" s="2"/>
    </row>
    <row r="147" spans="62:63">
      <c r="BJ147" s="2"/>
      <c r="BK147" s="2"/>
    </row>
    <row r="148" spans="62:63">
      <c r="BJ148" s="2"/>
      <c r="BK148" s="2"/>
    </row>
    <row r="149" spans="62:63">
      <c r="BJ149" s="2"/>
      <c r="BK149" s="2"/>
    </row>
    <row r="150" spans="62:63">
      <c r="BJ150" s="2"/>
      <c r="BK150" s="2"/>
    </row>
    <row r="151" spans="62:63">
      <c r="BJ151" s="2"/>
      <c r="BK151" s="2"/>
    </row>
    <row r="152" spans="62:63">
      <c r="BJ152" s="2"/>
      <c r="BK152" s="2"/>
    </row>
    <row r="153" spans="62:63">
      <c r="BJ153" s="2"/>
      <c r="BK153" s="2"/>
    </row>
    <row r="154" spans="62:63">
      <c r="BJ154" s="2"/>
      <c r="BK154" s="2"/>
    </row>
    <row r="155" spans="62:63">
      <c r="BJ155" s="2"/>
      <c r="BK155" s="2"/>
    </row>
    <row r="156" spans="62:63">
      <c r="BJ156" s="2"/>
      <c r="BK156" s="2"/>
    </row>
    <row r="157" spans="62:63">
      <c r="BJ157" s="2"/>
      <c r="BK157" s="2"/>
    </row>
    <row r="158" spans="62:63">
      <c r="BJ158" s="2"/>
      <c r="BK158" s="2"/>
    </row>
    <row r="159" spans="62:63">
      <c r="BJ159" s="2"/>
      <c r="BK159" s="2"/>
    </row>
    <row r="160" spans="62:63">
      <c r="BJ160" s="2"/>
      <c r="BK160" s="2"/>
    </row>
    <row r="161" spans="62:63">
      <c r="BJ161" s="2"/>
      <c r="BK161" s="2"/>
    </row>
    <row r="162" spans="62:63">
      <c r="BJ162" s="2"/>
      <c r="BK162" s="2"/>
    </row>
    <row r="163" spans="62:63">
      <c r="BJ163" s="2"/>
      <c r="BK163" s="2"/>
    </row>
    <row r="164" spans="62:63">
      <c r="BJ164" s="2"/>
      <c r="BK164" s="2"/>
    </row>
    <row r="165" spans="62:63">
      <c r="BJ165" s="2"/>
      <c r="BK165" s="2"/>
    </row>
    <row r="166" spans="62:63">
      <c r="BJ166" s="2"/>
      <c r="BK166" s="2"/>
    </row>
    <row r="167" spans="62:63">
      <c r="BJ167" s="2"/>
      <c r="BK167" s="2"/>
    </row>
    <row r="168" spans="62:63">
      <c r="BJ168" s="2"/>
      <c r="BK168" s="2"/>
    </row>
    <row r="169" spans="62:63">
      <c r="BJ169" s="2"/>
      <c r="BK169" s="2"/>
    </row>
    <row r="170" spans="62:63">
      <c r="BJ170" s="2"/>
      <c r="BK170" s="2"/>
    </row>
    <row r="171" spans="62:63">
      <c r="BJ171" s="2"/>
      <c r="BK171" s="2"/>
    </row>
    <row r="172" spans="62:63">
      <c r="BJ172" s="2"/>
      <c r="BK172" s="2"/>
    </row>
    <row r="173" spans="62:63">
      <c r="BJ173" s="2"/>
      <c r="BK173" s="2"/>
    </row>
    <row r="174" spans="62:63">
      <c r="BJ174" s="2"/>
      <c r="BK174" s="2"/>
    </row>
    <row r="175" spans="62:63">
      <c r="BJ175" s="2"/>
      <c r="BK175" s="2"/>
    </row>
    <row r="176" spans="62:63">
      <c r="BJ176" s="2"/>
      <c r="BK176" s="2"/>
    </row>
    <row r="177" spans="62:63">
      <c r="BJ177" s="2"/>
      <c r="BK177" s="2"/>
    </row>
    <row r="178" spans="62:63">
      <c r="BJ178" s="2"/>
      <c r="BK178" s="2"/>
    </row>
    <row r="179" spans="62:63">
      <c r="BJ179" s="2"/>
      <c r="BK179" s="2"/>
    </row>
    <row r="180" spans="62:63">
      <c r="BJ180" s="2"/>
      <c r="BK180" s="2"/>
    </row>
    <row r="181" spans="62:63">
      <c r="BJ181" s="2"/>
      <c r="BK181" s="2"/>
    </row>
    <row r="182" spans="62:63">
      <c r="BJ182" s="2"/>
      <c r="BK182" s="2"/>
    </row>
    <row r="183" spans="62:63">
      <c r="BJ183" s="2"/>
      <c r="BK183" s="2"/>
    </row>
    <row r="184" spans="62:63">
      <c r="BJ184" s="2"/>
      <c r="BK184" s="2"/>
    </row>
    <row r="185" spans="62:63">
      <c r="BJ185" s="2"/>
      <c r="BK185" s="2"/>
    </row>
    <row r="186" spans="62:63">
      <c r="BJ186" s="2"/>
      <c r="BK186" s="2"/>
    </row>
    <row r="187" spans="62:63">
      <c r="BJ187" s="2"/>
      <c r="BK187" s="2"/>
    </row>
    <row r="188" spans="62:63">
      <c r="BJ188" s="2"/>
      <c r="BK188" s="2"/>
    </row>
    <row r="189" spans="62:63">
      <c r="BJ189" s="2"/>
      <c r="BK189" s="2"/>
    </row>
    <row r="190" spans="62:63">
      <c r="BJ190" s="2"/>
      <c r="BK190" s="2"/>
    </row>
    <row r="191" spans="62:63">
      <c r="BJ191" s="2"/>
      <c r="BK191" s="2"/>
    </row>
    <row r="192" spans="62:63">
      <c r="BJ192" s="2"/>
      <c r="BK192" s="2"/>
    </row>
    <row r="193" spans="62:63">
      <c r="BJ193" s="2"/>
      <c r="BK193" s="2"/>
    </row>
    <row r="194" spans="62:63">
      <c r="BJ194" s="2"/>
      <c r="BK194" s="2"/>
    </row>
    <row r="195" spans="62:63">
      <c r="BJ195" s="2"/>
      <c r="BK195" s="2"/>
    </row>
    <row r="196" spans="62:63">
      <c r="BJ196" s="2"/>
      <c r="BK196" s="2"/>
    </row>
    <row r="197" spans="62:63">
      <c r="BJ197" s="2"/>
      <c r="BK197" s="2"/>
    </row>
    <row r="198" spans="62:63">
      <c r="BJ198" s="2"/>
      <c r="BK198" s="2"/>
    </row>
    <row r="199" spans="62:63">
      <c r="BJ199" s="2"/>
      <c r="BK199" s="2"/>
    </row>
    <row r="200" spans="62:63">
      <c r="BJ200" s="2"/>
      <c r="BK200" s="2"/>
    </row>
    <row r="201" spans="62:63">
      <c r="BJ201" s="2"/>
      <c r="BK201" s="2"/>
    </row>
    <row r="202" spans="62:63">
      <c r="BJ202" s="2"/>
      <c r="BK202" s="2"/>
    </row>
  </sheetData>
  <mergeCells count="30">
    <mergeCell ref="A24:S37"/>
    <mergeCell ref="BJ24:BK24"/>
    <mergeCell ref="A15:B17"/>
    <mergeCell ref="C15:S17"/>
    <mergeCell ref="BJ15:BK15"/>
    <mergeCell ref="BJ16:BK16"/>
    <mergeCell ref="BJ17:BK17"/>
    <mergeCell ref="A22:B23"/>
    <mergeCell ref="C22:S23"/>
    <mergeCell ref="BJ22:BK22"/>
    <mergeCell ref="BJ23:BK23"/>
    <mergeCell ref="A8:S13"/>
    <mergeCell ref="BJ8:BK8"/>
    <mergeCell ref="BJ9:BK9"/>
    <mergeCell ref="V10:W11"/>
    <mergeCell ref="X10:AN11"/>
    <mergeCell ref="BN10:BO10"/>
    <mergeCell ref="BJ5:BK5"/>
    <mergeCell ref="V5:W6"/>
    <mergeCell ref="X5:AN6"/>
    <mergeCell ref="BN5:BO5"/>
    <mergeCell ref="A7:B7"/>
    <mergeCell ref="C7:S7"/>
    <mergeCell ref="BJ7:BK7"/>
    <mergeCell ref="A1:BI1"/>
    <mergeCell ref="A3:B3"/>
    <mergeCell ref="C3:S3"/>
    <mergeCell ref="BJ3:BK3"/>
    <mergeCell ref="V3:AN3"/>
    <mergeCell ref="BJ4:BK4"/>
  </mergeCells>
  <printOptions horizontalCentered="1"/>
  <pageMargins left="0.19685039370078741" right="0.19685039370078741" top="0.19685039370078741" bottom="0.1968503937007874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BX219"/>
  <sheetViews>
    <sheetView view="pageBreakPreview" zoomScaleSheetLayoutView="100" workbookViewId="0">
      <selection activeCell="AI11" sqref="AI11:AV12"/>
    </sheetView>
  </sheetViews>
  <sheetFormatPr defaultRowHeight="11.25"/>
  <cols>
    <col min="1" max="60" width="2.42578125" style="4" customWidth="1"/>
    <col min="61" max="61" width="2.5703125" style="90" bestFit="1" customWidth="1"/>
    <col min="62" max="62" width="2.140625" style="90" customWidth="1"/>
    <col min="63" max="63" width="2.140625" style="91" customWidth="1"/>
    <col min="64" max="64" width="2.5703125" style="91" bestFit="1" customWidth="1"/>
    <col min="65" max="16384" width="9.140625" style="91"/>
  </cols>
  <sheetData>
    <row r="1" spans="1:64" ht="15.75" customHeight="1">
      <c r="A1" s="1" t="str">
        <f>CONCATENATE([1]Sections!$P$1, " - / - ",[1]Sections!$P$4," ",[1]Sections!$Q$4,": ",[1]Sections!$S$4," [ ",[1]Sections!$V$2," ",ROMAN(COUNT($BL$1:$BL$932))," / ",ROMAN(BL1)," ]")</f>
        <v>Female Focus Group Questionnaire - / - Section 1: Basic Information [ Page III / I ]</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4"/>
      <c r="BL1" s="91">
        <v>1</v>
      </c>
    </row>
    <row r="2" spans="1:64" ht="6" customHeight="1" thickBot="1">
      <c r="BI2" s="92"/>
      <c r="BJ2" s="92"/>
      <c r="BK2" s="92"/>
      <c r="BL2" s="92"/>
    </row>
    <row r="3" spans="1:64" s="19" customFormat="1" ht="16.5" customHeight="1" thickTop="1">
      <c r="A3" s="1375">
        <f>VLOOKUP($BI3,[1]eFFG!$H$4:$J$274,3,FALSE)</f>
        <v>1.01</v>
      </c>
      <c r="B3" s="1376" t="str">
        <f>VLOOKUP($BI3,[1]eFFG!$O$4:$BW$274,9,FALSE)</f>
        <v>How old are you?</v>
      </c>
      <c r="C3" s="1377"/>
      <c r="D3" s="1377"/>
      <c r="E3" s="1377"/>
      <c r="F3" s="1377"/>
      <c r="G3" s="1377"/>
      <c r="H3" s="1377"/>
      <c r="I3" s="1377"/>
      <c r="J3" s="1377"/>
      <c r="K3" s="1377"/>
      <c r="L3" s="1377"/>
      <c r="M3" s="1377"/>
      <c r="N3" s="1378">
        <f>VLOOKUP($BI4,[1]eFFG!$H$4:$J$4013,3,FALSE)</f>
        <v>1.02</v>
      </c>
      <c r="O3" s="1376" t="str">
        <f>VLOOKUP($BI4,[1]eFFG!$O$4:$BW$274,9,FALSE)</f>
        <v>Do you have a title or position of leadership in this village, such as head or member of the female shura?</v>
      </c>
      <c r="P3" s="1377"/>
      <c r="Q3" s="1377"/>
      <c r="R3" s="1377"/>
      <c r="S3" s="1377"/>
      <c r="T3" s="1377"/>
      <c r="U3" s="1377"/>
      <c r="V3" s="1377"/>
      <c r="W3" s="1377"/>
      <c r="X3" s="1377"/>
      <c r="Y3" s="1377"/>
      <c r="Z3" s="1377"/>
      <c r="AA3" s="1377"/>
      <c r="AB3" s="1377"/>
      <c r="AC3" s="1377"/>
      <c r="AD3" s="1377"/>
      <c r="AE3" s="1377"/>
      <c r="AF3" s="1377"/>
      <c r="AG3" s="1377"/>
      <c r="AH3" s="1377"/>
      <c r="AI3" s="1377"/>
      <c r="AJ3" s="1377"/>
      <c r="AK3" s="1377"/>
      <c r="AL3" s="1377"/>
      <c r="AM3" s="1377"/>
      <c r="AN3" s="1377"/>
      <c r="AO3" s="1377"/>
      <c r="AP3" s="1377"/>
      <c r="AQ3" s="1377"/>
      <c r="AR3" s="1377"/>
      <c r="AS3" s="1377"/>
      <c r="AT3" s="1377"/>
      <c r="AU3" s="1377"/>
      <c r="AV3" s="1377"/>
      <c r="AW3" s="1379">
        <f>VLOOKUP($BI5,[1]eFFG!$H$4:$J$4013,3,FALSE)</f>
        <v>1.03</v>
      </c>
      <c r="AX3" s="1377" t="str">
        <f>VLOOKUP($BI5,[1]eFFG!$O$4:$BW$274,9,FALSE)</f>
        <v>How long have you held this position?</v>
      </c>
      <c r="AY3" s="1377"/>
      <c r="AZ3" s="1377"/>
      <c r="BA3" s="1377"/>
      <c r="BB3" s="1377"/>
      <c r="BC3" s="1377"/>
      <c r="BD3" s="1377"/>
      <c r="BE3" s="1377"/>
      <c r="BF3" s="1377"/>
      <c r="BG3" s="1377"/>
      <c r="BH3" s="1380"/>
      <c r="BI3" s="1381">
        <v>1.01</v>
      </c>
      <c r="BJ3" s="1381"/>
      <c r="BK3" s="1382"/>
      <c r="BL3" s="1382"/>
    </row>
    <row r="4" spans="1:64" s="19" customFormat="1" ht="15" customHeight="1">
      <c r="A4" s="1383"/>
      <c r="B4" s="1384" t="str">
        <f>VLOOKUP($BI3,[1]eFFG!$O$4:$BW$274,10,FALSE)</f>
        <v>[USE HISTORICAL EVENTS CARD TO ESTIMATE IF RESPONDENT DOES NOT KNOW]</v>
      </c>
      <c r="C4" s="473"/>
      <c r="D4" s="473"/>
      <c r="E4" s="473"/>
      <c r="F4" s="473"/>
      <c r="G4" s="473"/>
      <c r="H4" s="473"/>
      <c r="I4" s="473"/>
      <c r="J4" s="473"/>
      <c r="K4" s="473"/>
      <c r="L4" s="473"/>
      <c r="M4" s="473"/>
      <c r="N4" s="1385"/>
      <c r="O4" s="1386"/>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1387"/>
      <c r="AX4" s="321"/>
      <c r="AY4" s="321"/>
      <c r="AZ4" s="321"/>
      <c r="BA4" s="321"/>
      <c r="BB4" s="321"/>
      <c r="BC4" s="321"/>
      <c r="BD4" s="321"/>
      <c r="BE4" s="321"/>
      <c r="BF4" s="321"/>
      <c r="BG4" s="321"/>
      <c r="BH4" s="322"/>
      <c r="BI4" s="1388">
        <v>1.02</v>
      </c>
      <c r="BJ4" s="1388"/>
      <c r="BK4" s="1389"/>
    </row>
    <row r="5" spans="1:64" s="19" customFormat="1" ht="14.25" customHeight="1" thickBot="1">
      <c r="A5" s="1390"/>
      <c r="B5" s="1384"/>
      <c r="C5" s="473"/>
      <c r="D5" s="473"/>
      <c r="E5" s="473"/>
      <c r="F5" s="473"/>
      <c r="G5" s="473"/>
      <c r="H5" s="473"/>
      <c r="I5" s="473"/>
      <c r="J5" s="473"/>
      <c r="K5" s="473"/>
      <c r="L5" s="473"/>
      <c r="M5" s="473"/>
      <c r="N5" s="1385"/>
      <c r="O5" s="1386"/>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1387"/>
      <c r="AX5" s="321"/>
      <c r="AY5" s="321"/>
      <c r="AZ5" s="321"/>
      <c r="BA5" s="321"/>
      <c r="BB5" s="321"/>
      <c r="BC5" s="321"/>
      <c r="BD5" s="321"/>
      <c r="BE5" s="321"/>
      <c r="BF5" s="321"/>
      <c r="BG5" s="321"/>
      <c r="BH5" s="322"/>
      <c r="BI5" s="1388">
        <v>1.03</v>
      </c>
      <c r="BJ5" s="1388"/>
    </row>
    <row r="6" spans="1:64" s="19" customFormat="1" ht="14.25" customHeight="1" thickTop="1" thickBot="1">
      <c r="A6" s="1391">
        <v>1</v>
      </c>
      <c r="B6" s="1392" t="s">
        <v>2</v>
      </c>
      <c r="C6" s="834"/>
      <c r="D6" s="834"/>
      <c r="E6" s="834"/>
      <c r="F6" s="834"/>
      <c r="G6" s="834"/>
      <c r="H6" s="834"/>
      <c r="I6" s="834"/>
      <c r="J6" s="834"/>
      <c r="K6" s="834"/>
      <c r="L6" s="834"/>
      <c r="M6" s="834"/>
      <c r="N6" s="1393" t="s">
        <v>6</v>
      </c>
      <c r="O6" s="1394" t="str">
        <f>VLOOKUP($BI$4,[1]eFFG!$O$4:$BW$274,11,FALSE)</f>
        <v>No, No Title or Position of Leadership</v>
      </c>
      <c r="P6" s="1395"/>
      <c r="Q6" s="1395"/>
      <c r="R6" s="1395"/>
      <c r="S6" s="1395"/>
      <c r="T6" s="1395"/>
      <c r="U6" s="1396" t="str">
        <f>CONCATENATE("[&gt;&gt;",VLOOKUP($BI$4,[1]eFFG!$O$1:$BXX$3019,4,FALSE),"]")</f>
        <v>[&gt;&gt;1.04]</v>
      </c>
      <c r="V6" s="1396"/>
      <c r="W6" s="1397"/>
      <c r="X6" s="778">
        <v>3</v>
      </c>
      <c r="Y6" s="1398" t="str">
        <f>VLOOKUP($BI$4,[1]eFFG!$O$4:$BW$274,14,FALSE)</f>
        <v>Head of CDC</v>
      </c>
      <c r="Z6" s="1399"/>
      <c r="AA6" s="1399"/>
      <c r="AB6" s="1399"/>
      <c r="AC6" s="1399"/>
      <c r="AD6" s="1399"/>
      <c r="AE6" s="1399"/>
      <c r="AF6" s="1399"/>
      <c r="AG6" s="1399"/>
      <c r="AH6" s="1400">
        <v>7</v>
      </c>
      <c r="AI6" s="1401" t="str">
        <f>VLOOKUP($BI$4,[1]eFFG!$O$4:$BW$274,18,FALSE)</f>
        <v>Member of CDC</v>
      </c>
      <c r="AJ6" s="1399"/>
      <c r="AK6" s="1399"/>
      <c r="AL6" s="1402"/>
      <c r="AM6" s="1402"/>
      <c r="AN6" s="1402"/>
      <c r="AO6" s="1402"/>
      <c r="AP6" s="1402"/>
      <c r="AQ6" s="1402"/>
      <c r="AR6" s="1402"/>
      <c r="AS6" s="1402"/>
      <c r="AT6" s="1402"/>
      <c r="AU6" s="1402"/>
      <c r="AV6" s="1403"/>
      <c r="AW6" s="1404" t="s">
        <v>3</v>
      </c>
      <c r="AX6" s="834"/>
      <c r="AY6" s="834"/>
      <c r="AZ6" s="834"/>
      <c r="BA6" s="834"/>
      <c r="BB6" s="834"/>
      <c r="BC6" s="834"/>
      <c r="BD6" s="834"/>
      <c r="BE6" s="834"/>
      <c r="BF6" s="834"/>
      <c r="BG6" s="834"/>
      <c r="BH6" s="1405"/>
      <c r="BI6" s="1388">
        <v>1.04</v>
      </c>
      <c r="BJ6" s="1388"/>
    </row>
    <row r="7" spans="1:64" s="19" customFormat="1" ht="14.25" customHeight="1">
      <c r="A7" s="1406"/>
      <c r="B7" s="1407"/>
      <c r="C7" s="448"/>
      <c r="D7" s="448"/>
      <c r="E7" s="448"/>
      <c r="F7" s="448"/>
      <c r="G7" s="448"/>
      <c r="H7" s="448"/>
      <c r="I7" s="448"/>
      <c r="J7" s="448"/>
      <c r="K7" s="448"/>
      <c r="L7" s="448"/>
      <c r="M7" s="448"/>
      <c r="N7" s="1408"/>
      <c r="O7" s="891"/>
      <c r="P7" s="892"/>
      <c r="Q7" s="892"/>
      <c r="R7" s="892"/>
      <c r="S7" s="892"/>
      <c r="T7" s="892"/>
      <c r="U7" s="1409"/>
      <c r="V7" s="1409"/>
      <c r="W7" s="1410"/>
      <c r="X7" s="82">
        <v>4</v>
      </c>
      <c r="Y7" s="511" t="str">
        <f>VLOOKUP($BI$4,[1]eFFG!$O$4:$BW$274,15,FALSE)</f>
        <v>Deputy Head of CDC</v>
      </c>
      <c r="AH7" s="148" t="s">
        <v>4</v>
      </c>
      <c r="AI7" s="548"/>
      <c r="AJ7" s="445"/>
      <c r="AK7" s="445"/>
      <c r="AL7" s="445"/>
      <c r="AM7" s="445"/>
      <c r="AN7" s="445"/>
      <c r="AO7" s="445"/>
      <c r="AP7" s="445"/>
      <c r="AQ7" s="445"/>
      <c r="AR7" s="445"/>
      <c r="AS7" s="445"/>
      <c r="AT7" s="445"/>
      <c r="AU7" s="445"/>
      <c r="AV7" s="1411"/>
      <c r="AW7" s="1412"/>
      <c r="AX7" s="448"/>
      <c r="AY7" s="448"/>
      <c r="AZ7" s="448"/>
      <c r="BA7" s="448"/>
      <c r="BB7" s="448"/>
      <c r="BC7" s="448"/>
      <c r="BD7" s="448"/>
      <c r="BE7" s="448"/>
      <c r="BF7" s="448"/>
      <c r="BG7" s="448"/>
      <c r="BH7" s="1413" t="s">
        <v>0</v>
      </c>
      <c r="BI7" s="12">
        <v>1.05</v>
      </c>
      <c r="BJ7" s="12"/>
    </row>
    <row r="8" spans="1:64" s="19" customFormat="1" ht="14.25" customHeight="1">
      <c r="A8" s="1406"/>
      <c r="B8" s="1414" t="str">
        <f>VLOOKUP($BI$3,[1]eFFG!$O$4:$BW$274,11,FALSE)</f>
        <v>Years Old (Female)</v>
      </c>
      <c r="C8" s="453"/>
      <c r="D8" s="453"/>
      <c r="E8" s="453"/>
      <c r="F8" s="453"/>
      <c r="G8" s="453"/>
      <c r="H8" s="453"/>
      <c r="I8" s="453"/>
      <c r="J8" s="453"/>
      <c r="K8" s="453"/>
      <c r="L8" s="453"/>
      <c r="M8" s="453"/>
      <c r="N8" s="1415">
        <v>1</v>
      </c>
      <c r="O8" s="511" t="str">
        <f>VLOOKUP($BI$4,[1]eFFG!$O$4:$BW$274,12,FALSE)</f>
        <v>Head of Women's Council</v>
      </c>
      <c r="X8" s="60">
        <v>5</v>
      </c>
      <c r="Y8" s="511" t="str">
        <f>VLOOKUP($BI$4,[1]eFFG!$O$4:$BW$274,16,FALSE)</f>
        <v>Treasurer of CDC</v>
      </c>
      <c r="AH8" s="148"/>
      <c r="AI8" s="545"/>
      <c r="AJ8" s="453"/>
      <c r="AK8" s="453"/>
      <c r="AL8" s="453"/>
      <c r="AM8" s="453"/>
      <c r="AN8" s="453"/>
      <c r="AO8" s="453"/>
      <c r="AP8" s="453"/>
      <c r="AQ8" s="453"/>
      <c r="AR8" s="453"/>
      <c r="AS8" s="453"/>
      <c r="AT8" s="453"/>
      <c r="AU8" s="453"/>
      <c r="AV8" s="1416"/>
      <c r="AW8" s="1412"/>
      <c r="AX8" s="448"/>
      <c r="AY8" s="448"/>
      <c r="AZ8" s="448"/>
      <c r="BA8" s="448"/>
      <c r="BB8" s="448"/>
      <c r="BC8" s="448"/>
      <c r="BD8" s="448"/>
      <c r="BE8" s="448"/>
      <c r="BF8" s="448"/>
      <c r="BG8" s="448"/>
      <c r="BH8" s="82" t="s">
        <v>1</v>
      </c>
      <c r="BI8" s="12"/>
      <c r="BJ8" s="12"/>
    </row>
    <row r="9" spans="1:64" s="19" customFormat="1" ht="14.25" customHeight="1" thickBot="1">
      <c r="A9" s="1406"/>
      <c r="B9" s="1417" t="s">
        <v>0</v>
      </c>
      <c r="C9" s="1418" t="s">
        <v>35</v>
      </c>
      <c r="D9" s="1419"/>
      <c r="E9" s="1419"/>
      <c r="F9" s="1420"/>
      <c r="G9" s="1421" t="s">
        <v>1</v>
      </c>
      <c r="H9" s="1418" t="s">
        <v>36</v>
      </c>
      <c r="I9" s="1419"/>
      <c r="J9" s="1419"/>
      <c r="K9" s="1420"/>
      <c r="L9" s="1420"/>
      <c r="M9" s="1420"/>
      <c r="N9" s="1422">
        <v>2</v>
      </c>
      <c r="O9" s="1423" t="str">
        <f>VLOOKUP($BI$4,[1]eFFG!$O$4:$BW$274,13,FALSE)</f>
        <v>Member of Women's Council</v>
      </c>
      <c r="P9" s="1420"/>
      <c r="Q9" s="1420"/>
      <c r="R9" s="1420"/>
      <c r="S9" s="1420"/>
      <c r="T9" s="1420"/>
      <c r="U9" s="1420"/>
      <c r="V9" s="1420"/>
      <c r="W9" s="1420"/>
      <c r="X9" s="1424">
        <v>6</v>
      </c>
      <c r="Y9" s="1423" t="str">
        <f>VLOOKUP($BI$4,[1]eFFG!$O$4:$BW$274,17,FALSE)</f>
        <v>Secretary of CDC</v>
      </c>
      <c r="Z9" s="1420"/>
      <c r="AA9" s="1420"/>
      <c r="AB9" s="1420"/>
      <c r="AC9" s="1420"/>
      <c r="AD9" s="1420"/>
      <c r="AE9" s="1420"/>
      <c r="AF9" s="1420"/>
      <c r="AG9" s="1420"/>
      <c r="AH9" s="1425" t="s">
        <v>0</v>
      </c>
      <c r="AI9" s="1418" t="s">
        <v>35</v>
      </c>
      <c r="AJ9" s="1420"/>
      <c r="AK9" s="1420"/>
      <c r="AL9" s="1426" t="str">
        <f>CONCATENATE("[&gt;&gt;",VLOOKUP($BI$4,[1]eFFG!$O$1:$BXX$3019,4,FALSE),"]")</f>
        <v>[&gt;&gt;1.04]</v>
      </c>
      <c r="AM9" s="1420"/>
      <c r="AN9" s="1420"/>
      <c r="AO9" s="1420"/>
      <c r="AP9" s="1421" t="s">
        <v>1</v>
      </c>
      <c r="AQ9" s="1418" t="s">
        <v>36</v>
      </c>
      <c r="AR9" s="1420"/>
      <c r="AS9" s="1420"/>
      <c r="AT9" s="1426" t="str">
        <f>CONCATENATE("[&gt;&gt;",VLOOKUP($BI$4,[1]eFFG!$O$1:$BXX$3019,4,FALSE),"]")</f>
        <v>[&gt;&gt;1.04]</v>
      </c>
      <c r="AU9" s="1420"/>
      <c r="AV9" s="1427"/>
      <c r="AW9" s="1428" t="str">
        <f>VLOOKUP($BI$5,[1]eFFG!$O$4:$BW$274,11,FALSE)</f>
        <v>Years</v>
      </c>
      <c r="AX9" s="877"/>
      <c r="AY9" s="877"/>
      <c r="AZ9" s="877"/>
      <c r="BA9" s="877"/>
      <c r="BB9" s="877"/>
      <c r="BC9" s="877"/>
      <c r="BD9" s="877"/>
      <c r="BE9" s="877"/>
      <c r="BF9" s="877"/>
      <c r="BG9" s="877"/>
      <c r="BH9" s="1429"/>
      <c r="BI9" s="12"/>
      <c r="BJ9" s="12"/>
    </row>
    <row r="10" spans="1:64" s="19" customFormat="1" ht="14.25" customHeight="1" thickTop="1" thickBot="1">
      <c r="A10" s="1430">
        <v>2</v>
      </c>
      <c r="B10" s="1392" t="s">
        <v>2</v>
      </c>
      <c r="C10" s="834"/>
      <c r="D10" s="834"/>
      <c r="E10" s="834"/>
      <c r="F10" s="834"/>
      <c r="G10" s="834"/>
      <c r="H10" s="834"/>
      <c r="I10" s="834"/>
      <c r="J10" s="834"/>
      <c r="K10" s="834"/>
      <c r="L10" s="834"/>
      <c r="M10" s="834"/>
      <c r="N10" s="1393" t="s">
        <v>6</v>
      </c>
      <c r="O10" s="1394" t="str">
        <f>VLOOKUP($BI$4,[1]eFFG!$O$4:$BW$274,11,FALSE)</f>
        <v>No, No Title or Position of Leadership</v>
      </c>
      <c r="P10" s="1395"/>
      <c r="Q10" s="1395"/>
      <c r="R10" s="1395"/>
      <c r="S10" s="1395"/>
      <c r="T10" s="1395"/>
      <c r="U10" s="1396" t="str">
        <f>CONCATENATE("[&gt;&gt;",VLOOKUP($BI$4,[1]eFFG!$O$1:$BXX$3019,4,FALSE),"]")</f>
        <v>[&gt;&gt;1.04]</v>
      </c>
      <c r="V10" s="1396"/>
      <c r="W10" s="1397"/>
      <c r="X10" s="778">
        <v>3</v>
      </c>
      <c r="Y10" s="1398" t="str">
        <f>VLOOKUP($BI$4,[1]eFFG!$O$4:$BW$274,14,FALSE)</f>
        <v>Head of CDC</v>
      </c>
      <c r="Z10" s="1399"/>
      <c r="AA10" s="1399"/>
      <c r="AB10" s="1399"/>
      <c r="AC10" s="1399"/>
      <c r="AD10" s="1399"/>
      <c r="AE10" s="1399"/>
      <c r="AF10" s="1399"/>
      <c r="AG10" s="1399"/>
      <c r="AH10" s="1400">
        <v>7</v>
      </c>
      <c r="AI10" s="1401" t="str">
        <f>VLOOKUP($BI$4,[1]eFFG!$O$4:$BW$274,18,FALSE)</f>
        <v>Member of CDC</v>
      </c>
      <c r="AJ10" s="1399"/>
      <c r="AK10" s="1399"/>
      <c r="AL10" s="1402"/>
      <c r="AM10" s="1402"/>
      <c r="AN10" s="1402"/>
      <c r="AO10" s="1402"/>
      <c r="AP10" s="1402"/>
      <c r="AQ10" s="1402"/>
      <c r="AR10" s="1402"/>
      <c r="AS10" s="1402"/>
      <c r="AT10" s="1402"/>
      <c r="AU10" s="1402"/>
      <c r="AV10" s="1403"/>
      <c r="AW10" s="1404" t="s">
        <v>3</v>
      </c>
      <c r="AX10" s="834"/>
      <c r="AY10" s="834"/>
      <c r="AZ10" s="834"/>
      <c r="BA10" s="834"/>
      <c r="BB10" s="834"/>
      <c r="BC10" s="834"/>
      <c r="BD10" s="834"/>
      <c r="BE10" s="834"/>
      <c r="BF10" s="834"/>
      <c r="BG10" s="834"/>
      <c r="BH10" s="1431"/>
      <c r="BI10" s="12"/>
      <c r="BJ10" s="12"/>
    </row>
    <row r="11" spans="1:64" s="19" customFormat="1" ht="14.25" customHeight="1">
      <c r="A11" s="1430"/>
      <c r="B11" s="1407"/>
      <c r="C11" s="448"/>
      <c r="D11" s="448"/>
      <c r="E11" s="448"/>
      <c r="F11" s="448"/>
      <c r="G11" s="448"/>
      <c r="H11" s="448"/>
      <c r="I11" s="448"/>
      <c r="J11" s="448"/>
      <c r="K11" s="448"/>
      <c r="L11" s="448"/>
      <c r="M11" s="448"/>
      <c r="N11" s="1408"/>
      <c r="O11" s="891"/>
      <c r="P11" s="892"/>
      <c r="Q11" s="892"/>
      <c r="R11" s="892"/>
      <c r="S11" s="892"/>
      <c r="T11" s="892"/>
      <c r="U11" s="1409"/>
      <c r="V11" s="1409"/>
      <c r="W11" s="1410"/>
      <c r="X11" s="82">
        <v>4</v>
      </c>
      <c r="Y11" s="511" t="str">
        <f>VLOOKUP($BI$4,[1]eFFG!$O$4:$BW$274,15,FALSE)</f>
        <v>Deputy Head of CDC</v>
      </c>
      <c r="AH11" s="148" t="s">
        <v>4</v>
      </c>
      <c r="AI11" s="548"/>
      <c r="AJ11" s="445"/>
      <c r="AK11" s="445"/>
      <c r="AL11" s="445"/>
      <c r="AM11" s="445"/>
      <c r="AN11" s="445"/>
      <c r="AO11" s="445"/>
      <c r="AP11" s="445"/>
      <c r="AQ11" s="445"/>
      <c r="AR11" s="445"/>
      <c r="AS11" s="445"/>
      <c r="AT11" s="445"/>
      <c r="AU11" s="445"/>
      <c r="AV11" s="1411"/>
      <c r="AW11" s="1412"/>
      <c r="AX11" s="448"/>
      <c r="AY11" s="448"/>
      <c r="AZ11" s="448"/>
      <c r="BA11" s="448"/>
      <c r="BB11" s="448"/>
      <c r="BC11" s="448"/>
      <c r="BD11" s="448"/>
      <c r="BE11" s="448"/>
      <c r="BF11" s="448"/>
      <c r="BG11" s="448"/>
      <c r="BH11" s="1413" t="s">
        <v>0</v>
      </c>
    </row>
    <row r="12" spans="1:64" s="19" customFormat="1" ht="14.25" customHeight="1">
      <c r="A12" s="1430"/>
      <c r="B12" s="1414" t="str">
        <f>VLOOKUP($BI$3,[1]eFFG!$O$4:$BW$274,11,FALSE)</f>
        <v>Years Old (Female)</v>
      </c>
      <c r="C12" s="453"/>
      <c r="D12" s="453"/>
      <c r="E12" s="453"/>
      <c r="F12" s="453"/>
      <c r="G12" s="453"/>
      <c r="H12" s="453"/>
      <c r="I12" s="453"/>
      <c r="J12" s="453"/>
      <c r="K12" s="453"/>
      <c r="L12" s="453"/>
      <c r="M12" s="453"/>
      <c r="N12" s="1415">
        <v>1</v>
      </c>
      <c r="O12" s="511" t="str">
        <f>VLOOKUP($BI$4,[1]eFFG!$O$4:$BW$274,12,FALSE)</f>
        <v>Head of Women's Council</v>
      </c>
      <c r="X12" s="60">
        <v>5</v>
      </c>
      <c r="Y12" s="511" t="str">
        <f>VLOOKUP($BI$4,[1]eFFG!$O$4:$BW$274,16,FALSE)</f>
        <v>Treasurer of CDC</v>
      </c>
      <c r="AH12" s="148"/>
      <c r="AI12" s="545"/>
      <c r="AJ12" s="453"/>
      <c r="AK12" s="453"/>
      <c r="AL12" s="453"/>
      <c r="AM12" s="453"/>
      <c r="AN12" s="453"/>
      <c r="AO12" s="453"/>
      <c r="AP12" s="453"/>
      <c r="AQ12" s="453"/>
      <c r="AR12" s="453"/>
      <c r="AS12" s="453"/>
      <c r="AT12" s="453"/>
      <c r="AU12" s="453"/>
      <c r="AV12" s="1416"/>
      <c r="AW12" s="1412"/>
      <c r="AX12" s="448"/>
      <c r="AY12" s="448"/>
      <c r="AZ12" s="448"/>
      <c r="BA12" s="448"/>
      <c r="BB12" s="448"/>
      <c r="BC12" s="448"/>
      <c r="BD12" s="448"/>
      <c r="BE12" s="448"/>
      <c r="BF12" s="448"/>
      <c r="BG12" s="448"/>
      <c r="BH12" s="82" t="s">
        <v>1</v>
      </c>
      <c r="BI12" s="1432"/>
      <c r="BJ12" s="1432"/>
    </row>
    <row r="13" spans="1:64" s="19" customFormat="1" ht="14.25" customHeight="1" thickBot="1">
      <c r="A13" s="1430"/>
      <c r="B13" s="1417" t="s">
        <v>0</v>
      </c>
      <c r="C13" s="1418" t="s">
        <v>35</v>
      </c>
      <c r="D13" s="1419"/>
      <c r="E13" s="1419"/>
      <c r="F13" s="1420"/>
      <c r="G13" s="1421" t="s">
        <v>1</v>
      </c>
      <c r="H13" s="1418" t="s">
        <v>36</v>
      </c>
      <c r="I13" s="1419"/>
      <c r="J13" s="1419"/>
      <c r="K13" s="1420"/>
      <c r="L13" s="1420"/>
      <c r="M13" s="1420"/>
      <c r="N13" s="1422">
        <v>2</v>
      </c>
      <c r="O13" s="1423" t="str">
        <f>VLOOKUP($BI$4,[1]eFFG!$O$4:$BW$274,13,FALSE)</f>
        <v>Member of Women's Council</v>
      </c>
      <c r="P13" s="1420"/>
      <c r="Q13" s="1420"/>
      <c r="R13" s="1420"/>
      <c r="S13" s="1420"/>
      <c r="T13" s="1420"/>
      <c r="U13" s="1420"/>
      <c r="V13" s="1420"/>
      <c r="W13" s="1420"/>
      <c r="X13" s="1424">
        <v>6</v>
      </c>
      <c r="Y13" s="1423" t="str">
        <f>VLOOKUP($BI$4,[1]eFFG!$O$4:$BW$274,17,FALSE)</f>
        <v>Secretary of CDC</v>
      </c>
      <c r="Z13" s="1420"/>
      <c r="AA13" s="1420"/>
      <c r="AB13" s="1420"/>
      <c r="AC13" s="1420"/>
      <c r="AD13" s="1420"/>
      <c r="AE13" s="1420"/>
      <c r="AF13" s="1420"/>
      <c r="AG13" s="1420"/>
      <c r="AH13" s="1425" t="s">
        <v>0</v>
      </c>
      <c r="AI13" s="1418" t="s">
        <v>35</v>
      </c>
      <c r="AJ13" s="1420"/>
      <c r="AK13" s="1420"/>
      <c r="AL13" s="1426" t="str">
        <f>CONCATENATE("[&gt;&gt;",VLOOKUP($BI$4,[1]eFFG!$O$1:$BXX$3019,4,FALSE),"]")</f>
        <v>[&gt;&gt;1.04]</v>
      </c>
      <c r="AM13" s="1420"/>
      <c r="AN13" s="1420"/>
      <c r="AO13" s="1420"/>
      <c r="AP13" s="1421" t="s">
        <v>1</v>
      </c>
      <c r="AQ13" s="1418" t="s">
        <v>36</v>
      </c>
      <c r="AR13" s="1420"/>
      <c r="AS13" s="1420"/>
      <c r="AT13" s="1426" t="str">
        <f>CONCATENATE("[&gt;&gt;",VLOOKUP($BI$4,[1]eFFG!$O$1:$BXX$3019,4,FALSE),"]")</f>
        <v>[&gt;&gt;1.04]</v>
      </c>
      <c r="AU13" s="1420"/>
      <c r="AV13" s="1427"/>
      <c r="AW13" s="1428" t="str">
        <f>VLOOKUP($BI$5,[1]eFFG!$O$4:$BW$274,11,FALSE)</f>
        <v>Years</v>
      </c>
      <c r="AX13" s="877"/>
      <c r="AY13" s="877"/>
      <c r="AZ13" s="877"/>
      <c r="BA13" s="877"/>
      <c r="BB13" s="877"/>
      <c r="BC13" s="877"/>
      <c r="BD13" s="877"/>
      <c r="BE13" s="877"/>
      <c r="BF13" s="877"/>
      <c r="BG13" s="877"/>
      <c r="BH13" s="1429"/>
      <c r="BI13" s="1432"/>
      <c r="BJ13" s="1432"/>
    </row>
    <row r="14" spans="1:64" s="19" customFormat="1" ht="14.25" customHeight="1" thickTop="1" thickBot="1">
      <c r="A14" s="1430">
        <v>3</v>
      </c>
      <c r="B14" s="1392" t="s">
        <v>2</v>
      </c>
      <c r="C14" s="834"/>
      <c r="D14" s="834"/>
      <c r="E14" s="834"/>
      <c r="F14" s="834"/>
      <c r="G14" s="834"/>
      <c r="H14" s="834"/>
      <c r="I14" s="834"/>
      <c r="J14" s="834"/>
      <c r="K14" s="834"/>
      <c r="L14" s="834"/>
      <c r="M14" s="834"/>
      <c r="N14" s="1393" t="s">
        <v>6</v>
      </c>
      <c r="O14" s="1394" t="str">
        <f>VLOOKUP($BI$4,[1]eFFG!$O$4:$BW$274,11,FALSE)</f>
        <v>No, No Title or Position of Leadership</v>
      </c>
      <c r="P14" s="1395"/>
      <c r="Q14" s="1395"/>
      <c r="R14" s="1395"/>
      <c r="S14" s="1395"/>
      <c r="T14" s="1395"/>
      <c r="U14" s="1396" t="str">
        <f>CONCATENATE("[&gt;&gt;",VLOOKUP($BI$4,[1]eFFG!$O$1:$BXX$3019,4,FALSE),"]")</f>
        <v>[&gt;&gt;1.04]</v>
      </c>
      <c r="V14" s="1396"/>
      <c r="W14" s="1397"/>
      <c r="X14" s="778">
        <v>3</v>
      </c>
      <c r="Y14" s="1398" t="str">
        <f>VLOOKUP($BI$4,[1]eFFG!$O$4:$BW$274,14,FALSE)</f>
        <v>Head of CDC</v>
      </c>
      <c r="Z14" s="1399"/>
      <c r="AA14" s="1399"/>
      <c r="AB14" s="1399"/>
      <c r="AC14" s="1399"/>
      <c r="AD14" s="1399"/>
      <c r="AE14" s="1399"/>
      <c r="AF14" s="1399"/>
      <c r="AG14" s="1399"/>
      <c r="AH14" s="1400">
        <v>7</v>
      </c>
      <c r="AI14" s="1401" t="str">
        <f>VLOOKUP($BI$4,[1]eFFG!$O$4:$BW$274,18,FALSE)</f>
        <v>Member of CDC</v>
      </c>
      <c r="AJ14" s="1399"/>
      <c r="AK14" s="1399"/>
      <c r="AL14" s="1402"/>
      <c r="AM14" s="1402"/>
      <c r="AN14" s="1402"/>
      <c r="AO14" s="1402"/>
      <c r="AP14" s="1402"/>
      <c r="AQ14" s="1402"/>
      <c r="AR14" s="1402"/>
      <c r="AS14" s="1402"/>
      <c r="AT14" s="1402"/>
      <c r="AU14" s="1402"/>
      <c r="AV14" s="1403"/>
      <c r="AW14" s="1404" t="s">
        <v>3</v>
      </c>
      <c r="AX14" s="834"/>
      <c r="AY14" s="834"/>
      <c r="AZ14" s="834"/>
      <c r="BA14" s="834"/>
      <c r="BB14" s="834"/>
      <c r="BC14" s="834"/>
      <c r="BD14" s="834"/>
      <c r="BE14" s="834"/>
      <c r="BF14" s="834"/>
      <c r="BG14" s="834"/>
      <c r="BH14" s="1431"/>
      <c r="BI14" s="1433"/>
      <c r="BJ14" s="1433"/>
    </row>
    <row r="15" spans="1:64" s="18" customFormat="1" ht="14.25" customHeight="1">
      <c r="A15" s="1430"/>
      <c r="B15" s="1407"/>
      <c r="C15" s="448"/>
      <c r="D15" s="448"/>
      <c r="E15" s="448"/>
      <c r="F15" s="448"/>
      <c r="G15" s="448"/>
      <c r="H15" s="448"/>
      <c r="I15" s="448"/>
      <c r="J15" s="448"/>
      <c r="K15" s="448"/>
      <c r="L15" s="448"/>
      <c r="M15" s="448"/>
      <c r="N15" s="1408"/>
      <c r="O15" s="891"/>
      <c r="P15" s="892"/>
      <c r="Q15" s="892"/>
      <c r="R15" s="892"/>
      <c r="S15" s="892"/>
      <c r="T15" s="892"/>
      <c r="U15" s="1409"/>
      <c r="V15" s="1409"/>
      <c r="W15" s="1410"/>
      <c r="X15" s="82">
        <v>4</v>
      </c>
      <c r="Y15" s="511" t="str">
        <f>VLOOKUP($BI$4,[1]eFFG!$O$4:$BW$274,15,FALSE)</f>
        <v>Deputy Head of CDC</v>
      </c>
      <c r="Z15" s="19"/>
      <c r="AA15" s="19"/>
      <c r="AB15" s="19"/>
      <c r="AC15" s="19"/>
      <c r="AD15" s="19"/>
      <c r="AE15" s="19"/>
      <c r="AF15" s="19"/>
      <c r="AG15" s="19"/>
      <c r="AH15" s="148" t="s">
        <v>4</v>
      </c>
      <c r="AI15" s="548"/>
      <c r="AJ15" s="445"/>
      <c r="AK15" s="445"/>
      <c r="AL15" s="445"/>
      <c r="AM15" s="445"/>
      <c r="AN15" s="445"/>
      <c r="AO15" s="445"/>
      <c r="AP15" s="445"/>
      <c r="AQ15" s="445"/>
      <c r="AR15" s="445"/>
      <c r="AS15" s="445"/>
      <c r="AT15" s="445"/>
      <c r="AU15" s="445"/>
      <c r="AV15" s="1411"/>
      <c r="AW15" s="1412"/>
      <c r="AX15" s="448"/>
      <c r="AY15" s="448"/>
      <c r="AZ15" s="448"/>
      <c r="BA15" s="448"/>
      <c r="BB15" s="448"/>
      <c r="BC15" s="448"/>
      <c r="BD15" s="448"/>
      <c r="BE15" s="448"/>
      <c r="BF15" s="448"/>
      <c r="BG15" s="448"/>
      <c r="BH15" s="1413" t="s">
        <v>0</v>
      </c>
      <c r="BI15" s="1290"/>
      <c r="BJ15" s="1290"/>
    </row>
    <row r="16" spans="1:64" s="18" customFormat="1" ht="14.25" customHeight="1">
      <c r="A16" s="1430"/>
      <c r="B16" s="1414" t="str">
        <f>VLOOKUP($BI$3,[1]eFFG!$O$4:$BW$274,11,FALSE)</f>
        <v>Years Old (Female)</v>
      </c>
      <c r="C16" s="453"/>
      <c r="D16" s="453"/>
      <c r="E16" s="453"/>
      <c r="F16" s="453"/>
      <c r="G16" s="453"/>
      <c r="H16" s="453"/>
      <c r="I16" s="453"/>
      <c r="J16" s="453"/>
      <c r="K16" s="453"/>
      <c r="L16" s="453"/>
      <c r="M16" s="453"/>
      <c r="N16" s="1415">
        <v>1</v>
      </c>
      <c r="O16" s="511" t="str">
        <f>VLOOKUP($BI$4,[1]eFFG!$O$4:$BW$274,12,FALSE)</f>
        <v>Head of Women's Council</v>
      </c>
      <c r="P16" s="19"/>
      <c r="Q16" s="19"/>
      <c r="R16" s="19"/>
      <c r="S16" s="19"/>
      <c r="T16" s="19"/>
      <c r="U16" s="19"/>
      <c r="V16" s="19"/>
      <c r="W16" s="19"/>
      <c r="X16" s="60">
        <v>5</v>
      </c>
      <c r="Y16" s="511" t="str">
        <f>VLOOKUP($BI$4,[1]eFFG!$O$4:$BW$274,16,FALSE)</f>
        <v>Treasurer of CDC</v>
      </c>
      <c r="Z16" s="19"/>
      <c r="AA16" s="19"/>
      <c r="AB16" s="19"/>
      <c r="AC16" s="19"/>
      <c r="AD16" s="19"/>
      <c r="AE16" s="19"/>
      <c r="AF16" s="19"/>
      <c r="AG16" s="19"/>
      <c r="AH16" s="148"/>
      <c r="AI16" s="545"/>
      <c r="AJ16" s="453"/>
      <c r="AK16" s="453"/>
      <c r="AL16" s="453"/>
      <c r="AM16" s="453"/>
      <c r="AN16" s="453"/>
      <c r="AO16" s="453"/>
      <c r="AP16" s="453"/>
      <c r="AQ16" s="453"/>
      <c r="AR16" s="453"/>
      <c r="AS16" s="453"/>
      <c r="AT16" s="453"/>
      <c r="AU16" s="453"/>
      <c r="AV16" s="1416"/>
      <c r="AW16" s="1412"/>
      <c r="AX16" s="448"/>
      <c r="AY16" s="448"/>
      <c r="AZ16" s="448"/>
      <c r="BA16" s="448"/>
      <c r="BB16" s="448"/>
      <c r="BC16" s="448"/>
      <c r="BD16" s="448"/>
      <c r="BE16" s="448"/>
      <c r="BF16" s="448"/>
      <c r="BG16" s="448"/>
      <c r="BH16" s="82" t="s">
        <v>1</v>
      </c>
      <c r="BI16" s="1290"/>
      <c r="BJ16" s="1290"/>
    </row>
    <row r="17" spans="1:63" s="18" customFormat="1" ht="14.25" customHeight="1" thickBot="1">
      <c r="A17" s="1430"/>
      <c r="B17" s="1417" t="s">
        <v>0</v>
      </c>
      <c r="C17" s="1418" t="s">
        <v>35</v>
      </c>
      <c r="D17" s="1419"/>
      <c r="E17" s="1419"/>
      <c r="F17" s="1420"/>
      <c r="G17" s="1421" t="s">
        <v>1</v>
      </c>
      <c r="H17" s="1418" t="s">
        <v>36</v>
      </c>
      <c r="I17" s="1419"/>
      <c r="J17" s="1419"/>
      <c r="K17" s="1420"/>
      <c r="L17" s="1420"/>
      <c r="M17" s="1420"/>
      <c r="N17" s="1422">
        <v>2</v>
      </c>
      <c r="O17" s="1423" t="str">
        <f>VLOOKUP($BI$4,[1]eFFG!$O$4:$BW$274,13,FALSE)</f>
        <v>Member of Women's Council</v>
      </c>
      <c r="P17" s="1420"/>
      <c r="Q17" s="1420"/>
      <c r="R17" s="1420"/>
      <c r="S17" s="1420"/>
      <c r="T17" s="1420"/>
      <c r="U17" s="1420"/>
      <c r="V17" s="1420"/>
      <c r="W17" s="1420"/>
      <c r="X17" s="1424">
        <v>6</v>
      </c>
      <c r="Y17" s="1423" t="str">
        <f>VLOOKUP($BI$4,[1]eFFG!$O$4:$BW$274,17,FALSE)</f>
        <v>Secretary of CDC</v>
      </c>
      <c r="Z17" s="1420"/>
      <c r="AA17" s="1420"/>
      <c r="AB17" s="1420"/>
      <c r="AC17" s="1420"/>
      <c r="AD17" s="1420"/>
      <c r="AE17" s="1420"/>
      <c r="AF17" s="1420"/>
      <c r="AG17" s="1420"/>
      <c r="AH17" s="1425" t="s">
        <v>0</v>
      </c>
      <c r="AI17" s="1418" t="s">
        <v>35</v>
      </c>
      <c r="AJ17" s="1420"/>
      <c r="AK17" s="1420"/>
      <c r="AL17" s="1426" t="str">
        <f>CONCATENATE("[&gt;&gt;",VLOOKUP($BI$4,[1]eFFG!$O$1:$BXX$3019,4,FALSE),"]")</f>
        <v>[&gt;&gt;1.04]</v>
      </c>
      <c r="AM17" s="1420"/>
      <c r="AN17" s="1420"/>
      <c r="AO17" s="1420"/>
      <c r="AP17" s="1421" t="s">
        <v>1</v>
      </c>
      <c r="AQ17" s="1418" t="s">
        <v>36</v>
      </c>
      <c r="AR17" s="1420"/>
      <c r="AS17" s="1420"/>
      <c r="AT17" s="1426" t="str">
        <f>CONCATENATE("[&gt;&gt;",VLOOKUP($BI$4,[1]eFFG!$O$1:$BXX$3019,4,FALSE),"]")</f>
        <v>[&gt;&gt;1.04]</v>
      </c>
      <c r="AU17" s="1420"/>
      <c r="AV17" s="1427"/>
      <c r="AW17" s="1428" t="str">
        <f>VLOOKUP($BI$5,[1]eFFG!$O$4:$BW$274,11,FALSE)</f>
        <v>Years</v>
      </c>
      <c r="AX17" s="877"/>
      <c r="AY17" s="877"/>
      <c r="AZ17" s="877"/>
      <c r="BA17" s="877"/>
      <c r="BB17" s="877"/>
      <c r="BC17" s="877"/>
      <c r="BD17" s="877"/>
      <c r="BE17" s="877"/>
      <c r="BF17" s="877"/>
      <c r="BG17" s="877"/>
      <c r="BH17" s="1429"/>
      <c r="BI17" s="1290"/>
      <c r="BJ17" s="1290"/>
    </row>
    <row r="18" spans="1:63" s="18" customFormat="1" ht="14.25" customHeight="1" thickTop="1" thickBot="1">
      <c r="A18" s="1430">
        <v>4</v>
      </c>
      <c r="B18" s="1392" t="s">
        <v>2</v>
      </c>
      <c r="C18" s="834"/>
      <c r="D18" s="834"/>
      <c r="E18" s="834"/>
      <c r="F18" s="834"/>
      <c r="G18" s="834"/>
      <c r="H18" s="834"/>
      <c r="I18" s="834"/>
      <c r="J18" s="834"/>
      <c r="K18" s="834"/>
      <c r="L18" s="834"/>
      <c r="M18" s="834"/>
      <c r="N18" s="1393" t="s">
        <v>6</v>
      </c>
      <c r="O18" s="1394" t="str">
        <f>VLOOKUP($BI$4,[1]eFFG!$O$4:$BW$274,11,FALSE)</f>
        <v>No, No Title or Position of Leadership</v>
      </c>
      <c r="P18" s="1395"/>
      <c r="Q18" s="1395"/>
      <c r="R18" s="1395"/>
      <c r="S18" s="1395"/>
      <c r="T18" s="1395"/>
      <c r="U18" s="1396" t="str">
        <f>CONCATENATE("[&gt;&gt;",VLOOKUP($BI$4,[1]eFFG!$O$1:$BXX$3019,4,FALSE),"]")</f>
        <v>[&gt;&gt;1.04]</v>
      </c>
      <c r="V18" s="1396"/>
      <c r="W18" s="1397"/>
      <c r="X18" s="778">
        <v>3</v>
      </c>
      <c r="Y18" s="1398" t="str">
        <f>VLOOKUP($BI$4,[1]eFFG!$O$4:$BW$274,14,FALSE)</f>
        <v>Head of CDC</v>
      </c>
      <c r="Z18" s="1399"/>
      <c r="AA18" s="1399"/>
      <c r="AB18" s="1399"/>
      <c r="AC18" s="1399"/>
      <c r="AD18" s="1399"/>
      <c r="AE18" s="1399"/>
      <c r="AF18" s="1399"/>
      <c r="AG18" s="1399"/>
      <c r="AH18" s="1400">
        <v>7</v>
      </c>
      <c r="AI18" s="1401" t="str">
        <f>VLOOKUP($BI$4,[1]eFFG!$O$4:$BW$274,18,FALSE)</f>
        <v>Member of CDC</v>
      </c>
      <c r="AJ18" s="1399"/>
      <c r="AK18" s="1399"/>
      <c r="AL18" s="1402"/>
      <c r="AM18" s="1402"/>
      <c r="AN18" s="1402"/>
      <c r="AO18" s="1402"/>
      <c r="AP18" s="1402"/>
      <c r="AQ18" s="1402"/>
      <c r="AR18" s="1402"/>
      <c r="AS18" s="1402"/>
      <c r="AT18" s="1402"/>
      <c r="AU18" s="1402"/>
      <c r="AV18" s="1403"/>
      <c r="AW18" s="1404" t="s">
        <v>3</v>
      </c>
      <c r="AX18" s="834"/>
      <c r="AY18" s="834"/>
      <c r="AZ18" s="834"/>
      <c r="BA18" s="834"/>
      <c r="BB18" s="834"/>
      <c r="BC18" s="834"/>
      <c r="BD18" s="834"/>
      <c r="BE18" s="834"/>
      <c r="BF18" s="834"/>
      <c r="BG18" s="834"/>
      <c r="BH18" s="1431"/>
    </row>
    <row r="19" spans="1:63" s="18" customFormat="1" ht="14.25" customHeight="1">
      <c r="A19" s="1430"/>
      <c r="B19" s="1407"/>
      <c r="C19" s="448"/>
      <c r="D19" s="448"/>
      <c r="E19" s="448"/>
      <c r="F19" s="448"/>
      <c r="G19" s="448"/>
      <c r="H19" s="448"/>
      <c r="I19" s="448"/>
      <c r="J19" s="448"/>
      <c r="K19" s="448"/>
      <c r="L19" s="448"/>
      <c r="M19" s="448"/>
      <c r="N19" s="1408"/>
      <c r="O19" s="891"/>
      <c r="P19" s="892"/>
      <c r="Q19" s="892"/>
      <c r="R19" s="892"/>
      <c r="S19" s="892"/>
      <c r="T19" s="892"/>
      <c r="U19" s="1409"/>
      <c r="V19" s="1409"/>
      <c r="W19" s="1410"/>
      <c r="X19" s="82">
        <v>4</v>
      </c>
      <c r="Y19" s="511" t="str">
        <f>VLOOKUP($BI$4,[1]eFFG!$O$4:$BW$274,15,FALSE)</f>
        <v>Deputy Head of CDC</v>
      </c>
      <c r="Z19" s="19"/>
      <c r="AA19" s="19"/>
      <c r="AB19" s="19"/>
      <c r="AC19" s="19"/>
      <c r="AD19" s="19"/>
      <c r="AE19" s="19"/>
      <c r="AF19" s="19"/>
      <c r="AG19" s="19"/>
      <c r="AH19" s="148" t="s">
        <v>4</v>
      </c>
      <c r="AI19" s="548"/>
      <c r="AJ19" s="445"/>
      <c r="AK19" s="445"/>
      <c r="AL19" s="445"/>
      <c r="AM19" s="445"/>
      <c r="AN19" s="445"/>
      <c r="AO19" s="445"/>
      <c r="AP19" s="445"/>
      <c r="AQ19" s="445"/>
      <c r="AR19" s="445"/>
      <c r="AS19" s="445"/>
      <c r="AT19" s="445"/>
      <c r="AU19" s="445"/>
      <c r="AV19" s="1411"/>
      <c r="AW19" s="1412"/>
      <c r="AX19" s="448"/>
      <c r="AY19" s="448"/>
      <c r="AZ19" s="448"/>
      <c r="BA19" s="448"/>
      <c r="BB19" s="448"/>
      <c r="BC19" s="448"/>
      <c r="BD19" s="448"/>
      <c r="BE19" s="448"/>
      <c r="BF19" s="448"/>
      <c r="BG19" s="448"/>
      <c r="BH19" s="1413" t="s">
        <v>0</v>
      </c>
    </row>
    <row r="20" spans="1:63" s="18" customFormat="1" ht="14.25" customHeight="1">
      <c r="A20" s="1430"/>
      <c r="B20" s="1414" t="str">
        <f>VLOOKUP($BI$3,[1]eFFG!$O$4:$BW$274,11,FALSE)</f>
        <v>Years Old (Female)</v>
      </c>
      <c r="C20" s="453"/>
      <c r="D20" s="453"/>
      <c r="E20" s="453"/>
      <c r="F20" s="453"/>
      <c r="G20" s="453"/>
      <c r="H20" s="453"/>
      <c r="I20" s="453"/>
      <c r="J20" s="453"/>
      <c r="K20" s="453"/>
      <c r="L20" s="453"/>
      <c r="M20" s="453"/>
      <c r="N20" s="1415">
        <v>1</v>
      </c>
      <c r="O20" s="511" t="str">
        <f>VLOOKUP($BI$4,[1]eFFG!$O$4:$BW$274,12,FALSE)</f>
        <v>Head of Women's Council</v>
      </c>
      <c r="P20" s="19"/>
      <c r="Q20" s="19"/>
      <c r="R20" s="19"/>
      <c r="S20" s="19"/>
      <c r="T20" s="19"/>
      <c r="U20" s="19"/>
      <c r="V20" s="19"/>
      <c r="W20" s="19"/>
      <c r="X20" s="60">
        <v>5</v>
      </c>
      <c r="Y20" s="511" t="str">
        <f>VLOOKUP($BI$4,[1]eFFG!$O$4:$BW$274,16,FALSE)</f>
        <v>Treasurer of CDC</v>
      </c>
      <c r="Z20" s="19"/>
      <c r="AA20" s="19"/>
      <c r="AB20" s="19"/>
      <c r="AC20" s="19"/>
      <c r="AD20" s="19"/>
      <c r="AE20" s="19"/>
      <c r="AF20" s="19"/>
      <c r="AG20" s="19"/>
      <c r="AH20" s="148"/>
      <c r="AI20" s="545"/>
      <c r="AJ20" s="453"/>
      <c r="AK20" s="453"/>
      <c r="AL20" s="453"/>
      <c r="AM20" s="453"/>
      <c r="AN20" s="453"/>
      <c r="AO20" s="453"/>
      <c r="AP20" s="453"/>
      <c r="AQ20" s="453"/>
      <c r="AR20" s="453"/>
      <c r="AS20" s="453"/>
      <c r="AT20" s="453"/>
      <c r="AU20" s="453"/>
      <c r="AV20" s="1416"/>
      <c r="AW20" s="1412"/>
      <c r="AX20" s="448"/>
      <c r="AY20" s="448"/>
      <c r="AZ20" s="448"/>
      <c r="BA20" s="448"/>
      <c r="BB20" s="448"/>
      <c r="BC20" s="448"/>
      <c r="BD20" s="448"/>
      <c r="BE20" s="448"/>
      <c r="BF20" s="448"/>
      <c r="BG20" s="448"/>
      <c r="BH20" s="82" t="s">
        <v>1</v>
      </c>
      <c r="BI20" s="610"/>
      <c r="BJ20" s="610"/>
      <c r="BK20" s="19"/>
    </row>
    <row r="21" spans="1:63" s="18" customFormat="1" ht="14.25" customHeight="1" thickBot="1">
      <c r="A21" s="1430"/>
      <c r="B21" s="1417" t="s">
        <v>0</v>
      </c>
      <c r="C21" s="1418" t="s">
        <v>35</v>
      </c>
      <c r="D21" s="1419"/>
      <c r="E21" s="1419"/>
      <c r="F21" s="1420"/>
      <c r="G21" s="1421" t="s">
        <v>1</v>
      </c>
      <c r="H21" s="1418" t="s">
        <v>36</v>
      </c>
      <c r="I21" s="1419"/>
      <c r="J21" s="1419"/>
      <c r="K21" s="1420"/>
      <c r="L21" s="1420"/>
      <c r="M21" s="1420"/>
      <c r="N21" s="1422">
        <v>2</v>
      </c>
      <c r="O21" s="1423" t="str">
        <f>VLOOKUP($BI$4,[1]eFFG!$O$4:$BW$274,13,FALSE)</f>
        <v>Member of Women's Council</v>
      </c>
      <c r="P21" s="1420"/>
      <c r="Q21" s="1420"/>
      <c r="R21" s="1420"/>
      <c r="S21" s="1420"/>
      <c r="T21" s="1420"/>
      <c r="U21" s="1420"/>
      <c r="V21" s="1420"/>
      <c r="W21" s="1420"/>
      <c r="X21" s="1424">
        <v>6</v>
      </c>
      <c r="Y21" s="1423" t="str">
        <f>VLOOKUP($BI$4,[1]eFFG!$O$4:$BW$274,17,FALSE)</f>
        <v>Secretary of CDC</v>
      </c>
      <c r="Z21" s="1420"/>
      <c r="AA21" s="1420"/>
      <c r="AB21" s="1420"/>
      <c r="AC21" s="1420"/>
      <c r="AD21" s="1420"/>
      <c r="AE21" s="1420"/>
      <c r="AF21" s="1420"/>
      <c r="AG21" s="1420"/>
      <c r="AH21" s="1425" t="s">
        <v>0</v>
      </c>
      <c r="AI21" s="1418" t="s">
        <v>35</v>
      </c>
      <c r="AJ21" s="1420"/>
      <c r="AK21" s="1420"/>
      <c r="AL21" s="1426" t="str">
        <f>CONCATENATE("[&gt;&gt;",VLOOKUP($BI$4,[1]eFFG!$O$1:$BXX$3019,4,FALSE),"]")</f>
        <v>[&gt;&gt;1.04]</v>
      </c>
      <c r="AM21" s="1420"/>
      <c r="AN21" s="1420"/>
      <c r="AO21" s="1420"/>
      <c r="AP21" s="1421" t="s">
        <v>1</v>
      </c>
      <c r="AQ21" s="1418" t="s">
        <v>36</v>
      </c>
      <c r="AR21" s="1420"/>
      <c r="AS21" s="1420"/>
      <c r="AT21" s="1426" t="str">
        <f>CONCATENATE("[&gt;&gt;",VLOOKUP($BI$4,[1]eFFG!$O$1:$BXX$3019,4,FALSE),"]")</f>
        <v>[&gt;&gt;1.04]</v>
      </c>
      <c r="AU21" s="1420"/>
      <c r="AV21" s="1427"/>
      <c r="AW21" s="1428" t="str">
        <f>VLOOKUP($BI$5,[1]eFFG!$O$4:$BW$274,11,FALSE)</f>
        <v>Years</v>
      </c>
      <c r="AX21" s="877"/>
      <c r="AY21" s="877"/>
      <c r="AZ21" s="877"/>
      <c r="BA21" s="877"/>
      <c r="BB21" s="877"/>
      <c r="BC21" s="877"/>
      <c r="BD21" s="877"/>
      <c r="BE21" s="877"/>
      <c r="BF21" s="877"/>
      <c r="BG21" s="877"/>
      <c r="BH21" s="1429"/>
      <c r="BI21" s="1434"/>
      <c r="BJ21" s="1435"/>
      <c r="BK21" s="1435"/>
    </row>
    <row r="22" spans="1:63" s="18" customFormat="1" ht="14.25" customHeight="1" thickTop="1" thickBot="1">
      <c r="A22" s="1430">
        <v>5</v>
      </c>
      <c r="B22" s="1392" t="s">
        <v>2</v>
      </c>
      <c r="C22" s="834"/>
      <c r="D22" s="834"/>
      <c r="E22" s="834"/>
      <c r="F22" s="834"/>
      <c r="G22" s="834"/>
      <c r="H22" s="834"/>
      <c r="I22" s="834"/>
      <c r="J22" s="834"/>
      <c r="K22" s="834"/>
      <c r="L22" s="834"/>
      <c r="M22" s="834"/>
      <c r="N22" s="1393" t="s">
        <v>6</v>
      </c>
      <c r="O22" s="1394" t="str">
        <f>VLOOKUP($BI$4,[1]eFFG!$O$4:$BW$274,11,FALSE)</f>
        <v>No, No Title or Position of Leadership</v>
      </c>
      <c r="P22" s="1395"/>
      <c r="Q22" s="1395"/>
      <c r="R22" s="1395"/>
      <c r="S22" s="1395"/>
      <c r="T22" s="1395"/>
      <c r="U22" s="1396" t="str">
        <f>CONCATENATE("[&gt;&gt;",VLOOKUP($BI$4,[1]eFFG!$O$1:$BXX$3019,4,FALSE),"]")</f>
        <v>[&gt;&gt;1.04]</v>
      </c>
      <c r="V22" s="1396"/>
      <c r="W22" s="1397"/>
      <c r="X22" s="778">
        <v>3</v>
      </c>
      <c r="Y22" s="1398" t="str">
        <f>VLOOKUP($BI$4,[1]eFFG!$O$4:$BW$274,14,FALSE)</f>
        <v>Head of CDC</v>
      </c>
      <c r="Z22" s="1399"/>
      <c r="AA22" s="1399"/>
      <c r="AB22" s="1399"/>
      <c r="AC22" s="1399"/>
      <c r="AD22" s="1399"/>
      <c r="AE22" s="1399"/>
      <c r="AF22" s="1399"/>
      <c r="AG22" s="1399"/>
      <c r="AH22" s="1400">
        <v>7</v>
      </c>
      <c r="AI22" s="1401" t="str">
        <f>VLOOKUP($BI$4,[1]eFFG!$O$4:$BW$274,18,FALSE)</f>
        <v>Member of CDC</v>
      </c>
      <c r="AJ22" s="1399"/>
      <c r="AK22" s="1399"/>
      <c r="AL22" s="1402"/>
      <c r="AM22" s="1402"/>
      <c r="AN22" s="1402"/>
      <c r="AO22" s="1402"/>
      <c r="AP22" s="1402"/>
      <c r="AQ22" s="1402"/>
      <c r="AR22" s="1402"/>
      <c r="AS22" s="1402"/>
      <c r="AT22" s="1402"/>
      <c r="AU22" s="1402"/>
      <c r="AV22" s="1403"/>
      <c r="AW22" s="1404" t="s">
        <v>3</v>
      </c>
      <c r="AX22" s="834"/>
      <c r="AY22" s="834"/>
      <c r="AZ22" s="834"/>
      <c r="BA22" s="834"/>
      <c r="BB22" s="834"/>
      <c r="BC22" s="834"/>
      <c r="BD22" s="834"/>
      <c r="BE22" s="834"/>
      <c r="BF22" s="834"/>
      <c r="BG22" s="834"/>
      <c r="BH22" s="1431"/>
      <c r="BI22" s="46"/>
      <c r="BJ22" s="46"/>
    </row>
    <row r="23" spans="1:63" s="18" customFormat="1" ht="14.25" customHeight="1">
      <c r="A23" s="1430"/>
      <c r="B23" s="1407"/>
      <c r="C23" s="448"/>
      <c r="D23" s="448"/>
      <c r="E23" s="448"/>
      <c r="F23" s="448"/>
      <c r="G23" s="448"/>
      <c r="H23" s="448"/>
      <c r="I23" s="448"/>
      <c r="J23" s="448"/>
      <c r="K23" s="448"/>
      <c r="L23" s="448"/>
      <c r="M23" s="448"/>
      <c r="N23" s="1408"/>
      <c r="O23" s="891"/>
      <c r="P23" s="892"/>
      <c r="Q23" s="892"/>
      <c r="R23" s="892"/>
      <c r="S23" s="892"/>
      <c r="T23" s="892"/>
      <c r="U23" s="1409"/>
      <c r="V23" s="1409"/>
      <c r="W23" s="1410"/>
      <c r="X23" s="82">
        <v>4</v>
      </c>
      <c r="Y23" s="511" t="str">
        <f>VLOOKUP($BI$4,[1]eFFG!$O$4:$BW$274,15,FALSE)</f>
        <v>Deputy Head of CDC</v>
      </c>
      <c r="Z23" s="19"/>
      <c r="AA23" s="19"/>
      <c r="AB23" s="19"/>
      <c r="AC23" s="19"/>
      <c r="AD23" s="19"/>
      <c r="AE23" s="19"/>
      <c r="AF23" s="19"/>
      <c r="AG23" s="19"/>
      <c r="AH23" s="148" t="s">
        <v>4</v>
      </c>
      <c r="AI23" s="548"/>
      <c r="AJ23" s="445"/>
      <c r="AK23" s="445"/>
      <c r="AL23" s="445"/>
      <c r="AM23" s="445"/>
      <c r="AN23" s="445"/>
      <c r="AO23" s="445"/>
      <c r="AP23" s="445"/>
      <c r="AQ23" s="445"/>
      <c r="AR23" s="445"/>
      <c r="AS23" s="445"/>
      <c r="AT23" s="445"/>
      <c r="AU23" s="445"/>
      <c r="AV23" s="1411"/>
      <c r="AW23" s="1412"/>
      <c r="AX23" s="448"/>
      <c r="AY23" s="448"/>
      <c r="AZ23" s="448"/>
      <c r="BA23" s="448"/>
      <c r="BB23" s="448"/>
      <c r="BC23" s="448"/>
      <c r="BD23" s="448"/>
      <c r="BE23" s="448"/>
      <c r="BF23" s="448"/>
      <c r="BG23" s="448"/>
      <c r="BH23" s="1413" t="s">
        <v>0</v>
      </c>
      <c r="BI23" s="19"/>
      <c r="BJ23" s="19"/>
    </row>
    <row r="24" spans="1:63" s="18" customFormat="1" ht="14.25" customHeight="1">
      <c r="A24" s="1430"/>
      <c r="B24" s="1414" t="str">
        <f>VLOOKUP($BI$3,[1]eFFG!$O$4:$BW$274,11,FALSE)</f>
        <v>Years Old (Female)</v>
      </c>
      <c r="C24" s="453"/>
      <c r="D24" s="453"/>
      <c r="E24" s="453"/>
      <c r="F24" s="453"/>
      <c r="G24" s="453"/>
      <c r="H24" s="453"/>
      <c r="I24" s="453"/>
      <c r="J24" s="453"/>
      <c r="K24" s="453"/>
      <c r="L24" s="453"/>
      <c r="M24" s="453"/>
      <c r="N24" s="1415">
        <v>1</v>
      </c>
      <c r="O24" s="511" t="str">
        <f>VLOOKUP($BI$4,[1]eFFG!$O$4:$BW$274,12,FALSE)</f>
        <v>Head of Women's Council</v>
      </c>
      <c r="P24" s="19"/>
      <c r="Q24" s="19"/>
      <c r="R24" s="19"/>
      <c r="S24" s="19"/>
      <c r="T24" s="19"/>
      <c r="U24" s="19"/>
      <c r="V24" s="19"/>
      <c r="W24" s="19"/>
      <c r="X24" s="60">
        <v>5</v>
      </c>
      <c r="Y24" s="511" t="str">
        <f>VLOOKUP($BI$4,[1]eFFG!$O$4:$BW$274,16,FALSE)</f>
        <v>Treasurer of CDC</v>
      </c>
      <c r="Z24" s="19"/>
      <c r="AA24" s="19"/>
      <c r="AB24" s="19"/>
      <c r="AC24" s="19"/>
      <c r="AD24" s="19"/>
      <c r="AE24" s="19"/>
      <c r="AF24" s="19"/>
      <c r="AG24" s="19"/>
      <c r="AH24" s="148"/>
      <c r="AI24" s="545"/>
      <c r="AJ24" s="453"/>
      <c r="AK24" s="453"/>
      <c r="AL24" s="453"/>
      <c r="AM24" s="453"/>
      <c r="AN24" s="453"/>
      <c r="AO24" s="453"/>
      <c r="AP24" s="453"/>
      <c r="AQ24" s="453"/>
      <c r="AR24" s="453"/>
      <c r="AS24" s="453"/>
      <c r="AT24" s="453"/>
      <c r="AU24" s="453"/>
      <c r="AV24" s="1416"/>
      <c r="AW24" s="1412"/>
      <c r="AX24" s="448"/>
      <c r="AY24" s="448"/>
      <c r="AZ24" s="448"/>
      <c r="BA24" s="448"/>
      <c r="BB24" s="448"/>
      <c r="BC24" s="448"/>
      <c r="BD24" s="448"/>
      <c r="BE24" s="448"/>
      <c r="BF24" s="448"/>
      <c r="BG24" s="448"/>
      <c r="BH24" s="82" t="s">
        <v>1</v>
      </c>
      <c r="BI24" s="19"/>
      <c r="BJ24" s="19"/>
    </row>
    <row r="25" spans="1:63" s="18" customFormat="1" ht="14.25" customHeight="1" thickBot="1">
      <c r="A25" s="1430"/>
      <c r="B25" s="1417" t="s">
        <v>0</v>
      </c>
      <c r="C25" s="1418" t="s">
        <v>35</v>
      </c>
      <c r="D25" s="1419"/>
      <c r="E25" s="1419"/>
      <c r="F25" s="1420"/>
      <c r="G25" s="1421" t="s">
        <v>1</v>
      </c>
      <c r="H25" s="1418" t="s">
        <v>36</v>
      </c>
      <c r="I25" s="1419"/>
      <c r="J25" s="1419"/>
      <c r="K25" s="1420"/>
      <c r="L25" s="1420"/>
      <c r="M25" s="1420"/>
      <c r="N25" s="1422">
        <v>2</v>
      </c>
      <c r="O25" s="1423" t="str">
        <f>VLOOKUP($BI$4,[1]eFFG!$O$4:$BW$274,13,FALSE)</f>
        <v>Member of Women's Council</v>
      </c>
      <c r="P25" s="1420"/>
      <c r="Q25" s="1420"/>
      <c r="R25" s="1420"/>
      <c r="S25" s="1420"/>
      <c r="T25" s="1420"/>
      <c r="U25" s="1420"/>
      <c r="V25" s="1420"/>
      <c r="W25" s="1420"/>
      <c r="X25" s="1424">
        <v>6</v>
      </c>
      <c r="Y25" s="1423" t="str">
        <f>VLOOKUP($BI$4,[1]eFFG!$O$4:$BW$274,17,FALSE)</f>
        <v>Secretary of CDC</v>
      </c>
      <c r="Z25" s="1420"/>
      <c r="AA25" s="1420"/>
      <c r="AB25" s="1420"/>
      <c r="AC25" s="1420"/>
      <c r="AD25" s="1420"/>
      <c r="AE25" s="1420"/>
      <c r="AF25" s="1420"/>
      <c r="AG25" s="1420"/>
      <c r="AH25" s="1425" t="s">
        <v>0</v>
      </c>
      <c r="AI25" s="1418" t="s">
        <v>35</v>
      </c>
      <c r="AJ25" s="1420"/>
      <c r="AK25" s="1420"/>
      <c r="AL25" s="1426" t="str">
        <f>CONCATENATE("[&gt;&gt;",VLOOKUP($BI$4,[1]eFFG!$O$1:$BXX$3019,4,FALSE),"]")</f>
        <v>[&gt;&gt;1.04]</v>
      </c>
      <c r="AM25" s="1420"/>
      <c r="AN25" s="1420"/>
      <c r="AO25" s="1420"/>
      <c r="AP25" s="1421" t="s">
        <v>1</v>
      </c>
      <c r="AQ25" s="1418" t="s">
        <v>36</v>
      </c>
      <c r="AR25" s="1420"/>
      <c r="AS25" s="1420"/>
      <c r="AT25" s="1426" t="str">
        <f>CONCATENATE("[&gt;&gt;",VLOOKUP($BI$4,[1]eFFG!$O$1:$BXX$3019,4,FALSE),"]")</f>
        <v>[&gt;&gt;1.04]</v>
      </c>
      <c r="AU25" s="1420"/>
      <c r="AV25" s="1427"/>
      <c r="AW25" s="1436" t="str">
        <f>VLOOKUP($BI$5,[1]eFFG!$O$4:$BW$274,11,FALSE)</f>
        <v>Years</v>
      </c>
      <c r="AX25" s="1437"/>
      <c r="AY25" s="1437"/>
      <c r="AZ25" s="1437"/>
      <c r="BA25" s="1437"/>
      <c r="BB25" s="1437"/>
      <c r="BC25" s="1437"/>
      <c r="BD25" s="1437"/>
      <c r="BE25" s="1437"/>
      <c r="BF25" s="1437"/>
      <c r="BG25" s="1437"/>
      <c r="BH25" s="1429"/>
    </row>
    <row r="26" spans="1:63" s="18" customFormat="1" ht="14.25" customHeight="1" thickTop="1" thickBot="1">
      <c r="A26" s="1430">
        <v>6</v>
      </c>
      <c r="B26" s="1392" t="s">
        <v>2</v>
      </c>
      <c r="C26" s="834"/>
      <c r="D26" s="834"/>
      <c r="E26" s="834"/>
      <c r="F26" s="834"/>
      <c r="G26" s="834"/>
      <c r="H26" s="834"/>
      <c r="I26" s="834"/>
      <c r="J26" s="834"/>
      <c r="K26" s="834"/>
      <c r="L26" s="834"/>
      <c r="M26" s="834"/>
      <c r="N26" s="1393" t="s">
        <v>6</v>
      </c>
      <c r="O26" s="1394" t="str">
        <f>VLOOKUP($BI$4,[1]eFFG!$O$4:$BW$274,11,FALSE)</f>
        <v>No, No Title or Position of Leadership</v>
      </c>
      <c r="P26" s="1395"/>
      <c r="Q26" s="1395"/>
      <c r="R26" s="1395"/>
      <c r="S26" s="1395"/>
      <c r="T26" s="1395"/>
      <c r="U26" s="1396" t="str">
        <f>CONCATENATE("[&gt;&gt;",VLOOKUP($BI$4,[1]eFFG!$O$1:$BXX$3019,4,FALSE),"]")</f>
        <v>[&gt;&gt;1.04]</v>
      </c>
      <c r="V26" s="1396"/>
      <c r="W26" s="1397"/>
      <c r="X26" s="778">
        <v>3</v>
      </c>
      <c r="Y26" s="1398" t="str">
        <f>VLOOKUP($BI$4,[1]eFFG!$O$4:$BW$274,14,FALSE)</f>
        <v>Head of CDC</v>
      </c>
      <c r="Z26" s="1399"/>
      <c r="AA26" s="1399"/>
      <c r="AB26" s="1399"/>
      <c r="AC26" s="1399"/>
      <c r="AD26" s="1399"/>
      <c r="AE26" s="1399"/>
      <c r="AF26" s="1399"/>
      <c r="AG26" s="1399"/>
      <c r="AH26" s="1400">
        <v>7</v>
      </c>
      <c r="AI26" s="1401" t="str">
        <f>VLOOKUP($BI$4,[1]eFFG!$O$4:$BW$274,18,FALSE)</f>
        <v>Member of CDC</v>
      </c>
      <c r="AJ26" s="1399"/>
      <c r="AK26" s="1399"/>
      <c r="AL26" s="1402"/>
      <c r="AM26" s="1402"/>
      <c r="AN26" s="1402"/>
      <c r="AO26" s="1402"/>
      <c r="AP26" s="1402"/>
      <c r="AQ26" s="1402"/>
      <c r="AR26" s="1402"/>
      <c r="AS26" s="1402"/>
      <c r="AT26" s="1402"/>
      <c r="AU26" s="1402"/>
      <c r="AV26" s="1403"/>
      <c r="AW26" s="1404" t="s">
        <v>3</v>
      </c>
      <c r="AX26" s="834"/>
      <c r="AY26" s="834"/>
      <c r="AZ26" s="834"/>
      <c r="BA26" s="834"/>
      <c r="BB26" s="834"/>
      <c r="BC26" s="834"/>
      <c r="BD26" s="834"/>
      <c r="BE26" s="834"/>
      <c r="BF26" s="834"/>
      <c r="BG26" s="834"/>
      <c r="BH26" s="1431"/>
      <c r="BI26" s="12"/>
      <c r="BJ26" s="12"/>
    </row>
    <row r="27" spans="1:63" s="18" customFormat="1" ht="14.25" customHeight="1">
      <c r="A27" s="1430"/>
      <c r="B27" s="1407"/>
      <c r="C27" s="448"/>
      <c r="D27" s="448"/>
      <c r="E27" s="448"/>
      <c r="F27" s="448"/>
      <c r="G27" s="448"/>
      <c r="H27" s="448"/>
      <c r="I27" s="448"/>
      <c r="J27" s="448"/>
      <c r="K27" s="448"/>
      <c r="L27" s="448"/>
      <c r="M27" s="448"/>
      <c r="N27" s="1408"/>
      <c r="O27" s="891"/>
      <c r="P27" s="892"/>
      <c r="Q27" s="892"/>
      <c r="R27" s="892"/>
      <c r="S27" s="892"/>
      <c r="T27" s="892"/>
      <c r="U27" s="1409"/>
      <c r="V27" s="1409"/>
      <c r="W27" s="1410"/>
      <c r="X27" s="82">
        <v>4</v>
      </c>
      <c r="Y27" s="511" t="str">
        <f>VLOOKUP($BI$4,[1]eFFG!$O$4:$BW$274,15,FALSE)</f>
        <v>Deputy Head of CDC</v>
      </c>
      <c r="Z27" s="19"/>
      <c r="AA27" s="19"/>
      <c r="AB27" s="19"/>
      <c r="AC27" s="19"/>
      <c r="AD27" s="19"/>
      <c r="AE27" s="19"/>
      <c r="AF27" s="19"/>
      <c r="AG27" s="19"/>
      <c r="AH27" s="148" t="s">
        <v>4</v>
      </c>
      <c r="AI27" s="548"/>
      <c r="AJ27" s="445"/>
      <c r="AK27" s="445"/>
      <c r="AL27" s="445"/>
      <c r="AM27" s="445"/>
      <c r="AN27" s="445"/>
      <c r="AO27" s="445"/>
      <c r="AP27" s="445"/>
      <c r="AQ27" s="445"/>
      <c r="AR27" s="445"/>
      <c r="AS27" s="445"/>
      <c r="AT27" s="445"/>
      <c r="AU27" s="445"/>
      <c r="AV27" s="1411"/>
      <c r="AW27" s="1412"/>
      <c r="AX27" s="448"/>
      <c r="AY27" s="448"/>
      <c r="AZ27" s="448"/>
      <c r="BA27" s="448"/>
      <c r="BB27" s="448"/>
      <c r="BC27" s="448"/>
      <c r="BD27" s="448"/>
      <c r="BE27" s="448"/>
      <c r="BF27" s="448"/>
      <c r="BG27" s="448"/>
      <c r="BH27" s="1413" t="s">
        <v>0</v>
      </c>
      <c r="BI27" s="22"/>
      <c r="BJ27" s="22"/>
    </row>
    <row r="28" spans="1:63" s="18" customFormat="1" ht="14.25" customHeight="1">
      <c r="A28" s="1430"/>
      <c r="B28" s="1414" t="str">
        <f>VLOOKUP($BI$3,[1]eFFG!$O$4:$BW$274,11,FALSE)</f>
        <v>Years Old (Female)</v>
      </c>
      <c r="C28" s="453"/>
      <c r="D28" s="453"/>
      <c r="E28" s="453"/>
      <c r="F28" s="453"/>
      <c r="G28" s="453"/>
      <c r="H28" s="453"/>
      <c r="I28" s="453"/>
      <c r="J28" s="453"/>
      <c r="K28" s="453"/>
      <c r="L28" s="453"/>
      <c r="M28" s="453"/>
      <c r="N28" s="1415">
        <v>1</v>
      </c>
      <c r="O28" s="511" t="str">
        <f>VLOOKUP($BI$4,[1]eFFG!$O$4:$BW$274,12,FALSE)</f>
        <v>Head of Women's Council</v>
      </c>
      <c r="P28" s="19"/>
      <c r="Q28" s="19"/>
      <c r="R28" s="19"/>
      <c r="S28" s="19"/>
      <c r="T28" s="19"/>
      <c r="U28" s="19"/>
      <c r="V28" s="19"/>
      <c r="W28" s="19"/>
      <c r="X28" s="60">
        <v>5</v>
      </c>
      <c r="Y28" s="511" t="str">
        <f>VLOOKUP($BI$4,[1]eFFG!$O$4:$BW$274,16,FALSE)</f>
        <v>Treasurer of CDC</v>
      </c>
      <c r="Z28" s="19"/>
      <c r="AA28" s="19"/>
      <c r="AB28" s="19"/>
      <c r="AC28" s="19"/>
      <c r="AD28" s="19"/>
      <c r="AE28" s="19"/>
      <c r="AF28" s="19"/>
      <c r="AG28" s="19"/>
      <c r="AH28" s="148"/>
      <c r="AI28" s="545"/>
      <c r="AJ28" s="453"/>
      <c r="AK28" s="453"/>
      <c r="AL28" s="453"/>
      <c r="AM28" s="453"/>
      <c r="AN28" s="453"/>
      <c r="AO28" s="453"/>
      <c r="AP28" s="453"/>
      <c r="AQ28" s="453"/>
      <c r="AR28" s="453"/>
      <c r="AS28" s="453"/>
      <c r="AT28" s="453"/>
      <c r="AU28" s="453"/>
      <c r="AV28" s="1416"/>
      <c r="AW28" s="1412"/>
      <c r="AX28" s="448"/>
      <c r="AY28" s="448"/>
      <c r="AZ28" s="448"/>
      <c r="BA28" s="448"/>
      <c r="BB28" s="448"/>
      <c r="BC28" s="448"/>
      <c r="BD28" s="448"/>
      <c r="BE28" s="448"/>
      <c r="BF28" s="448"/>
      <c r="BG28" s="448"/>
      <c r="BH28" s="82" t="s">
        <v>1</v>
      </c>
      <c r="BI28" s="12"/>
      <c r="BJ28" s="12"/>
    </row>
    <row r="29" spans="1:63" s="18" customFormat="1" ht="14.25" customHeight="1" thickBot="1">
      <c r="A29" s="1430"/>
      <c r="B29" s="1417" t="s">
        <v>0</v>
      </c>
      <c r="C29" s="1418" t="s">
        <v>35</v>
      </c>
      <c r="D29" s="1419"/>
      <c r="E29" s="1419"/>
      <c r="F29" s="1420"/>
      <c r="G29" s="1421" t="s">
        <v>1</v>
      </c>
      <c r="H29" s="1418" t="s">
        <v>36</v>
      </c>
      <c r="I29" s="1419"/>
      <c r="J29" s="1419"/>
      <c r="K29" s="1420"/>
      <c r="L29" s="1420"/>
      <c r="M29" s="1420"/>
      <c r="N29" s="1422">
        <v>2</v>
      </c>
      <c r="O29" s="1423" t="str">
        <f>VLOOKUP($BI$4,[1]eFFG!$O$4:$BW$274,13,FALSE)</f>
        <v>Member of Women's Council</v>
      </c>
      <c r="P29" s="1420"/>
      <c r="Q29" s="1420"/>
      <c r="R29" s="1420"/>
      <c r="S29" s="1420"/>
      <c r="T29" s="1420"/>
      <c r="U29" s="1420"/>
      <c r="V29" s="1420"/>
      <c r="W29" s="1420"/>
      <c r="X29" s="1424">
        <v>6</v>
      </c>
      <c r="Y29" s="1423" t="str">
        <f>VLOOKUP($BI$4,[1]eFFG!$O$4:$BW$274,17,FALSE)</f>
        <v>Secretary of CDC</v>
      </c>
      <c r="Z29" s="1420"/>
      <c r="AA29" s="1420"/>
      <c r="AB29" s="1420"/>
      <c r="AC29" s="1420"/>
      <c r="AD29" s="1420"/>
      <c r="AE29" s="1420"/>
      <c r="AF29" s="1420"/>
      <c r="AG29" s="1420"/>
      <c r="AH29" s="1425" t="s">
        <v>0</v>
      </c>
      <c r="AI29" s="1418" t="s">
        <v>35</v>
      </c>
      <c r="AJ29" s="1420"/>
      <c r="AK29" s="1420"/>
      <c r="AL29" s="1426" t="str">
        <f>CONCATENATE("[&gt;&gt;",VLOOKUP($BI$4,[1]eFFG!$O$1:$BXX$3019,4,FALSE),"]")</f>
        <v>[&gt;&gt;1.04]</v>
      </c>
      <c r="AM29" s="1420"/>
      <c r="AN29" s="1420"/>
      <c r="AO29" s="1420"/>
      <c r="AP29" s="1421" t="s">
        <v>1</v>
      </c>
      <c r="AQ29" s="1418" t="s">
        <v>36</v>
      </c>
      <c r="AR29" s="1420"/>
      <c r="AS29" s="1420"/>
      <c r="AT29" s="1426" t="str">
        <f>CONCATENATE("[&gt;&gt;",VLOOKUP($BI$4,[1]eFFG!$O$1:$BXX$3019,4,FALSE),"]")</f>
        <v>[&gt;&gt;1.04]</v>
      </c>
      <c r="AU29" s="1420"/>
      <c r="AV29" s="1427"/>
      <c r="AW29" s="1428" t="str">
        <f>VLOOKUP($BI$5,[1]eFFG!$O$4:$BW$274,11,FALSE)</f>
        <v>Years</v>
      </c>
      <c r="AX29" s="877"/>
      <c r="AY29" s="877"/>
      <c r="AZ29" s="877"/>
      <c r="BA29" s="877"/>
      <c r="BB29" s="877"/>
      <c r="BC29" s="877"/>
      <c r="BD29" s="877"/>
      <c r="BE29" s="877"/>
      <c r="BF29" s="877"/>
      <c r="BG29" s="877"/>
      <c r="BH29" s="1429"/>
      <c r="BI29" s="22"/>
      <c r="BJ29" s="22"/>
    </row>
    <row r="30" spans="1:63" s="18" customFormat="1" ht="14.25" customHeight="1" thickTop="1" thickBot="1">
      <c r="A30" s="1430">
        <v>7</v>
      </c>
      <c r="B30" s="1392" t="s">
        <v>2</v>
      </c>
      <c r="C30" s="834"/>
      <c r="D30" s="834"/>
      <c r="E30" s="834"/>
      <c r="F30" s="834"/>
      <c r="G30" s="834"/>
      <c r="H30" s="834"/>
      <c r="I30" s="834"/>
      <c r="J30" s="834"/>
      <c r="K30" s="834"/>
      <c r="L30" s="834"/>
      <c r="M30" s="834"/>
      <c r="N30" s="1393" t="s">
        <v>6</v>
      </c>
      <c r="O30" s="1394" t="str">
        <f>VLOOKUP($BI$4,[1]eFFG!$O$4:$BW$274,11,FALSE)</f>
        <v>No, No Title or Position of Leadership</v>
      </c>
      <c r="P30" s="1395"/>
      <c r="Q30" s="1395"/>
      <c r="R30" s="1395"/>
      <c r="S30" s="1395"/>
      <c r="T30" s="1395"/>
      <c r="U30" s="1396" t="str">
        <f>CONCATENATE("[&gt;&gt;",VLOOKUP($BI$4,[1]eFFG!$O$1:$BXX$3019,4,FALSE),"]")</f>
        <v>[&gt;&gt;1.04]</v>
      </c>
      <c r="V30" s="1396"/>
      <c r="W30" s="1397"/>
      <c r="X30" s="778">
        <v>3</v>
      </c>
      <c r="Y30" s="1398" t="str">
        <f>VLOOKUP($BI$4,[1]eFFG!$O$4:$BW$274,14,FALSE)</f>
        <v>Head of CDC</v>
      </c>
      <c r="Z30" s="1399"/>
      <c r="AA30" s="1399"/>
      <c r="AB30" s="1399"/>
      <c r="AC30" s="1399"/>
      <c r="AD30" s="1399"/>
      <c r="AE30" s="1399"/>
      <c r="AF30" s="1399"/>
      <c r="AG30" s="1399"/>
      <c r="AH30" s="1400">
        <v>7</v>
      </c>
      <c r="AI30" s="1401" t="str">
        <f>VLOOKUP($BI$4,[1]eFFG!$O$4:$BW$274,18,FALSE)</f>
        <v>Member of CDC</v>
      </c>
      <c r="AJ30" s="1399"/>
      <c r="AK30" s="1399"/>
      <c r="AL30" s="1402"/>
      <c r="AM30" s="1402"/>
      <c r="AN30" s="1402"/>
      <c r="AO30" s="1402"/>
      <c r="AP30" s="1402"/>
      <c r="AQ30" s="1402"/>
      <c r="AR30" s="1402"/>
      <c r="AS30" s="1402"/>
      <c r="AT30" s="1402"/>
      <c r="AU30" s="1402"/>
      <c r="AV30" s="1403"/>
      <c r="AW30" s="1404" t="s">
        <v>3</v>
      </c>
      <c r="AX30" s="834"/>
      <c r="AY30" s="834"/>
      <c r="AZ30" s="834"/>
      <c r="BA30" s="834"/>
      <c r="BB30" s="834"/>
      <c r="BC30" s="834"/>
      <c r="BD30" s="834"/>
      <c r="BE30" s="834"/>
      <c r="BF30" s="834"/>
      <c r="BG30" s="834"/>
      <c r="BH30" s="1431"/>
      <c r="BI30" s="1438"/>
      <c r="BJ30" s="46"/>
    </row>
    <row r="31" spans="1:63" s="18" customFormat="1" ht="14.25" customHeight="1">
      <c r="A31" s="1430"/>
      <c r="B31" s="1407"/>
      <c r="C31" s="448"/>
      <c r="D31" s="448"/>
      <c r="E31" s="448"/>
      <c r="F31" s="448"/>
      <c r="G31" s="448"/>
      <c r="H31" s="448"/>
      <c r="I31" s="448"/>
      <c r="J31" s="448"/>
      <c r="K31" s="448"/>
      <c r="L31" s="448"/>
      <c r="M31" s="448"/>
      <c r="N31" s="1408"/>
      <c r="O31" s="891"/>
      <c r="P31" s="892"/>
      <c r="Q31" s="892"/>
      <c r="R31" s="892"/>
      <c r="S31" s="892"/>
      <c r="T31" s="892"/>
      <c r="U31" s="1409"/>
      <c r="V31" s="1409"/>
      <c r="W31" s="1410"/>
      <c r="X31" s="82">
        <v>4</v>
      </c>
      <c r="Y31" s="511" t="str">
        <f>VLOOKUP($BI$4,[1]eFFG!$O$4:$BW$274,15,FALSE)</f>
        <v>Deputy Head of CDC</v>
      </c>
      <c r="Z31" s="19"/>
      <c r="AA31" s="19"/>
      <c r="AB31" s="19"/>
      <c r="AC31" s="19"/>
      <c r="AD31" s="19"/>
      <c r="AE31" s="19"/>
      <c r="AF31" s="19"/>
      <c r="AG31" s="19"/>
      <c r="AH31" s="148" t="s">
        <v>4</v>
      </c>
      <c r="AI31" s="548"/>
      <c r="AJ31" s="445"/>
      <c r="AK31" s="445"/>
      <c r="AL31" s="445"/>
      <c r="AM31" s="445"/>
      <c r="AN31" s="445"/>
      <c r="AO31" s="445"/>
      <c r="AP31" s="445"/>
      <c r="AQ31" s="445"/>
      <c r="AR31" s="445"/>
      <c r="AS31" s="445"/>
      <c r="AT31" s="445"/>
      <c r="AU31" s="445"/>
      <c r="AV31" s="1411"/>
      <c r="AW31" s="1412"/>
      <c r="AX31" s="448"/>
      <c r="AY31" s="448"/>
      <c r="AZ31" s="448"/>
      <c r="BA31" s="448"/>
      <c r="BB31" s="448"/>
      <c r="BC31" s="448"/>
      <c r="BD31" s="448"/>
      <c r="BE31" s="448"/>
      <c r="BF31" s="448"/>
      <c r="BG31" s="448"/>
      <c r="BH31" s="1413" t="s">
        <v>0</v>
      </c>
      <c r="BI31" s="12"/>
      <c r="BJ31" s="12"/>
    </row>
    <row r="32" spans="1:63" s="18" customFormat="1" ht="14.25" customHeight="1">
      <c r="A32" s="1430"/>
      <c r="B32" s="1414" t="str">
        <f>VLOOKUP($BI$3,[1]eFFG!$O$4:$BW$274,11,FALSE)</f>
        <v>Years Old (Female)</v>
      </c>
      <c r="C32" s="453"/>
      <c r="D32" s="453"/>
      <c r="E32" s="453"/>
      <c r="F32" s="453"/>
      <c r="G32" s="453"/>
      <c r="H32" s="453"/>
      <c r="I32" s="453"/>
      <c r="J32" s="453"/>
      <c r="K32" s="453"/>
      <c r="L32" s="453"/>
      <c r="M32" s="453"/>
      <c r="N32" s="1415">
        <v>1</v>
      </c>
      <c r="O32" s="511" t="str">
        <f>VLOOKUP($BI$4,[1]eFFG!$O$4:$BW$274,12,FALSE)</f>
        <v>Head of Women's Council</v>
      </c>
      <c r="P32" s="19"/>
      <c r="Q32" s="19"/>
      <c r="R32" s="19"/>
      <c r="S32" s="19"/>
      <c r="T32" s="19"/>
      <c r="U32" s="19"/>
      <c r="V32" s="19"/>
      <c r="W32" s="19"/>
      <c r="X32" s="60">
        <v>5</v>
      </c>
      <c r="Y32" s="511" t="str">
        <f>VLOOKUP($BI$4,[1]eFFG!$O$4:$BW$274,16,FALSE)</f>
        <v>Treasurer of CDC</v>
      </c>
      <c r="Z32" s="19"/>
      <c r="AA32" s="19"/>
      <c r="AB32" s="19"/>
      <c r="AC32" s="19"/>
      <c r="AD32" s="19"/>
      <c r="AE32" s="19"/>
      <c r="AF32" s="19"/>
      <c r="AG32" s="19"/>
      <c r="AH32" s="148"/>
      <c r="AI32" s="545"/>
      <c r="AJ32" s="453"/>
      <c r="AK32" s="453"/>
      <c r="AL32" s="453"/>
      <c r="AM32" s="453"/>
      <c r="AN32" s="453"/>
      <c r="AO32" s="453"/>
      <c r="AP32" s="453"/>
      <c r="AQ32" s="453"/>
      <c r="AR32" s="453"/>
      <c r="AS32" s="453"/>
      <c r="AT32" s="453"/>
      <c r="AU32" s="453"/>
      <c r="AV32" s="1416"/>
      <c r="AW32" s="1412"/>
      <c r="AX32" s="448"/>
      <c r="AY32" s="448"/>
      <c r="AZ32" s="448"/>
      <c r="BA32" s="448"/>
      <c r="BB32" s="448"/>
      <c r="BC32" s="448"/>
      <c r="BD32" s="448"/>
      <c r="BE32" s="448"/>
      <c r="BF32" s="448"/>
      <c r="BG32" s="448"/>
      <c r="BH32" s="82" t="s">
        <v>1</v>
      </c>
      <c r="BI32" s="22"/>
      <c r="BJ32" s="22"/>
    </row>
    <row r="33" spans="1:70" s="18" customFormat="1" ht="14.25" customHeight="1" thickBot="1">
      <c r="A33" s="1430"/>
      <c r="B33" s="1417" t="s">
        <v>0</v>
      </c>
      <c r="C33" s="1418" t="s">
        <v>35</v>
      </c>
      <c r="D33" s="1419"/>
      <c r="E33" s="1419"/>
      <c r="F33" s="1420"/>
      <c r="G33" s="1421" t="s">
        <v>1</v>
      </c>
      <c r="H33" s="1418" t="s">
        <v>36</v>
      </c>
      <c r="I33" s="1419"/>
      <c r="J33" s="1419"/>
      <c r="K33" s="1420"/>
      <c r="L33" s="1420"/>
      <c r="M33" s="1420"/>
      <c r="N33" s="1422">
        <v>2</v>
      </c>
      <c r="O33" s="1423" t="str">
        <f>VLOOKUP($BI$4,[1]eFFG!$O$4:$BW$274,13,FALSE)</f>
        <v>Member of Women's Council</v>
      </c>
      <c r="P33" s="1420"/>
      <c r="Q33" s="1420"/>
      <c r="R33" s="1420"/>
      <c r="S33" s="1420"/>
      <c r="T33" s="1420"/>
      <c r="U33" s="1420"/>
      <c r="V33" s="1420"/>
      <c r="W33" s="1420"/>
      <c r="X33" s="1424">
        <v>6</v>
      </c>
      <c r="Y33" s="1423" t="str">
        <f>VLOOKUP($BI$4,[1]eFFG!$O$4:$BW$274,17,FALSE)</f>
        <v>Secretary of CDC</v>
      </c>
      <c r="Z33" s="1420"/>
      <c r="AA33" s="1420"/>
      <c r="AB33" s="1420"/>
      <c r="AC33" s="1420"/>
      <c r="AD33" s="1420"/>
      <c r="AE33" s="1420"/>
      <c r="AF33" s="1420"/>
      <c r="AG33" s="1420"/>
      <c r="AH33" s="1425" t="s">
        <v>0</v>
      </c>
      <c r="AI33" s="1418" t="s">
        <v>35</v>
      </c>
      <c r="AJ33" s="1420"/>
      <c r="AK33" s="1420"/>
      <c r="AL33" s="1426" t="str">
        <f>CONCATENATE("[&gt;&gt;",VLOOKUP($BI$4,[1]eFFG!$O$1:$BXX$3019,4,FALSE),"]")</f>
        <v>[&gt;&gt;1.04]</v>
      </c>
      <c r="AM33" s="1420"/>
      <c r="AN33" s="1420"/>
      <c r="AO33" s="1420"/>
      <c r="AP33" s="1421" t="s">
        <v>1</v>
      </c>
      <c r="AQ33" s="1418" t="s">
        <v>36</v>
      </c>
      <c r="AR33" s="1420"/>
      <c r="AS33" s="1420"/>
      <c r="AT33" s="1426" t="str">
        <f>CONCATENATE("[&gt;&gt;",VLOOKUP($BI$4,[1]eFFG!$O$1:$BXX$3019,4,FALSE),"]")</f>
        <v>[&gt;&gt;1.04]</v>
      </c>
      <c r="AU33" s="1420"/>
      <c r="AV33" s="1427"/>
      <c r="AW33" s="1428" t="str">
        <f>VLOOKUP($BI$5,[1]eFFG!$O$4:$BW$274,11,FALSE)</f>
        <v>Years</v>
      </c>
      <c r="AX33" s="877"/>
      <c r="AY33" s="877"/>
      <c r="AZ33" s="877"/>
      <c r="BA33" s="877"/>
      <c r="BB33" s="877"/>
      <c r="BC33" s="877"/>
      <c r="BD33" s="877"/>
      <c r="BE33" s="877"/>
      <c r="BF33" s="877"/>
      <c r="BG33" s="877"/>
      <c r="BH33" s="1429"/>
      <c r="BI33" s="12"/>
      <c r="BJ33" s="12"/>
    </row>
    <row r="34" spans="1:70" s="18" customFormat="1" ht="14.25" customHeight="1" thickTop="1" thickBot="1">
      <c r="A34" s="1430">
        <v>8</v>
      </c>
      <c r="B34" s="1392" t="s">
        <v>2</v>
      </c>
      <c r="C34" s="834"/>
      <c r="D34" s="834"/>
      <c r="E34" s="834"/>
      <c r="F34" s="834"/>
      <c r="G34" s="834"/>
      <c r="H34" s="834"/>
      <c r="I34" s="834"/>
      <c r="J34" s="834"/>
      <c r="K34" s="834"/>
      <c r="L34" s="834"/>
      <c r="M34" s="834"/>
      <c r="N34" s="1393" t="s">
        <v>6</v>
      </c>
      <c r="O34" s="1394" t="str">
        <f>VLOOKUP($BI$4,[1]eFFG!$O$4:$BW$274,11,FALSE)</f>
        <v>No, No Title or Position of Leadership</v>
      </c>
      <c r="P34" s="1395"/>
      <c r="Q34" s="1395"/>
      <c r="R34" s="1395"/>
      <c r="S34" s="1395"/>
      <c r="T34" s="1395"/>
      <c r="U34" s="1396" t="str">
        <f>CONCATENATE("[&gt;&gt;",VLOOKUP($BI$4,[1]eFFG!$O$1:$BXX$3019,4,FALSE),"]")</f>
        <v>[&gt;&gt;1.04]</v>
      </c>
      <c r="V34" s="1396"/>
      <c r="W34" s="1397"/>
      <c r="X34" s="778">
        <v>3</v>
      </c>
      <c r="Y34" s="1398" t="str">
        <f>VLOOKUP($BI$4,[1]eFFG!$O$4:$BW$274,14,FALSE)</f>
        <v>Head of CDC</v>
      </c>
      <c r="Z34" s="1399"/>
      <c r="AA34" s="1399"/>
      <c r="AB34" s="1399"/>
      <c r="AC34" s="1399"/>
      <c r="AD34" s="1399"/>
      <c r="AE34" s="1399"/>
      <c r="AF34" s="1399"/>
      <c r="AG34" s="1399"/>
      <c r="AH34" s="1400">
        <v>7</v>
      </c>
      <c r="AI34" s="1401" t="str">
        <f>VLOOKUP($BI$4,[1]eFFG!$O$4:$BW$274,18,FALSE)</f>
        <v>Member of CDC</v>
      </c>
      <c r="AJ34" s="1399"/>
      <c r="AK34" s="1399"/>
      <c r="AL34" s="1402"/>
      <c r="AM34" s="1402"/>
      <c r="AN34" s="1402"/>
      <c r="AO34" s="1402"/>
      <c r="AP34" s="1402"/>
      <c r="AQ34" s="1402"/>
      <c r="AR34" s="1402"/>
      <c r="AS34" s="1402"/>
      <c r="AT34" s="1402"/>
      <c r="AU34" s="1402"/>
      <c r="AV34" s="1403"/>
      <c r="AW34" s="1404" t="s">
        <v>3</v>
      </c>
      <c r="AX34" s="834"/>
      <c r="AY34" s="834"/>
      <c r="AZ34" s="834"/>
      <c r="BA34" s="834"/>
      <c r="BB34" s="834"/>
      <c r="BC34" s="834"/>
      <c r="BD34" s="834"/>
      <c r="BE34" s="834"/>
      <c r="BF34" s="834"/>
      <c r="BG34" s="834"/>
      <c r="BH34" s="1431"/>
      <c r="BI34" s="22"/>
      <c r="BJ34" s="22"/>
    </row>
    <row r="35" spans="1:70" s="18" customFormat="1" ht="14.25" customHeight="1">
      <c r="A35" s="1430"/>
      <c r="B35" s="1407"/>
      <c r="C35" s="448"/>
      <c r="D35" s="448"/>
      <c r="E35" s="448"/>
      <c r="F35" s="448"/>
      <c r="G35" s="448"/>
      <c r="H35" s="448"/>
      <c r="I35" s="448"/>
      <c r="J35" s="448"/>
      <c r="K35" s="448"/>
      <c r="L35" s="448"/>
      <c r="M35" s="448"/>
      <c r="N35" s="1408"/>
      <c r="O35" s="891"/>
      <c r="P35" s="892"/>
      <c r="Q35" s="892"/>
      <c r="R35" s="892"/>
      <c r="S35" s="892"/>
      <c r="T35" s="892"/>
      <c r="U35" s="1409"/>
      <c r="V35" s="1409"/>
      <c r="W35" s="1410"/>
      <c r="X35" s="82">
        <v>4</v>
      </c>
      <c r="Y35" s="511" t="str">
        <f>VLOOKUP($BI$4,[1]eFFG!$O$4:$BW$274,15,FALSE)</f>
        <v>Deputy Head of CDC</v>
      </c>
      <c r="Z35" s="19"/>
      <c r="AA35" s="19"/>
      <c r="AB35" s="19"/>
      <c r="AC35" s="19"/>
      <c r="AD35" s="19"/>
      <c r="AE35" s="19"/>
      <c r="AF35" s="19"/>
      <c r="AG35" s="19"/>
      <c r="AH35" s="148" t="s">
        <v>4</v>
      </c>
      <c r="AI35" s="548"/>
      <c r="AJ35" s="445"/>
      <c r="AK35" s="445"/>
      <c r="AL35" s="445"/>
      <c r="AM35" s="445"/>
      <c r="AN35" s="445"/>
      <c r="AO35" s="445"/>
      <c r="AP35" s="445"/>
      <c r="AQ35" s="445"/>
      <c r="AR35" s="445"/>
      <c r="AS35" s="445"/>
      <c r="AT35" s="445"/>
      <c r="AU35" s="445"/>
      <c r="AV35" s="1411"/>
      <c r="AW35" s="1412"/>
      <c r="AX35" s="448"/>
      <c r="AY35" s="448"/>
      <c r="AZ35" s="448"/>
      <c r="BA35" s="448"/>
      <c r="BB35" s="448"/>
      <c r="BC35" s="448"/>
      <c r="BD35" s="448"/>
      <c r="BE35" s="448"/>
      <c r="BF35" s="448"/>
      <c r="BG35" s="448"/>
      <c r="BH35" s="1413" t="s">
        <v>0</v>
      </c>
      <c r="BI35" s="12"/>
      <c r="BJ35" s="12"/>
    </row>
    <row r="36" spans="1:70" s="18" customFormat="1" ht="14.25" customHeight="1">
      <c r="A36" s="1430"/>
      <c r="B36" s="1414" t="str">
        <f>VLOOKUP($BI$3,[1]eFFG!$O$4:$BW$274,11,FALSE)</f>
        <v>Years Old (Female)</v>
      </c>
      <c r="C36" s="453"/>
      <c r="D36" s="453"/>
      <c r="E36" s="453"/>
      <c r="F36" s="453"/>
      <c r="G36" s="453"/>
      <c r="H36" s="453"/>
      <c r="I36" s="453"/>
      <c r="J36" s="453"/>
      <c r="K36" s="453"/>
      <c r="L36" s="453"/>
      <c r="M36" s="453"/>
      <c r="N36" s="1415">
        <v>1</v>
      </c>
      <c r="O36" s="511" t="str">
        <f>VLOOKUP($BI$4,[1]eFFG!$O$4:$BW$274,12,FALSE)</f>
        <v>Head of Women's Council</v>
      </c>
      <c r="P36" s="19"/>
      <c r="Q36" s="19"/>
      <c r="R36" s="19"/>
      <c r="S36" s="19"/>
      <c r="T36" s="19"/>
      <c r="U36" s="19"/>
      <c r="V36" s="19"/>
      <c r="W36" s="19"/>
      <c r="X36" s="60">
        <v>5</v>
      </c>
      <c r="Y36" s="511" t="str">
        <f>VLOOKUP($BI$4,[1]eFFG!$O$4:$BW$274,16,FALSE)</f>
        <v>Treasurer of CDC</v>
      </c>
      <c r="Z36" s="19"/>
      <c r="AA36" s="19"/>
      <c r="AB36" s="19"/>
      <c r="AC36" s="19"/>
      <c r="AD36" s="19"/>
      <c r="AE36" s="19"/>
      <c r="AF36" s="19"/>
      <c r="AG36" s="19"/>
      <c r="AH36" s="148"/>
      <c r="AI36" s="545"/>
      <c r="AJ36" s="453"/>
      <c r="AK36" s="453"/>
      <c r="AL36" s="453"/>
      <c r="AM36" s="453"/>
      <c r="AN36" s="453"/>
      <c r="AO36" s="453"/>
      <c r="AP36" s="453"/>
      <c r="AQ36" s="453"/>
      <c r="AR36" s="453"/>
      <c r="AS36" s="453"/>
      <c r="AT36" s="453"/>
      <c r="AU36" s="453"/>
      <c r="AV36" s="1416"/>
      <c r="AW36" s="1412"/>
      <c r="AX36" s="448"/>
      <c r="AY36" s="448"/>
      <c r="AZ36" s="448"/>
      <c r="BA36" s="448"/>
      <c r="BB36" s="448"/>
      <c r="BC36" s="448"/>
      <c r="BD36" s="448"/>
      <c r="BE36" s="448"/>
      <c r="BF36" s="448"/>
      <c r="BG36" s="448"/>
      <c r="BH36" s="82" t="s">
        <v>1</v>
      </c>
      <c r="BI36" s="22"/>
      <c r="BJ36" s="22"/>
    </row>
    <row r="37" spans="1:70" s="18" customFormat="1" ht="14.25" customHeight="1" thickBot="1">
      <c r="A37" s="1430"/>
      <c r="B37" s="1417" t="s">
        <v>0</v>
      </c>
      <c r="C37" s="1418" t="s">
        <v>35</v>
      </c>
      <c r="D37" s="1419"/>
      <c r="E37" s="1419"/>
      <c r="F37" s="1420"/>
      <c r="G37" s="1421" t="s">
        <v>1</v>
      </c>
      <c r="H37" s="1418" t="s">
        <v>36</v>
      </c>
      <c r="I37" s="1419"/>
      <c r="J37" s="1419"/>
      <c r="K37" s="1420"/>
      <c r="L37" s="1420"/>
      <c r="M37" s="1420"/>
      <c r="N37" s="1422">
        <v>2</v>
      </c>
      <c r="O37" s="1423" t="str">
        <f>VLOOKUP($BI$4,[1]eFFG!$O$4:$BW$274,13,FALSE)</f>
        <v>Member of Women's Council</v>
      </c>
      <c r="P37" s="1420"/>
      <c r="Q37" s="1420"/>
      <c r="R37" s="1420"/>
      <c r="S37" s="1420"/>
      <c r="T37" s="1420"/>
      <c r="U37" s="1420"/>
      <c r="V37" s="1420"/>
      <c r="W37" s="1420"/>
      <c r="X37" s="1424">
        <v>6</v>
      </c>
      <c r="Y37" s="1423" t="str">
        <f>VLOOKUP($BI$4,[1]eFFG!$O$4:$BW$274,17,FALSE)</f>
        <v>Secretary of CDC</v>
      </c>
      <c r="Z37" s="1420"/>
      <c r="AA37" s="1420"/>
      <c r="AB37" s="1420"/>
      <c r="AC37" s="1420"/>
      <c r="AD37" s="1420"/>
      <c r="AE37" s="1420"/>
      <c r="AF37" s="1420"/>
      <c r="AG37" s="1420"/>
      <c r="AH37" s="1425" t="s">
        <v>0</v>
      </c>
      <c r="AI37" s="1418" t="s">
        <v>35</v>
      </c>
      <c r="AJ37" s="1420"/>
      <c r="AK37" s="1420"/>
      <c r="AL37" s="1426" t="str">
        <f>CONCATENATE("[&gt;&gt;",VLOOKUP($BI$4,[1]eFFG!$O$1:$BXX$3019,4,FALSE),"]")</f>
        <v>[&gt;&gt;1.04]</v>
      </c>
      <c r="AM37" s="1420"/>
      <c r="AN37" s="1420"/>
      <c r="AO37" s="1420"/>
      <c r="AP37" s="1421" t="s">
        <v>1</v>
      </c>
      <c r="AQ37" s="1418" t="s">
        <v>36</v>
      </c>
      <c r="AR37" s="1420"/>
      <c r="AS37" s="1420"/>
      <c r="AT37" s="1426" t="str">
        <f>CONCATENATE("[&gt;&gt;",VLOOKUP($BI$4,[1]eFFG!$O$1:$BXX$3019,4,FALSE),"]")</f>
        <v>[&gt;&gt;1.04]</v>
      </c>
      <c r="AU37" s="1420"/>
      <c r="AV37" s="1427"/>
      <c r="AW37" s="1428" t="str">
        <f>VLOOKUP($BI$5,[1]eFFG!$O$4:$BW$274,11,FALSE)</f>
        <v>Years</v>
      </c>
      <c r="AX37" s="877"/>
      <c r="AY37" s="877"/>
      <c r="AZ37" s="877"/>
      <c r="BA37" s="877"/>
      <c r="BB37" s="877"/>
      <c r="BC37" s="877"/>
      <c r="BD37" s="877"/>
      <c r="BE37" s="877"/>
      <c r="BF37" s="877"/>
      <c r="BG37" s="877"/>
      <c r="BH37" s="1429"/>
      <c r="BI37" s="12"/>
      <c r="BJ37" s="12"/>
    </row>
    <row r="38" spans="1:70" s="18" customFormat="1" ht="14.25" customHeight="1" thickTop="1" thickBot="1">
      <c r="A38" s="1439">
        <v>9</v>
      </c>
      <c r="B38" s="1392" t="s">
        <v>2</v>
      </c>
      <c r="C38" s="834"/>
      <c r="D38" s="834"/>
      <c r="E38" s="834"/>
      <c r="F38" s="834"/>
      <c r="G38" s="834"/>
      <c r="H38" s="834"/>
      <c r="I38" s="834"/>
      <c r="J38" s="834"/>
      <c r="K38" s="834"/>
      <c r="L38" s="834"/>
      <c r="M38" s="834"/>
      <c r="N38" s="1393" t="s">
        <v>6</v>
      </c>
      <c r="O38" s="1394" t="str">
        <f>VLOOKUP($BI$4,[1]eFFG!$O$4:$BW$274,11,FALSE)</f>
        <v>No, No Title or Position of Leadership</v>
      </c>
      <c r="P38" s="1395"/>
      <c r="Q38" s="1395"/>
      <c r="R38" s="1395"/>
      <c r="S38" s="1395"/>
      <c r="T38" s="1395"/>
      <c r="U38" s="1396" t="str">
        <f>CONCATENATE("[&gt;&gt;",VLOOKUP($BI$4,[1]eFFG!$O$1:$BXX$3019,4,FALSE),"]")</f>
        <v>[&gt;&gt;1.04]</v>
      </c>
      <c r="V38" s="1396"/>
      <c r="W38" s="1397"/>
      <c r="X38" s="778">
        <v>3</v>
      </c>
      <c r="Y38" s="1398" t="str">
        <f>VLOOKUP($BI$4,[1]eFFG!$O$4:$BW$274,14,FALSE)</f>
        <v>Head of CDC</v>
      </c>
      <c r="Z38" s="1399"/>
      <c r="AA38" s="1399"/>
      <c r="AB38" s="1399"/>
      <c r="AC38" s="1399"/>
      <c r="AD38" s="1399"/>
      <c r="AE38" s="1399"/>
      <c r="AF38" s="1399"/>
      <c r="AG38" s="1399"/>
      <c r="AH38" s="1400">
        <v>7</v>
      </c>
      <c r="AI38" s="1401" t="str">
        <f>VLOOKUP($BI$4,[1]eFFG!$O$4:$BW$274,18,FALSE)</f>
        <v>Member of CDC</v>
      </c>
      <c r="AJ38" s="1399"/>
      <c r="AK38" s="1399"/>
      <c r="AL38" s="1402"/>
      <c r="AM38" s="1402"/>
      <c r="AN38" s="1402"/>
      <c r="AO38" s="1402"/>
      <c r="AP38" s="1402"/>
      <c r="AQ38" s="1402"/>
      <c r="AR38" s="1402"/>
      <c r="AS38" s="1402"/>
      <c r="AT38" s="1402"/>
      <c r="AU38" s="1402"/>
      <c r="AV38" s="1403"/>
      <c r="AW38" s="1404" t="s">
        <v>3</v>
      </c>
      <c r="AX38" s="834"/>
      <c r="AY38" s="834"/>
      <c r="AZ38" s="834"/>
      <c r="BA38" s="834"/>
      <c r="BB38" s="834"/>
      <c r="BC38" s="834"/>
      <c r="BD38" s="834"/>
      <c r="BE38" s="834"/>
      <c r="BF38" s="834"/>
      <c r="BG38" s="834"/>
      <c r="BH38" s="1431"/>
      <c r="BI38" s="22"/>
      <c r="BJ38" s="22"/>
    </row>
    <row r="39" spans="1:70" s="18" customFormat="1" ht="14.25" customHeight="1">
      <c r="A39" s="1439"/>
      <c r="B39" s="1407"/>
      <c r="C39" s="448"/>
      <c r="D39" s="448"/>
      <c r="E39" s="448"/>
      <c r="F39" s="448"/>
      <c r="G39" s="448"/>
      <c r="H39" s="448"/>
      <c r="I39" s="448"/>
      <c r="J39" s="448"/>
      <c r="K39" s="448"/>
      <c r="L39" s="448"/>
      <c r="M39" s="448"/>
      <c r="N39" s="1408"/>
      <c r="O39" s="891"/>
      <c r="P39" s="892"/>
      <c r="Q39" s="892"/>
      <c r="R39" s="892"/>
      <c r="S39" s="892"/>
      <c r="T39" s="892"/>
      <c r="U39" s="1409"/>
      <c r="V39" s="1409"/>
      <c r="W39" s="1410"/>
      <c r="X39" s="82">
        <v>4</v>
      </c>
      <c r="Y39" s="511" t="str">
        <f>VLOOKUP($BI$4,[1]eFFG!$O$4:$BW$274,15,FALSE)</f>
        <v>Deputy Head of CDC</v>
      </c>
      <c r="Z39" s="19"/>
      <c r="AA39" s="19"/>
      <c r="AB39" s="19"/>
      <c r="AC39" s="19"/>
      <c r="AD39" s="19"/>
      <c r="AE39" s="19"/>
      <c r="AF39" s="19"/>
      <c r="AG39" s="19"/>
      <c r="AH39" s="148" t="s">
        <v>4</v>
      </c>
      <c r="AI39" s="548"/>
      <c r="AJ39" s="445"/>
      <c r="AK39" s="445"/>
      <c r="AL39" s="445"/>
      <c r="AM39" s="445"/>
      <c r="AN39" s="445"/>
      <c r="AO39" s="445"/>
      <c r="AP39" s="445"/>
      <c r="AQ39" s="445"/>
      <c r="AR39" s="445"/>
      <c r="AS39" s="445"/>
      <c r="AT39" s="445"/>
      <c r="AU39" s="445"/>
      <c r="AV39" s="1411"/>
      <c r="AW39" s="1412"/>
      <c r="AX39" s="448"/>
      <c r="AY39" s="448"/>
      <c r="AZ39" s="448"/>
      <c r="BA39" s="448"/>
      <c r="BB39" s="448"/>
      <c r="BC39" s="448"/>
      <c r="BD39" s="448"/>
      <c r="BE39" s="448"/>
      <c r="BF39" s="448"/>
      <c r="BG39" s="448"/>
      <c r="BH39" s="1413" t="s">
        <v>0</v>
      </c>
      <c r="BI39" s="1438"/>
      <c r="BJ39" s="46"/>
    </row>
    <row r="40" spans="1:70" s="18" customFormat="1" ht="14.25" customHeight="1">
      <c r="A40" s="1439"/>
      <c r="B40" s="1414" t="str">
        <f>VLOOKUP($BI$3,[1]eFFG!$O$4:$BW$274,11,FALSE)</f>
        <v>Years Old (Female)</v>
      </c>
      <c r="C40" s="453"/>
      <c r="D40" s="453"/>
      <c r="E40" s="453"/>
      <c r="F40" s="453"/>
      <c r="G40" s="453"/>
      <c r="H40" s="453"/>
      <c r="I40" s="453"/>
      <c r="J40" s="453"/>
      <c r="K40" s="453"/>
      <c r="L40" s="453"/>
      <c r="M40" s="453"/>
      <c r="N40" s="1415">
        <v>1</v>
      </c>
      <c r="O40" s="511" t="str">
        <f>VLOOKUP($BI$4,[1]eFFG!$O$4:$BW$274,12,FALSE)</f>
        <v>Head of Women's Council</v>
      </c>
      <c r="P40" s="19"/>
      <c r="Q40" s="19"/>
      <c r="R40" s="19"/>
      <c r="S40" s="19"/>
      <c r="T40" s="19"/>
      <c r="U40" s="19"/>
      <c r="V40" s="19"/>
      <c r="W40" s="19"/>
      <c r="X40" s="60">
        <v>5</v>
      </c>
      <c r="Y40" s="511" t="str">
        <f>VLOOKUP($BI$4,[1]eFFG!$O$4:$BW$274,16,FALSE)</f>
        <v>Treasurer of CDC</v>
      </c>
      <c r="Z40" s="19"/>
      <c r="AA40" s="19"/>
      <c r="AB40" s="19"/>
      <c r="AC40" s="19"/>
      <c r="AD40" s="19"/>
      <c r="AE40" s="19"/>
      <c r="AF40" s="19"/>
      <c r="AG40" s="19"/>
      <c r="AH40" s="148"/>
      <c r="AI40" s="545"/>
      <c r="AJ40" s="453"/>
      <c r="AK40" s="453"/>
      <c r="AL40" s="453"/>
      <c r="AM40" s="453"/>
      <c r="AN40" s="453"/>
      <c r="AO40" s="453"/>
      <c r="AP40" s="453"/>
      <c r="AQ40" s="453"/>
      <c r="AR40" s="453"/>
      <c r="AS40" s="453"/>
      <c r="AT40" s="453"/>
      <c r="AU40" s="453"/>
      <c r="AV40" s="1416"/>
      <c r="AW40" s="1412"/>
      <c r="AX40" s="448"/>
      <c r="AY40" s="448"/>
      <c r="AZ40" s="448"/>
      <c r="BA40" s="448"/>
      <c r="BB40" s="448"/>
      <c r="BC40" s="448"/>
      <c r="BD40" s="448"/>
      <c r="BE40" s="448"/>
      <c r="BF40" s="448"/>
      <c r="BG40" s="448"/>
      <c r="BH40" s="82" t="s">
        <v>1</v>
      </c>
    </row>
    <row r="41" spans="1:70" s="18" customFormat="1" ht="15" customHeight="1" thickBot="1">
      <c r="A41" s="1440"/>
      <c r="B41" s="1417" t="s">
        <v>0</v>
      </c>
      <c r="C41" s="1418" t="s">
        <v>35</v>
      </c>
      <c r="D41" s="1419"/>
      <c r="E41" s="1419"/>
      <c r="F41" s="1420"/>
      <c r="G41" s="1421" t="s">
        <v>1</v>
      </c>
      <c r="H41" s="1418" t="s">
        <v>36</v>
      </c>
      <c r="I41" s="1419"/>
      <c r="J41" s="1419"/>
      <c r="K41" s="1420"/>
      <c r="L41" s="1420"/>
      <c r="M41" s="1420"/>
      <c r="N41" s="1422">
        <v>2</v>
      </c>
      <c r="O41" s="1423" t="str">
        <f>VLOOKUP($BI$4,[1]eFFG!$O$4:$BW$274,13,FALSE)</f>
        <v>Member of Women's Council</v>
      </c>
      <c r="P41" s="1420"/>
      <c r="Q41" s="1420"/>
      <c r="R41" s="1420"/>
      <c r="S41" s="1420"/>
      <c r="T41" s="1420"/>
      <c r="U41" s="1420"/>
      <c r="V41" s="1420"/>
      <c r="W41" s="1420"/>
      <c r="X41" s="1424">
        <v>6</v>
      </c>
      <c r="Y41" s="1423" t="str">
        <f>VLOOKUP($BI$4,[1]eFFG!$O$4:$BW$274,17,FALSE)</f>
        <v>Secretary of CDC</v>
      </c>
      <c r="Z41" s="1420"/>
      <c r="AA41" s="1420"/>
      <c r="AB41" s="1420"/>
      <c r="AC41" s="1420"/>
      <c r="AD41" s="1420"/>
      <c r="AE41" s="1420"/>
      <c r="AF41" s="1420"/>
      <c r="AG41" s="1420"/>
      <c r="AH41" s="1425" t="s">
        <v>0</v>
      </c>
      <c r="AI41" s="1418" t="s">
        <v>35</v>
      </c>
      <c r="AJ41" s="1420"/>
      <c r="AK41" s="1420"/>
      <c r="AL41" s="1426" t="str">
        <f>CONCATENATE("[&gt;&gt;",VLOOKUP($BI$4,[1]eFFG!$O$1:$BXX$3019,4,FALSE),"]")</f>
        <v>[&gt;&gt;1.04]</v>
      </c>
      <c r="AM41" s="1420"/>
      <c r="AN41" s="1420"/>
      <c r="AO41" s="1420"/>
      <c r="AP41" s="1421" t="s">
        <v>1</v>
      </c>
      <c r="AQ41" s="1418" t="s">
        <v>36</v>
      </c>
      <c r="AR41" s="1420"/>
      <c r="AS41" s="1420"/>
      <c r="AT41" s="1426" t="str">
        <f>CONCATENATE("[&gt;&gt;",VLOOKUP($BI$4,[1]eFFG!$O$1:$BXX$3019,4,FALSE),"]")</f>
        <v>[&gt;&gt;1.04]</v>
      </c>
      <c r="AU41" s="1420"/>
      <c r="AV41" s="1427"/>
      <c r="AW41" s="1441" t="str">
        <f>VLOOKUP($BI$5,[1]eFFG!$O$4:$BW$274,11,FALSE)</f>
        <v>Years</v>
      </c>
      <c r="AX41" s="877"/>
      <c r="AY41" s="877"/>
      <c r="AZ41" s="877"/>
      <c r="BA41" s="877"/>
      <c r="BB41" s="877"/>
      <c r="BC41" s="877"/>
      <c r="BD41" s="877"/>
      <c r="BE41" s="877"/>
      <c r="BF41" s="877"/>
      <c r="BG41" s="877"/>
      <c r="BH41" s="1442"/>
      <c r="BI41" s="4"/>
      <c r="BJ41" s="90"/>
      <c r="BK41" s="91"/>
    </row>
    <row r="42" spans="1:70" s="18" customFormat="1" ht="15.75" customHeight="1" thickTop="1">
      <c r="A42" s="1" t="str">
        <f>CONCATENATE([1]Sections!$P$1, " - / - ",[1]Sections!$P$4," ",[1]Sections!$Q$4,": ",[1]Sections!$S$4," [ ",[1]Sections!$V$2," ",ROMAN(COUNT($BL$1:$BL$932))," / ",ROMAN(BL42)," ]")</f>
        <v>Female Focus Group Questionnaire - / - Section 1: Basic Information [ Page III / II ]</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92"/>
      <c r="BJ42" s="1381">
        <v>1.06</v>
      </c>
      <c r="BK42" s="1381"/>
      <c r="BL42" s="91">
        <v>2</v>
      </c>
    </row>
    <row r="43" spans="1:70" s="3" customFormat="1" ht="6" customHeight="1" thickBot="1">
      <c r="A43" s="19"/>
      <c r="B43" s="19"/>
      <c r="C43" s="19"/>
      <c r="D43" s="19"/>
      <c r="E43" s="19"/>
      <c r="F43" s="19"/>
      <c r="G43" s="19"/>
      <c r="H43" s="19"/>
      <c r="I43" s="19"/>
      <c r="J43" s="19"/>
      <c r="K43" s="19"/>
      <c r="L43" s="19"/>
      <c r="M43" s="19"/>
      <c r="N43" s="750"/>
      <c r="O43" s="750"/>
      <c r="P43" s="750"/>
      <c r="Q43" s="750"/>
      <c r="R43" s="750"/>
      <c r="S43" s="750"/>
      <c r="T43" s="750"/>
      <c r="U43" s="750"/>
      <c r="V43" s="750"/>
      <c r="W43" s="750"/>
      <c r="X43" s="750"/>
      <c r="Y43" s="750"/>
      <c r="Z43" s="750"/>
      <c r="AA43" s="750"/>
      <c r="AB43" s="750"/>
      <c r="AC43" s="750"/>
      <c r="AD43" s="750"/>
      <c r="AE43" s="750"/>
      <c r="AF43" s="750"/>
      <c r="AG43" s="750"/>
      <c r="AH43" s="750"/>
      <c r="AI43" s="750"/>
      <c r="AJ43" s="750"/>
      <c r="AK43" s="750"/>
      <c r="AL43" s="750"/>
      <c r="AM43" s="750"/>
      <c r="AN43" s="750"/>
      <c r="AO43" s="750"/>
      <c r="AP43" s="750"/>
      <c r="AQ43" s="750"/>
      <c r="AR43" s="750"/>
      <c r="AS43" s="750"/>
      <c r="AT43" s="750"/>
      <c r="AU43" s="750"/>
      <c r="AV43" s="750"/>
      <c r="AW43" s="750"/>
      <c r="AX43" s="750"/>
      <c r="AY43" s="750"/>
      <c r="AZ43" s="750"/>
      <c r="BA43" s="750"/>
      <c r="BB43" s="750"/>
      <c r="BC43" s="750"/>
      <c r="BD43" s="750"/>
      <c r="BE43" s="750"/>
      <c r="BF43" s="750"/>
      <c r="BG43" s="1443"/>
      <c r="BH43" s="750"/>
      <c r="BI43" s="56"/>
      <c r="BJ43" s="22">
        <v>1.07</v>
      </c>
      <c r="BK43" s="22"/>
      <c r="BL43" s="19"/>
    </row>
    <row r="44" spans="1:70" s="3" customFormat="1" ht="16.5" customHeight="1" thickTop="1">
      <c r="A44" s="1444">
        <f>VLOOKUP($BI6,[1]eFFG!$H$4:$J$4013,3,FALSE)</f>
        <v>1.04</v>
      </c>
      <c r="B44" s="1445" t="str">
        <f>VLOOKUP($BI6,[1]eFFG!$O$4:$BW$274,9,FALSE)</f>
        <v>What is the title or position of leadership that the head of your household holds in this village?</v>
      </c>
      <c r="C44" s="1377"/>
      <c r="D44" s="1377"/>
      <c r="E44" s="1377"/>
      <c r="F44" s="1377"/>
      <c r="G44" s="1377"/>
      <c r="H44" s="1377"/>
      <c r="I44" s="1377"/>
      <c r="J44" s="1377"/>
      <c r="K44" s="1377"/>
      <c r="L44" s="1377"/>
      <c r="M44" s="1377"/>
      <c r="N44" s="1377"/>
      <c r="O44" s="1377"/>
      <c r="P44" s="1377"/>
      <c r="Q44" s="1377"/>
      <c r="R44" s="1377"/>
      <c r="S44" s="1377"/>
      <c r="T44" s="1377"/>
      <c r="U44" s="1377"/>
      <c r="V44" s="1377"/>
      <c r="W44" s="1377"/>
      <c r="X44" s="1377"/>
      <c r="Y44" s="1377"/>
      <c r="Z44" s="1377"/>
      <c r="AA44" s="1377"/>
      <c r="AB44" s="1377"/>
      <c r="AC44" s="1377"/>
      <c r="AD44" s="1377"/>
      <c r="AE44" s="1377"/>
      <c r="AF44" s="1377"/>
      <c r="AG44" s="1377"/>
      <c r="AH44" s="1377"/>
      <c r="AI44" s="1377"/>
      <c r="AJ44" s="1446"/>
      <c r="AK44" s="1447">
        <f>VLOOKUP(BI44,[1]eFFG!$H$1:$J$4017,3,FALSE)</f>
        <v>1.05</v>
      </c>
      <c r="AL44" s="1448" t="str">
        <f>VLOOKUP(BI44,[1]eFFG!$O$1:$XX$4017,9,FALSE)</f>
        <v>Does a member of your household serve as elders of the village?</v>
      </c>
      <c r="AM44" s="772"/>
      <c r="AN44" s="772"/>
      <c r="AO44" s="772"/>
      <c r="AP44" s="772"/>
      <c r="AQ44" s="772"/>
      <c r="AR44" s="772"/>
      <c r="AS44" s="772"/>
      <c r="AT44" s="772"/>
      <c r="AU44" s="772"/>
      <c r="AV44" s="772"/>
      <c r="AW44" s="772"/>
      <c r="AX44" s="772"/>
      <c r="AY44" s="772"/>
      <c r="AZ44" s="772"/>
      <c r="BA44" s="772"/>
      <c r="BB44" s="772"/>
      <c r="BC44" s="772"/>
      <c r="BD44" s="772"/>
      <c r="BE44" s="772"/>
      <c r="BF44" s="772"/>
      <c r="BG44" s="772"/>
      <c r="BH44" s="1449"/>
      <c r="BI44" s="610">
        <v>7.35</v>
      </c>
      <c r="BJ44" s="610"/>
      <c r="BK44" s="19"/>
      <c r="BL44" s="19"/>
      <c r="BM44" s="19"/>
      <c r="BN44" s="19"/>
      <c r="BO44" s="19"/>
      <c r="BP44" s="19"/>
      <c r="BQ44" s="19"/>
    </row>
    <row r="45" spans="1:70" s="3" customFormat="1" ht="14.25" customHeight="1" thickBot="1">
      <c r="A45" s="1450"/>
      <c r="B45" s="1451"/>
      <c r="C45" s="1452"/>
      <c r="D45" s="1452"/>
      <c r="E45" s="1452"/>
      <c r="F45" s="1452"/>
      <c r="G45" s="1452"/>
      <c r="H45" s="1452"/>
      <c r="I45" s="1452"/>
      <c r="J45" s="1452"/>
      <c r="K45" s="1452"/>
      <c r="L45" s="1452"/>
      <c r="M45" s="1452"/>
      <c r="N45" s="1452"/>
      <c r="O45" s="1452"/>
      <c r="P45" s="1452"/>
      <c r="Q45" s="1452"/>
      <c r="R45" s="1452"/>
      <c r="S45" s="1452"/>
      <c r="T45" s="1452"/>
      <c r="U45" s="1452"/>
      <c r="V45" s="1452"/>
      <c r="W45" s="1452"/>
      <c r="X45" s="1452"/>
      <c r="Y45" s="1452"/>
      <c r="Z45" s="1452"/>
      <c r="AA45" s="1452"/>
      <c r="AB45" s="1452"/>
      <c r="AC45" s="1452"/>
      <c r="AD45" s="1452"/>
      <c r="AE45" s="1452"/>
      <c r="AF45" s="1452"/>
      <c r="AG45" s="1452"/>
      <c r="AH45" s="1452"/>
      <c r="AI45" s="1452"/>
      <c r="AJ45" s="1453"/>
      <c r="AK45" s="1454"/>
      <c r="AL45" s="1455"/>
      <c r="AM45" s="78"/>
      <c r="AN45" s="78"/>
      <c r="AO45" s="78"/>
      <c r="AP45" s="78"/>
      <c r="AQ45" s="78"/>
      <c r="AR45" s="78"/>
      <c r="AS45" s="78"/>
      <c r="AT45" s="78"/>
      <c r="AU45" s="78"/>
      <c r="AV45" s="78"/>
      <c r="AW45" s="78"/>
      <c r="AX45" s="78"/>
      <c r="AY45" s="78"/>
      <c r="AZ45" s="78"/>
      <c r="BA45" s="78"/>
      <c r="BB45" s="78"/>
      <c r="BC45" s="78"/>
      <c r="BD45" s="78"/>
      <c r="BE45" s="78"/>
      <c r="BF45" s="78"/>
      <c r="BG45" s="78"/>
      <c r="BH45" s="79"/>
      <c r="BI45" s="1456"/>
      <c r="BJ45" s="19"/>
      <c r="BK45" s="19"/>
      <c r="BL45" s="19"/>
      <c r="BM45" s="19"/>
      <c r="BN45" s="19"/>
      <c r="BO45" s="19"/>
      <c r="BP45" s="19"/>
      <c r="BQ45" s="19"/>
    </row>
    <row r="46" spans="1:70" s="3" customFormat="1" ht="14.25" customHeight="1" thickTop="1" thickBot="1">
      <c r="A46" s="1457">
        <v>1</v>
      </c>
      <c r="B46" s="1458" t="s">
        <v>6</v>
      </c>
      <c r="C46" s="557" t="str">
        <f>VLOOKUP($BI$6,[1]eFFG!$O$4:$BW$274,11,FALSE)</f>
        <v>No, No Title or Position of Leadership</v>
      </c>
      <c r="D46" s="558"/>
      <c r="E46" s="558"/>
      <c r="F46" s="558"/>
      <c r="G46" s="558"/>
      <c r="H46" s="558"/>
      <c r="I46" s="1459"/>
      <c r="J46" s="1460">
        <v>3</v>
      </c>
      <c r="K46" s="511" t="str">
        <f>VLOOKUP($BI$6,[1]eFFG!$O$4:$BW$274,14,FALSE)</f>
        <v>Whitebeard / Tribal Elder</v>
      </c>
      <c r="L46" s="19"/>
      <c r="M46" s="19"/>
      <c r="N46" s="19"/>
      <c r="O46" s="19"/>
      <c r="P46" s="19"/>
      <c r="Q46" s="19"/>
      <c r="R46" s="19"/>
      <c r="S46" s="1460">
        <v>7</v>
      </c>
      <c r="T46" s="511" t="str">
        <f>VLOOKUP($BI$6,[1]eFFG!$O$4:$BW$274,18,FALSE)</f>
        <v>Member of Council</v>
      </c>
      <c r="U46" s="2"/>
      <c r="V46" s="19"/>
      <c r="W46" s="19"/>
      <c r="X46" s="207"/>
      <c r="Y46" s="1461"/>
      <c r="Z46" s="1461"/>
      <c r="AA46" s="1461"/>
      <c r="AB46" s="1460">
        <v>11</v>
      </c>
      <c r="AC46" s="511" t="str">
        <f>VLOOKUP($BI$6,[1]eFFG!$O$4:$BW$274,22,FALSE)</f>
        <v>Secretary of CDC</v>
      </c>
      <c r="AD46" s="2"/>
      <c r="AE46" s="2"/>
      <c r="AF46" s="1461"/>
      <c r="AG46" s="1461"/>
      <c r="AH46" s="1461"/>
      <c r="AI46" s="2"/>
      <c r="AJ46" s="2"/>
      <c r="AK46" s="1462">
        <v>1</v>
      </c>
      <c r="AL46" s="832" t="str">
        <f>VLOOKUP($BI$44,[1]eFFG!$O$1:$XX$4017,11,FALSE)</f>
        <v>No, neither respondent nor his household members are village elders</v>
      </c>
      <c r="AM46" s="832"/>
      <c r="AN46" s="832"/>
      <c r="AO46" s="832"/>
      <c r="AP46" s="832"/>
      <c r="AQ46" s="832"/>
      <c r="AR46" s="832"/>
      <c r="AS46" s="832"/>
      <c r="AT46" s="832"/>
      <c r="AU46" s="832"/>
      <c r="AV46" s="138">
        <v>3</v>
      </c>
      <c r="AW46" s="1463" t="str">
        <f>VLOOKUP($BI$44,[1]eFFG!$O$1:$XX$4017,13,FALSE)</f>
        <v>Yes, household member is village elder</v>
      </c>
      <c r="AX46" s="1464"/>
      <c r="AY46" s="1464"/>
      <c r="AZ46" s="1464"/>
      <c r="BA46" s="1464"/>
      <c r="BB46" s="1464"/>
      <c r="BC46" s="1464"/>
      <c r="BD46" s="1464"/>
      <c r="BE46" s="1464"/>
      <c r="BF46" s="1464"/>
      <c r="BG46" s="1465"/>
      <c r="BH46" s="1466"/>
      <c r="BI46" s="2"/>
      <c r="BJ46" s="2"/>
      <c r="BK46" s="19"/>
      <c r="BL46" s="92"/>
      <c r="BM46" s="92"/>
      <c r="BN46" s="1467"/>
      <c r="BO46" s="1467"/>
      <c r="BP46" s="1467"/>
      <c r="BQ46" s="95"/>
      <c r="BR46" s="95"/>
    </row>
    <row r="47" spans="1:70" s="3" customFormat="1" ht="14.25" customHeight="1" thickTop="1" thickBot="1">
      <c r="A47" s="1468"/>
      <c r="B47" s="1469"/>
      <c r="C47" s="1470"/>
      <c r="D47" s="1471"/>
      <c r="E47" s="1471"/>
      <c r="F47" s="1471"/>
      <c r="G47" s="1471"/>
      <c r="H47" s="1471"/>
      <c r="I47" s="1472"/>
      <c r="J47" s="1473">
        <v>4</v>
      </c>
      <c r="K47" s="511" t="str">
        <f>VLOOKUP($BI$6,[1]eFFG!$O$4:$BW$274,15,FALSE)</f>
        <v>Mullah / Imam / Mosque Mullah</v>
      </c>
      <c r="L47" s="19"/>
      <c r="M47" s="19"/>
      <c r="N47" s="19"/>
      <c r="O47" s="19"/>
      <c r="P47" s="19"/>
      <c r="Q47" s="19"/>
      <c r="R47" s="19"/>
      <c r="S47" s="1473">
        <v>8</v>
      </c>
      <c r="T47" s="511" t="str">
        <f>VLOOKUP($BI$6,[1]eFFG!$O$4:$BW$274,19,FALSE)</f>
        <v>Head of CDC</v>
      </c>
      <c r="U47" s="2"/>
      <c r="V47" s="19"/>
      <c r="W47" s="19"/>
      <c r="X47" s="19"/>
      <c r="Y47" s="207"/>
      <c r="Z47" s="1461"/>
      <c r="AA47" s="1461"/>
      <c r="AB47" s="1473">
        <v>12</v>
      </c>
      <c r="AC47" s="511" t="str">
        <f>VLOOKUP($BI$6,[1]eFFG!$O$4:$BW$274,23,FALSE)</f>
        <v>Member of CDC</v>
      </c>
      <c r="AD47" s="2"/>
      <c r="AE47" s="2"/>
      <c r="AF47" s="2"/>
      <c r="AG47" s="1474"/>
      <c r="AH47" s="1474"/>
      <c r="AI47" s="1474"/>
      <c r="AJ47" s="2"/>
      <c r="AK47" s="1475"/>
      <c r="AL47" s="840"/>
      <c r="AM47" s="840"/>
      <c r="AN47" s="840"/>
      <c r="AO47" s="840"/>
      <c r="AP47" s="840"/>
      <c r="AQ47" s="840"/>
      <c r="AR47" s="840"/>
      <c r="AS47" s="840"/>
      <c r="AT47" s="840"/>
      <c r="AU47" s="840"/>
      <c r="AV47" s="148"/>
      <c r="AW47" s="1476"/>
      <c r="AX47" s="867"/>
      <c r="AY47" s="867"/>
      <c r="AZ47" s="867"/>
      <c r="BA47" s="867"/>
      <c r="BB47" s="867"/>
      <c r="BC47" s="867"/>
      <c r="BD47" s="867"/>
      <c r="BE47" s="867"/>
      <c r="BF47" s="867"/>
      <c r="BG47" s="868"/>
      <c r="BH47" s="1477" t="s">
        <v>0</v>
      </c>
      <c r="BI47" s="2"/>
      <c r="BJ47" s="2"/>
      <c r="BK47" s="19"/>
      <c r="BL47" s="92"/>
      <c r="BM47" s="92"/>
      <c r="BN47" s="1467"/>
      <c r="BO47" s="1467"/>
      <c r="BP47" s="1467"/>
      <c r="BQ47" s="95"/>
      <c r="BR47" s="95"/>
    </row>
    <row r="48" spans="1:70" s="3" customFormat="1" ht="14.25" customHeight="1" thickTop="1" thickBot="1">
      <c r="A48" s="1468"/>
      <c r="B48" s="1478">
        <v>1</v>
      </c>
      <c r="C48" s="511" t="str">
        <f>VLOOKUP($BI$6,[1]eFFG!$O$4:$BW$274,12,FALSE)</f>
        <v>Malik / Arbab / Qariyadar</v>
      </c>
      <c r="D48" s="19"/>
      <c r="E48" s="19"/>
      <c r="F48" s="19"/>
      <c r="G48" s="16"/>
      <c r="H48" s="409"/>
      <c r="I48" s="19"/>
      <c r="J48" s="1473">
        <v>5</v>
      </c>
      <c r="K48" s="511" t="str">
        <f>VLOOKUP($BI$6,[1]eFFG!$O$4:$BW$274,16,FALSE)</f>
        <v>Mawlawi / Religious Scholar / Rohanion</v>
      </c>
      <c r="L48" s="19"/>
      <c r="M48" s="19"/>
      <c r="N48" s="19"/>
      <c r="O48" s="19"/>
      <c r="P48" s="19"/>
      <c r="Q48" s="19"/>
      <c r="R48" s="19"/>
      <c r="S48" s="1473">
        <v>9</v>
      </c>
      <c r="T48" s="511" t="str">
        <f>VLOOKUP($BI$6,[1]eFFG!$O$4:$BW$274,20,FALSE)</f>
        <v>Deputy Head of CDC</v>
      </c>
      <c r="U48" s="2"/>
      <c r="V48" s="19"/>
      <c r="W48" s="19"/>
      <c r="X48" s="19"/>
      <c r="Y48" s="207"/>
      <c r="Z48" s="1461"/>
      <c r="AA48" s="1461"/>
      <c r="AB48" s="1479" t="s">
        <v>4</v>
      </c>
      <c r="AC48" s="1480"/>
      <c r="AD48" s="1481"/>
      <c r="AE48" s="1481"/>
      <c r="AF48" s="1481"/>
      <c r="AG48" s="1481"/>
      <c r="AH48" s="1481"/>
      <c r="AI48" s="1481"/>
      <c r="AJ48" s="1481"/>
      <c r="AK48" s="1475">
        <v>2</v>
      </c>
      <c r="AL48" s="1482" t="str">
        <f>VLOOKUP($BI$44,[1]eFFG!$O$1:$XX$4017,12,FALSE)</f>
        <v>Yes, respondent is village elder</v>
      </c>
      <c r="AM48" s="1483"/>
      <c r="AN48" s="1483"/>
      <c r="AO48" s="1483"/>
      <c r="AP48" s="1483"/>
      <c r="AQ48" s="1483"/>
      <c r="AR48" s="1483"/>
      <c r="AS48" s="1483"/>
      <c r="AT48" s="1483"/>
      <c r="AU48" s="1483"/>
      <c r="AV48" s="148">
        <v>4</v>
      </c>
      <c r="AW48" s="1482" t="str">
        <f>VLOOKUP($BI$44,[1]eFFG!$O$1:$XX$4017,14,FALSE)</f>
        <v>Yes, both respondent and household members are village elders</v>
      </c>
      <c r="AX48" s="1483"/>
      <c r="AY48" s="1483"/>
      <c r="AZ48" s="1483"/>
      <c r="BA48" s="1483"/>
      <c r="BB48" s="1483"/>
      <c r="BC48" s="1483"/>
      <c r="BD48" s="1483"/>
      <c r="BE48" s="1483"/>
      <c r="BF48" s="1483"/>
      <c r="BG48" s="1484"/>
      <c r="BH48" s="865" t="s">
        <v>1</v>
      </c>
      <c r="BI48" s="1485"/>
      <c r="BJ48" s="1485"/>
      <c r="BK48" s="19"/>
      <c r="BL48" s="92"/>
    </row>
    <row r="49" spans="1:64" s="3" customFormat="1" ht="14.25" customHeight="1" thickTop="1" thickBot="1">
      <c r="A49" s="1486"/>
      <c r="B49" s="1487">
        <v>2</v>
      </c>
      <c r="C49" s="1423" t="str">
        <f>VLOOKUP($BI$6,[1]eFFG!$O$4:$BW$274,13,FALSE)</f>
        <v>Khan / Zamindar / Beg / Baay</v>
      </c>
      <c r="D49" s="1420"/>
      <c r="E49" s="1420"/>
      <c r="F49" s="1420"/>
      <c r="G49" s="1488"/>
      <c r="H49" s="1489"/>
      <c r="I49" s="1419"/>
      <c r="J49" s="1424">
        <v>6</v>
      </c>
      <c r="K49" s="1423" t="str">
        <f>VLOOKUP($BI$6,[1]eFFG!$O$4:$BW$274,17,FALSE)</f>
        <v>Head of Council</v>
      </c>
      <c r="L49" s="1420"/>
      <c r="M49" s="1420"/>
      <c r="N49" s="1420"/>
      <c r="O49" s="1420"/>
      <c r="P49" s="1420"/>
      <c r="Q49" s="1420"/>
      <c r="R49" s="1419"/>
      <c r="S49" s="1424">
        <v>10</v>
      </c>
      <c r="T49" s="1423" t="str">
        <f>VLOOKUP($BI$6,[1]eFFG!$O$4:$BW$274,21,FALSE)</f>
        <v>Treasurer of CDC</v>
      </c>
      <c r="U49" s="2"/>
      <c r="V49" s="1420"/>
      <c r="W49" s="1420"/>
      <c r="X49" s="1420"/>
      <c r="Y49" s="1490"/>
      <c r="Z49" s="1491"/>
      <c r="AA49" s="1491"/>
      <c r="AB49" s="1492"/>
      <c r="AC49" s="1493"/>
      <c r="AD49" s="1494"/>
      <c r="AE49" s="1494"/>
      <c r="AF49" s="1494"/>
      <c r="AG49" s="1494"/>
      <c r="AH49" s="1494"/>
      <c r="AI49" s="1494"/>
      <c r="AJ49" s="1494"/>
      <c r="AK49" s="1495"/>
      <c r="AL49" s="1496"/>
      <c r="AM49" s="875"/>
      <c r="AN49" s="875"/>
      <c r="AO49" s="875"/>
      <c r="AP49" s="875"/>
      <c r="AQ49" s="875"/>
      <c r="AR49" s="875"/>
      <c r="AS49" s="875"/>
      <c r="AT49" s="875"/>
      <c r="AU49" s="875"/>
      <c r="AV49" s="946"/>
      <c r="AW49" s="1496"/>
      <c r="AX49" s="875"/>
      <c r="AY49" s="875"/>
      <c r="AZ49" s="875"/>
      <c r="BA49" s="875"/>
      <c r="BB49" s="875"/>
      <c r="BC49" s="875"/>
      <c r="BD49" s="875"/>
      <c r="BE49" s="875"/>
      <c r="BF49" s="875"/>
      <c r="BG49" s="876"/>
      <c r="BH49" s="1442"/>
      <c r="BI49" s="1485"/>
      <c r="BJ49" s="1485"/>
      <c r="BK49" s="19"/>
      <c r="BL49" s="92"/>
    </row>
    <row r="50" spans="1:64" s="3" customFormat="1" ht="14.25" customHeight="1" thickTop="1" thickBot="1">
      <c r="A50" s="1406">
        <v>2</v>
      </c>
      <c r="B50" s="1458" t="s">
        <v>6</v>
      </c>
      <c r="C50" s="557" t="str">
        <f>VLOOKUP($BI$6,[1]eFFG!$O$4:$BW$274,11,FALSE)</f>
        <v>No, No Title or Position of Leadership</v>
      </c>
      <c r="D50" s="558"/>
      <c r="E50" s="558"/>
      <c r="F50" s="558"/>
      <c r="G50" s="558"/>
      <c r="H50" s="558"/>
      <c r="I50" s="1459"/>
      <c r="J50" s="1460">
        <v>3</v>
      </c>
      <c r="K50" s="511" t="str">
        <f>VLOOKUP($BI$6,[1]eFFG!$O$4:$BW$274,14,FALSE)</f>
        <v>Whitebeard / Tribal Elder</v>
      </c>
      <c r="L50" s="19"/>
      <c r="M50" s="19"/>
      <c r="N50" s="19"/>
      <c r="O50" s="19"/>
      <c r="P50" s="19"/>
      <c r="Q50" s="19"/>
      <c r="R50" s="19"/>
      <c r="S50" s="1460">
        <v>7</v>
      </c>
      <c r="T50" s="511" t="str">
        <f>VLOOKUP($BI$6,[1]eFFG!$O$4:$BW$274,18,FALSE)</f>
        <v>Member of Council</v>
      </c>
      <c r="U50" s="1497"/>
      <c r="V50" s="19"/>
      <c r="W50" s="19"/>
      <c r="X50" s="207"/>
      <c r="Y50" s="1461"/>
      <c r="Z50" s="1461"/>
      <c r="AA50" s="1461"/>
      <c r="AB50" s="1460">
        <v>11</v>
      </c>
      <c r="AC50" s="511" t="str">
        <f>VLOOKUP($BI$6,[1]eFFG!$O$4:$BW$274,22,FALSE)</f>
        <v>Secretary of CDC</v>
      </c>
      <c r="AD50" s="2"/>
      <c r="AE50" s="2"/>
      <c r="AF50" s="1461"/>
      <c r="AG50" s="1461"/>
      <c r="AH50" s="1461"/>
      <c r="AI50" s="2"/>
      <c r="AJ50" s="1498"/>
      <c r="AK50" s="1462">
        <v>1</v>
      </c>
      <c r="AL50" s="832" t="str">
        <f>VLOOKUP($BI$44,[1]eFFG!$O$1:$XX$4017,11,FALSE)</f>
        <v>No, neither respondent nor his household members are village elders</v>
      </c>
      <c r="AM50" s="832"/>
      <c r="AN50" s="832"/>
      <c r="AO50" s="832"/>
      <c r="AP50" s="832"/>
      <c r="AQ50" s="832"/>
      <c r="AR50" s="832"/>
      <c r="AS50" s="832"/>
      <c r="AT50" s="832"/>
      <c r="AU50" s="832"/>
      <c r="AV50" s="138">
        <v>3</v>
      </c>
      <c r="AW50" s="1463" t="str">
        <f>VLOOKUP($BI$44,[1]eFFG!$O$1:$XX$4017,13,FALSE)</f>
        <v>Yes, household member is village elder</v>
      </c>
      <c r="AX50" s="1464"/>
      <c r="AY50" s="1464"/>
      <c r="AZ50" s="1464"/>
      <c r="BA50" s="1464"/>
      <c r="BB50" s="1464"/>
      <c r="BC50" s="1464"/>
      <c r="BD50" s="1464"/>
      <c r="BE50" s="1464"/>
      <c r="BF50" s="1464"/>
      <c r="BG50" s="1465"/>
      <c r="BH50" s="1466"/>
      <c r="BI50" s="1485"/>
      <c r="BJ50" s="1485"/>
      <c r="BK50" s="19"/>
      <c r="BL50" s="92"/>
    </row>
    <row r="51" spans="1:64" s="3" customFormat="1" ht="14.25" customHeight="1">
      <c r="A51" s="1406"/>
      <c r="B51" s="1469"/>
      <c r="C51" s="1470"/>
      <c r="D51" s="1471"/>
      <c r="E51" s="1471"/>
      <c r="F51" s="1471"/>
      <c r="G51" s="1471"/>
      <c r="H51" s="1471"/>
      <c r="I51" s="1472"/>
      <c r="J51" s="1473">
        <v>4</v>
      </c>
      <c r="K51" s="511" t="str">
        <f>VLOOKUP($BI$6,[1]eFFG!$O$4:$BW$274,15,FALSE)</f>
        <v>Mullah / Imam / Mosque Mullah</v>
      </c>
      <c r="L51" s="19"/>
      <c r="M51" s="19"/>
      <c r="N51" s="19"/>
      <c r="O51" s="19"/>
      <c r="P51" s="19"/>
      <c r="Q51" s="19"/>
      <c r="R51" s="19"/>
      <c r="S51" s="1473">
        <v>8</v>
      </c>
      <c r="T51" s="511" t="str">
        <f>VLOOKUP($BI$6,[1]eFFG!$O$4:$BW$274,19,FALSE)</f>
        <v>Head of CDC</v>
      </c>
      <c r="U51" s="2"/>
      <c r="V51" s="19"/>
      <c r="W51" s="19"/>
      <c r="X51" s="19"/>
      <c r="Y51" s="207"/>
      <c r="Z51" s="1461"/>
      <c r="AA51" s="1461"/>
      <c r="AB51" s="1473">
        <v>12</v>
      </c>
      <c r="AC51" s="511" t="str">
        <f>VLOOKUP($BI$6,[1]eFFG!$O$4:$BW$274,23,FALSE)</f>
        <v>Member of CDC</v>
      </c>
      <c r="AD51" s="2"/>
      <c r="AE51" s="2"/>
      <c r="AF51" s="2"/>
      <c r="AG51" s="1474"/>
      <c r="AH51" s="1474"/>
      <c r="AI51" s="1474"/>
      <c r="AJ51" s="1498"/>
      <c r="AK51" s="1475"/>
      <c r="AL51" s="840"/>
      <c r="AM51" s="840"/>
      <c r="AN51" s="840"/>
      <c r="AO51" s="840"/>
      <c r="AP51" s="840"/>
      <c r="AQ51" s="840"/>
      <c r="AR51" s="840"/>
      <c r="AS51" s="840"/>
      <c r="AT51" s="840"/>
      <c r="AU51" s="840"/>
      <c r="AV51" s="148"/>
      <c r="AW51" s="1476"/>
      <c r="AX51" s="867"/>
      <c r="AY51" s="867"/>
      <c r="AZ51" s="867"/>
      <c r="BA51" s="867"/>
      <c r="BB51" s="867"/>
      <c r="BC51" s="867"/>
      <c r="BD51" s="867"/>
      <c r="BE51" s="867"/>
      <c r="BF51" s="867"/>
      <c r="BG51" s="868"/>
      <c r="BH51" s="1477" t="s">
        <v>0</v>
      </c>
      <c r="BI51" s="1485"/>
      <c r="BJ51" s="1485"/>
      <c r="BK51" s="19"/>
      <c r="BL51" s="92"/>
    </row>
    <row r="52" spans="1:64" ht="14.25" customHeight="1">
      <c r="A52" s="1406"/>
      <c r="B52" s="1478">
        <v>1</v>
      </c>
      <c r="C52" s="511" t="str">
        <f>VLOOKUP($BI$6,[1]eFFG!$O$4:$BW$274,12,FALSE)</f>
        <v>Malik / Arbab / Qariyadar</v>
      </c>
      <c r="D52" s="19"/>
      <c r="E52" s="19"/>
      <c r="F52" s="19"/>
      <c r="G52" s="16"/>
      <c r="H52" s="409"/>
      <c r="I52" s="19"/>
      <c r="J52" s="1473">
        <v>5</v>
      </c>
      <c r="K52" s="511" t="str">
        <f>VLOOKUP($BI$6,[1]eFFG!$O$4:$BW$274,16,FALSE)</f>
        <v>Mawlawi / Religious Scholar / Rohanion</v>
      </c>
      <c r="L52" s="19"/>
      <c r="M52" s="19"/>
      <c r="N52" s="19"/>
      <c r="O52" s="19"/>
      <c r="P52" s="19"/>
      <c r="Q52" s="19"/>
      <c r="R52" s="19"/>
      <c r="S52" s="1473">
        <v>9</v>
      </c>
      <c r="T52" s="511" t="str">
        <f>VLOOKUP($BI$6,[1]eFFG!$O$4:$BW$274,20,FALSE)</f>
        <v>Deputy Head of CDC</v>
      </c>
      <c r="U52" s="2"/>
      <c r="V52" s="19"/>
      <c r="W52" s="19"/>
      <c r="X52" s="19"/>
      <c r="Y52" s="207"/>
      <c r="Z52" s="1461"/>
      <c r="AA52" s="1461"/>
      <c r="AB52" s="1479" t="s">
        <v>4</v>
      </c>
      <c r="AC52" s="1480"/>
      <c r="AD52" s="1481"/>
      <c r="AE52" s="1481"/>
      <c r="AF52" s="1481"/>
      <c r="AG52" s="1481"/>
      <c r="AH52" s="1481"/>
      <c r="AI52" s="1481"/>
      <c r="AJ52" s="1499"/>
      <c r="AK52" s="1475">
        <v>2</v>
      </c>
      <c r="AL52" s="1482" t="str">
        <f>VLOOKUP($BI$44,[1]eFFG!$O$1:$XX$4017,12,FALSE)</f>
        <v>Yes, respondent is village elder</v>
      </c>
      <c r="AM52" s="1483"/>
      <c r="AN52" s="1483"/>
      <c r="AO52" s="1483"/>
      <c r="AP52" s="1483"/>
      <c r="AQ52" s="1483"/>
      <c r="AR52" s="1483"/>
      <c r="AS52" s="1483"/>
      <c r="AT52" s="1483"/>
      <c r="AU52" s="1483"/>
      <c r="AV52" s="148">
        <v>4</v>
      </c>
      <c r="AW52" s="1482" t="str">
        <f>VLOOKUP($BI$44,[1]eFFG!$O$1:$XX$4017,14,FALSE)</f>
        <v>Yes, both respondent and household members are village elders</v>
      </c>
      <c r="AX52" s="1483"/>
      <c r="AY52" s="1483"/>
      <c r="AZ52" s="1483"/>
      <c r="BA52" s="1483"/>
      <c r="BB52" s="1483"/>
      <c r="BC52" s="1483"/>
      <c r="BD52" s="1483"/>
      <c r="BE52" s="1483"/>
      <c r="BF52" s="1483"/>
      <c r="BG52" s="1484"/>
      <c r="BH52" s="865" t="s">
        <v>1</v>
      </c>
      <c r="BI52" s="1485"/>
      <c r="BJ52" s="1485"/>
      <c r="BK52" s="19"/>
      <c r="BL52" s="92"/>
    </row>
    <row r="53" spans="1:64" ht="14.25" customHeight="1" thickBot="1">
      <c r="A53" s="1406"/>
      <c r="B53" s="1487">
        <v>2</v>
      </c>
      <c r="C53" s="1423" t="str">
        <f>VLOOKUP($BI$6,[1]eFFG!$O$4:$BW$274,13,FALSE)</f>
        <v>Khan / Zamindar / Beg / Baay</v>
      </c>
      <c r="D53" s="1420"/>
      <c r="E53" s="1420"/>
      <c r="F53" s="1420"/>
      <c r="G53" s="1488"/>
      <c r="H53" s="1489"/>
      <c r="I53" s="1419"/>
      <c r="J53" s="1424">
        <v>6</v>
      </c>
      <c r="K53" s="1423" t="str">
        <f>VLOOKUP($BI$6,[1]eFFG!$O$4:$BW$274,17,FALSE)</f>
        <v>Head of Council</v>
      </c>
      <c r="L53" s="1420"/>
      <c r="M53" s="1420"/>
      <c r="N53" s="1420"/>
      <c r="O53" s="1420"/>
      <c r="P53" s="1420"/>
      <c r="Q53" s="1420"/>
      <c r="R53" s="1419"/>
      <c r="S53" s="1424">
        <v>10</v>
      </c>
      <c r="T53" s="1423" t="str">
        <f>VLOOKUP($BI$6,[1]eFFG!$O$4:$BW$274,21,FALSE)</f>
        <v>Treasurer of CDC</v>
      </c>
      <c r="U53" s="2"/>
      <c r="V53" s="1420"/>
      <c r="W53" s="1420"/>
      <c r="X53" s="1420"/>
      <c r="Y53" s="1490"/>
      <c r="Z53" s="1491"/>
      <c r="AA53" s="1491"/>
      <c r="AB53" s="1492"/>
      <c r="AC53" s="1493"/>
      <c r="AD53" s="1494"/>
      <c r="AE53" s="1494"/>
      <c r="AF53" s="1494"/>
      <c r="AG53" s="1494"/>
      <c r="AH53" s="1494"/>
      <c r="AI53" s="1494"/>
      <c r="AJ53" s="1500"/>
      <c r="AK53" s="1495"/>
      <c r="AL53" s="1496"/>
      <c r="AM53" s="875"/>
      <c r="AN53" s="875"/>
      <c r="AO53" s="875"/>
      <c r="AP53" s="875"/>
      <c r="AQ53" s="875"/>
      <c r="AR53" s="875"/>
      <c r="AS53" s="875"/>
      <c r="AT53" s="875"/>
      <c r="AU53" s="875"/>
      <c r="AV53" s="946"/>
      <c r="AW53" s="1496"/>
      <c r="AX53" s="875"/>
      <c r="AY53" s="875"/>
      <c r="AZ53" s="875"/>
      <c r="BA53" s="875"/>
      <c r="BB53" s="875"/>
      <c r="BC53" s="875"/>
      <c r="BD53" s="875"/>
      <c r="BE53" s="875"/>
      <c r="BF53" s="875"/>
      <c r="BG53" s="876"/>
      <c r="BH53" s="1442"/>
      <c r="BI53" s="19"/>
      <c r="BJ53" s="1485"/>
      <c r="BK53" s="19"/>
      <c r="BL53" s="92"/>
    </row>
    <row r="54" spans="1:64" ht="14.25" customHeight="1" thickTop="1" thickBot="1">
      <c r="A54" s="1406">
        <v>3</v>
      </c>
      <c r="B54" s="1458" t="s">
        <v>6</v>
      </c>
      <c r="C54" s="557" t="str">
        <f>VLOOKUP($BI$6,[1]eFFG!$O$4:$BW$274,11,FALSE)</f>
        <v>No, No Title or Position of Leadership</v>
      </c>
      <c r="D54" s="558"/>
      <c r="E54" s="558"/>
      <c r="F54" s="558"/>
      <c r="G54" s="558"/>
      <c r="H54" s="558"/>
      <c r="I54" s="1459"/>
      <c r="J54" s="1460">
        <v>3</v>
      </c>
      <c r="K54" s="511" t="str">
        <f>VLOOKUP($BI$6,[1]eFFG!$O$4:$BW$274,14,FALSE)</f>
        <v>Whitebeard / Tribal Elder</v>
      </c>
      <c r="L54" s="19"/>
      <c r="M54" s="19"/>
      <c r="N54" s="19"/>
      <c r="O54" s="19"/>
      <c r="P54" s="19"/>
      <c r="Q54" s="19"/>
      <c r="R54" s="19"/>
      <c r="S54" s="1460">
        <v>7</v>
      </c>
      <c r="T54" s="511" t="str">
        <f>VLOOKUP($BI$6,[1]eFFG!$O$4:$BW$274,18,FALSE)</f>
        <v>Member of Council</v>
      </c>
      <c r="U54" s="1497"/>
      <c r="V54" s="19"/>
      <c r="W54" s="19"/>
      <c r="X54" s="207"/>
      <c r="Y54" s="1461"/>
      <c r="Z54" s="1461"/>
      <c r="AA54" s="1461"/>
      <c r="AB54" s="1460">
        <v>11</v>
      </c>
      <c r="AC54" s="511" t="str">
        <f>VLOOKUP($BI$6,[1]eFFG!$O$4:$BW$274,22,FALSE)</f>
        <v>Secretary of CDC</v>
      </c>
      <c r="AD54" s="2"/>
      <c r="AE54" s="2"/>
      <c r="AF54" s="1461"/>
      <c r="AG54" s="1461"/>
      <c r="AH54" s="1461"/>
      <c r="AI54" s="2"/>
      <c r="AJ54" s="1498"/>
      <c r="AK54" s="1462">
        <v>1</v>
      </c>
      <c r="AL54" s="832" t="str">
        <f>VLOOKUP($BI$44,[1]eFFG!$O$1:$XX$4017,11,FALSE)</f>
        <v>No, neither respondent nor his household members are village elders</v>
      </c>
      <c r="AM54" s="832"/>
      <c r="AN54" s="832"/>
      <c r="AO54" s="832"/>
      <c r="AP54" s="832"/>
      <c r="AQ54" s="832"/>
      <c r="AR54" s="832"/>
      <c r="AS54" s="832"/>
      <c r="AT54" s="832"/>
      <c r="AU54" s="832"/>
      <c r="AV54" s="138">
        <v>3</v>
      </c>
      <c r="AW54" s="1463" t="str">
        <f>VLOOKUP($BI$44,[1]eFFG!$O$1:$XX$4017,13,FALSE)</f>
        <v>Yes, household member is village elder</v>
      </c>
      <c r="AX54" s="1464"/>
      <c r="AY54" s="1464"/>
      <c r="AZ54" s="1464"/>
      <c r="BA54" s="1464"/>
      <c r="BB54" s="1464"/>
      <c r="BC54" s="1464"/>
      <c r="BD54" s="1464"/>
      <c r="BE54" s="1464"/>
      <c r="BF54" s="1464"/>
      <c r="BG54" s="1465"/>
      <c r="BH54" s="1466"/>
      <c r="BI54" s="92"/>
      <c r="BJ54" s="92"/>
      <c r="BK54" s="92"/>
      <c r="BL54" s="92"/>
    </row>
    <row r="55" spans="1:64" ht="14.25" customHeight="1">
      <c r="A55" s="1406"/>
      <c r="B55" s="1469"/>
      <c r="C55" s="1470"/>
      <c r="D55" s="1471"/>
      <c r="E55" s="1471"/>
      <c r="F55" s="1471"/>
      <c r="G55" s="1471"/>
      <c r="H55" s="1471"/>
      <c r="I55" s="1472"/>
      <c r="J55" s="1473">
        <v>4</v>
      </c>
      <c r="K55" s="511" t="str">
        <f>VLOOKUP($BI$6,[1]eFFG!$O$4:$BW$274,15,FALSE)</f>
        <v>Mullah / Imam / Mosque Mullah</v>
      </c>
      <c r="L55" s="19"/>
      <c r="M55" s="19"/>
      <c r="N55" s="19"/>
      <c r="O55" s="19"/>
      <c r="P55" s="19"/>
      <c r="Q55" s="19"/>
      <c r="R55" s="19"/>
      <c r="S55" s="1473">
        <v>8</v>
      </c>
      <c r="T55" s="511" t="str">
        <f>VLOOKUP($BI$6,[1]eFFG!$O$4:$BW$274,19,FALSE)</f>
        <v>Head of CDC</v>
      </c>
      <c r="U55" s="2"/>
      <c r="V55" s="19"/>
      <c r="W55" s="19"/>
      <c r="X55" s="19"/>
      <c r="Y55" s="207"/>
      <c r="Z55" s="1461"/>
      <c r="AA55" s="1461"/>
      <c r="AB55" s="1473">
        <v>12</v>
      </c>
      <c r="AC55" s="511" t="str">
        <f>VLOOKUP($BI$6,[1]eFFG!$O$4:$BW$274,23,FALSE)</f>
        <v>Member of CDC</v>
      </c>
      <c r="AD55" s="2"/>
      <c r="AE55" s="2"/>
      <c r="AF55" s="2"/>
      <c r="AG55" s="1474"/>
      <c r="AH55" s="1474"/>
      <c r="AI55" s="1474"/>
      <c r="AJ55" s="1498"/>
      <c r="AK55" s="1475"/>
      <c r="AL55" s="840"/>
      <c r="AM55" s="840"/>
      <c r="AN55" s="840"/>
      <c r="AO55" s="840"/>
      <c r="AP55" s="840"/>
      <c r="AQ55" s="840"/>
      <c r="AR55" s="840"/>
      <c r="AS55" s="840"/>
      <c r="AT55" s="840"/>
      <c r="AU55" s="840"/>
      <c r="AV55" s="148"/>
      <c r="AW55" s="1476"/>
      <c r="AX55" s="867"/>
      <c r="AY55" s="867"/>
      <c r="AZ55" s="867"/>
      <c r="BA55" s="867"/>
      <c r="BB55" s="867"/>
      <c r="BC55" s="867"/>
      <c r="BD55" s="867"/>
      <c r="BE55" s="867"/>
      <c r="BF55" s="867"/>
      <c r="BG55" s="868"/>
      <c r="BH55" s="1477" t="s">
        <v>0</v>
      </c>
      <c r="BI55" s="12"/>
      <c r="BJ55" s="12"/>
      <c r="BK55" s="92"/>
    </row>
    <row r="56" spans="1:64" ht="14.25" customHeight="1">
      <c r="A56" s="1406"/>
      <c r="B56" s="1478">
        <v>1</v>
      </c>
      <c r="C56" s="511" t="str">
        <f>VLOOKUP($BI$6,[1]eFFG!$O$4:$BW$274,12,FALSE)</f>
        <v>Malik / Arbab / Qariyadar</v>
      </c>
      <c r="D56" s="19"/>
      <c r="E56" s="19"/>
      <c r="F56" s="19"/>
      <c r="G56" s="16"/>
      <c r="H56" s="409"/>
      <c r="I56" s="19"/>
      <c r="J56" s="1473">
        <v>5</v>
      </c>
      <c r="K56" s="511" t="str">
        <f>VLOOKUP($BI$6,[1]eFFG!$O$4:$BW$274,16,FALSE)</f>
        <v>Mawlawi / Religious Scholar / Rohanion</v>
      </c>
      <c r="L56" s="19"/>
      <c r="M56" s="19"/>
      <c r="N56" s="19"/>
      <c r="O56" s="19"/>
      <c r="P56" s="19"/>
      <c r="Q56" s="19"/>
      <c r="R56" s="19"/>
      <c r="S56" s="1473">
        <v>9</v>
      </c>
      <c r="T56" s="511" t="str">
        <f>VLOOKUP($BI$6,[1]eFFG!$O$4:$BW$274,20,FALSE)</f>
        <v>Deputy Head of CDC</v>
      </c>
      <c r="U56" s="2"/>
      <c r="V56" s="19"/>
      <c r="W56" s="19"/>
      <c r="X56" s="19"/>
      <c r="Y56" s="207"/>
      <c r="Z56" s="1461"/>
      <c r="AA56" s="1461"/>
      <c r="AB56" s="1479" t="s">
        <v>4</v>
      </c>
      <c r="AC56" s="1480"/>
      <c r="AD56" s="1481"/>
      <c r="AE56" s="1481"/>
      <c r="AF56" s="1481"/>
      <c r="AG56" s="1481"/>
      <c r="AH56" s="1481"/>
      <c r="AI56" s="1481"/>
      <c r="AJ56" s="1499"/>
      <c r="AK56" s="1475">
        <v>2</v>
      </c>
      <c r="AL56" s="1482" t="str">
        <f>VLOOKUP($BI$44,[1]eFFG!$O$1:$XX$4017,12,FALSE)</f>
        <v>Yes, respondent is village elder</v>
      </c>
      <c r="AM56" s="1483"/>
      <c r="AN56" s="1483"/>
      <c r="AO56" s="1483"/>
      <c r="AP56" s="1483"/>
      <c r="AQ56" s="1483"/>
      <c r="AR56" s="1483"/>
      <c r="AS56" s="1483"/>
      <c r="AT56" s="1483"/>
      <c r="AU56" s="1483"/>
      <c r="AV56" s="148">
        <v>4</v>
      </c>
      <c r="AW56" s="1482" t="str">
        <f>VLOOKUP($BI$44,[1]eFFG!$O$1:$XX$4017,14,FALSE)</f>
        <v>Yes, both respondent and household members are village elders</v>
      </c>
      <c r="AX56" s="1483"/>
      <c r="AY56" s="1483"/>
      <c r="AZ56" s="1483"/>
      <c r="BA56" s="1483"/>
      <c r="BB56" s="1483"/>
      <c r="BC56" s="1483"/>
      <c r="BD56" s="1483"/>
      <c r="BE56" s="1483"/>
      <c r="BF56" s="1483"/>
      <c r="BG56" s="1484"/>
      <c r="BH56" s="865" t="s">
        <v>1</v>
      </c>
      <c r="BI56" s="22"/>
      <c r="BJ56" s="22"/>
      <c r="BK56" s="92"/>
    </row>
    <row r="57" spans="1:64" ht="14.25" customHeight="1" thickBot="1">
      <c r="A57" s="1406"/>
      <c r="B57" s="1487">
        <v>2</v>
      </c>
      <c r="C57" s="1423" t="str">
        <f>VLOOKUP($BI$6,[1]eFFG!$O$4:$BW$274,13,FALSE)</f>
        <v>Khan / Zamindar / Beg / Baay</v>
      </c>
      <c r="D57" s="1420"/>
      <c r="E57" s="1420"/>
      <c r="F57" s="1420"/>
      <c r="G57" s="1488"/>
      <c r="H57" s="1489"/>
      <c r="I57" s="1419"/>
      <c r="J57" s="1424">
        <v>6</v>
      </c>
      <c r="K57" s="1423" t="str">
        <f>VLOOKUP($BI$6,[1]eFFG!$O$4:$BW$274,17,FALSE)</f>
        <v>Head of Council</v>
      </c>
      <c r="L57" s="1420"/>
      <c r="M57" s="1420"/>
      <c r="N57" s="1420"/>
      <c r="O57" s="1420"/>
      <c r="P57" s="1420"/>
      <c r="Q57" s="1420"/>
      <c r="R57" s="1419"/>
      <c r="S57" s="1424">
        <v>10</v>
      </c>
      <c r="T57" s="1423" t="str">
        <f>VLOOKUP($BI$6,[1]eFFG!$O$4:$BW$274,21,FALSE)</f>
        <v>Treasurer of CDC</v>
      </c>
      <c r="U57" s="2"/>
      <c r="V57" s="1420"/>
      <c r="W57" s="1420"/>
      <c r="X57" s="1420"/>
      <c r="Y57" s="1490"/>
      <c r="Z57" s="1491"/>
      <c r="AA57" s="1491"/>
      <c r="AB57" s="1492"/>
      <c r="AC57" s="1493"/>
      <c r="AD57" s="1494"/>
      <c r="AE57" s="1494"/>
      <c r="AF57" s="1494"/>
      <c r="AG57" s="1494"/>
      <c r="AH57" s="1494"/>
      <c r="AI57" s="1494"/>
      <c r="AJ57" s="1500"/>
      <c r="AK57" s="1495"/>
      <c r="AL57" s="1496"/>
      <c r="AM57" s="875"/>
      <c r="AN57" s="875"/>
      <c r="AO57" s="875"/>
      <c r="AP57" s="875"/>
      <c r="AQ57" s="875"/>
      <c r="AR57" s="875"/>
      <c r="AS57" s="875"/>
      <c r="AT57" s="875"/>
      <c r="AU57" s="875"/>
      <c r="AV57" s="946"/>
      <c r="AW57" s="1496"/>
      <c r="AX57" s="875"/>
      <c r="AY57" s="875"/>
      <c r="AZ57" s="875"/>
      <c r="BA57" s="875"/>
      <c r="BB57" s="875"/>
      <c r="BC57" s="875"/>
      <c r="BD57" s="875"/>
      <c r="BE57" s="875"/>
      <c r="BF57" s="875"/>
      <c r="BG57" s="876"/>
      <c r="BH57" s="1442"/>
      <c r="BI57" s="12"/>
      <c r="BJ57" s="12"/>
      <c r="BK57" s="92"/>
    </row>
    <row r="58" spans="1:64" ht="14.25" customHeight="1" thickTop="1" thickBot="1">
      <c r="A58" s="1406">
        <v>4</v>
      </c>
      <c r="B58" s="1458" t="s">
        <v>6</v>
      </c>
      <c r="C58" s="557" t="str">
        <f>VLOOKUP($BI$6,[1]eFFG!$O$4:$BW$274,11,FALSE)</f>
        <v>No, No Title or Position of Leadership</v>
      </c>
      <c r="D58" s="558"/>
      <c r="E58" s="558"/>
      <c r="F58" s="558"/>
      <c r="G58" s="558"/>
      <c r="H58" s="558"/>
      <c r="I58" s="1459"/>
      <c r="J58" s="1460">
        <v>3</v>
      </c>
      <c r="K58" s="511" t="str">
        <f>VLOOKUP($BI$6,[1]eFFG!$O$4:$BW$274,14,FALSE)</f>
        <v>Whitebeard / Tribal Elder</v>
      </c>
      <c r="L58" s="19"/>
      <c r="M58" s="19"/>
      <c r="N58" s="19"/>
      <c r="O58" s="19"/>
      <c r="P58" s="19"/>
      <c r="Q58" s="19"/>
      <c r="R58" s="19"/>
      <c r="S58" s="1460">
        <v>7</v>
      </c>
      <c r="T58" s="511" t="str">
        <f>VLOOKUP($BI$6,[1]eFFG!$O$4:$BW$274,18,FALSE)</f>
        <v>Member of Council</v>
      </c>
      <c r="U58" s="1497"/>
      <c r="V58" s="19"/>
      <c r="W58" s="19"/>
      <c r="X58" s="207"/>
      <c r="Y58" s="1461"/>
      <c r="Z58" s="1461"/>
      <c r="AA58" s="1461"/>
      <c r="AB58" s="1460">
        <v>11</v>
      </c>
      <c r="AC58" s="511" t="str">
        <f>VLOOKUP($BI$6,[1]eFFG!$O$4:$BW$274,22,FALSE)</f>
        <v>Secretary of CDC</v>
      </c>
      <c r="AD58" s="2"/>
      <c r="AE58" s="2"/>
      <c r="AF58" s="1461"/>
      <c r="AG58" s="1461"/>
      <c r="AH58" s="1461"/>
      <c r="AI58" s="2"/>
      <c r="AJ58" s="1498"/>
      <c r="AK58" s="1462">
        <v>1</v>
      </c>
      <c r="AL58" s="832" t="str">
        <f>VLOOKUP($BI$44,[1]eFFG!$O$1:$XX$4017,11,FALSE)</f>
        <v>No, neither respondent nor his household members are village elders</v>
      </c>
      <c r="AM58" s="832"/>
      <c r="AN58" s="832"/>
      <c r="AO58" s="832"/>
      <c r="AP58" s="832"/>
      <c r="AQ58" s="832"/>
      <c r="AR58" s="832"/>
      <c r="AS58" s="832"/>
      <c r="AT58" s="832"/>
      <c r="AU58" s="832"/>
      <c r="AV58" s="138">
        <v>3</v>
      </c>
      <c r="AW58" s="1463" t="str">
        <f>VLOOKUP($BI$44,[1]eFFG!$O$1:$XX$4017,13,FALSE)</f>
        <v>Yes, household member is village elder</v>
      </c>
      <c r="AX58" s="1464"/>
      <c r="AY58" s="1464"/>
      <c r="AZ58" s="1464"/>
      <c r="BA58" s="1464"/>
      <c r="BB58" s="1464"/>
      <c r="BC58" s="1464"/>
      <c r="BD58" s="1464"/>
      <c r="BE58" s="1464"/>
      <c r="BF58" s="1464"/>
      <c r="BG58" s="1465"/>
      <c r="BH58" s="1466"/>
      <c r="BI58" s="22"/>
      <c r="BJ58" s="22"/>
      <c r="BK58" s="92"/>
    </row>
    <row r="59" spans="1:64" ht="14.25" customHeight="1">
      <c r="A59" s="1406"/>
      <c r="B59" s="1469"/>
      <c r="C59" s="1470"/>
      <c r="D59" s="1471"/>
      <c r="E59" s="1471"/>
      <c r="F59" s="1471"/>
      <c r="G59" s="1471"/>
      <c r="H59" s="1471"/>
      <c r="I59" s="1472"/>
      <c r="J59" s="1473">
        <v>4</v>
      </c>
      <c r="K59" s="511" t="str">
        <f>VLOOKUP($BI$6,[1]eFFG!$O$4:$BW$274,15,FALSE)</f>
        <v>Mullah / Imam / Mosque Mullah</v>
      </c>
      <c r="L59" s="19"/>
      <c r="M59" s="19"/>
      <c r="N59" s="19"/>
      <c r="O59" s="19"/>
      <c r="P59" s="19"/>
      <c r="Q59" s="19"/>
      <c r="R59" s="19"/>
      <c r="S59" s="1473">
        <v>8</v>
      </c>
      <c r="T59" s="511" t="str">
        <f>VLOOKUP($BI$6,[1]eFFG!$O$4:$BW$274,19,FALSE)</f>
        <v>Head of CDC</v>
      </c>
      <c r="U59" s="2"/>
      <c r="V59" s="19"/>
      <c r="W59" s="19"/>
      <c r="X59" s="19"/>
      <c r="Y59" s="207"/>
      <c r="Z59" s="1461"/>
      <c r="AA59" s="1461"/>
      <c r="AB59" s="1473">
        <v>12</v>
      </c>
      <c r="AC59" s="511" t="str">
        <f>VLOOKUP($BI$6,[1]eFFG!$O$4:$BW$274,23,FALSE)</f>
        <v>Member of CDC</v>
      </c>
      <c r="AD59" s="2"/>
      <c r="AE59" s="2"/>
      <c r="AF59" s="2"/>
      <c r="AG59" s="1474"/>
      <c r="AH59" s="1474"/>
      <c r="AI59" s="1474"/>
      <c r="AJ59" s="1498"/>
      <c r="AK59" s="1475"/>
      <c r="AL59" s="840"/>
      <c r="AM59" s="840"/>
      <c r="AN59" s="840"/>
      <c r="AO59" s="840"/>
      <c r="AP59" s="840"/>
      <c r="AQ59" s="840"/>
      <c r="AR59" s="840"/>
      <c r="AS59" s="840"/>
      <c r="AT59" s="840"/>
      <c r="AU59" s="840"/>
      <c r="AV59" s="148"/>
      <c r="AW59" s="1476"/>
      <c r="AX59" s="867"/>
      <c r="AY59" s="867"/>
      <c r="AZ59" s="867"/>
      <c r="BA59" s="867"/>
      <c r="BB59" s="867"/>
      <c r="BC59" s="867"/>
      <c r="BD59" s="867"/>
      <c r="BE59" s="867"/>
      <c r="BF59" s="867"/>
      <c r="BG59" s="868"/>
      <c r="BH59" s="1477" t="s">
        <v>0</v>
      </c>
      <c r="BI59" s="12"/>
      <c r="BJ59" s="12"/>
      <c r="BK59" s="92"/>
    </row>
    <row r="60" spans="1:64" ht="14.25" customHeight="1">
      <c r="A60" s="1406"/>
      <c r="B60" s="1478">
        <v>1</v>
      </c>
      <c r="C60" s="511" t="str">
        <f>VLOOKUP($BI$6,[1]eFFG!$O$4:$BW$274,12,FALSE)</f>
        <v>Malik / Arbab / Qariyadar</v>
      </c>
      <c r="D60" s="19"/>
      <c r="E60" s="19"/>
      <c r="F60" s="19"/>
      <c r="G60" s="16"/>
      <c r="H60" s="409"/>
      <c r="I60" s="19"/>
      <c r="J60" s="1473">
        <v>5</v>
      </c>
      <c r="K60" s="511" t="str">
        <f>VLOOKUP($BI$6,[1]eFFG!$O$4:$BW$274,16,FALSE)</f>
        <v>Mawlawi / Religious Scholar / Rohanion</v>
      </c>
      <c r="L60" s="19"/>
      <c r="M60" s="19"/>
      <c r="N60" s="19"/>
      <c r="O60" s="19"/>
      <c r="P60" s="19"/>
      <c r="Q60" s="19"/>
      <c r="R60" s="19"/>
      <c r="S60" s="1473">
        <v>9</v>
      </c>
      <c r="T60" s="511" t="str">
        <f>VLOOKUP($BI$6,[1]eFFG!$O$4:$BW$274,20,FALSE)</f>
        <v>Deputy Head of CDC</v>
      </c>
      <c r="U60" s="2"/>
      <c r="V60" s="19"/>
      <c r="W60" s="19"/>
      <c r="X60" s="19"/>
      <c r="Y60" s="207"/>
      <c r="Z60" s="1461"/>
      <c r="AA60" s="1461"/>
      <c r="AB60" s="1479" t="s">
        <v>4</v>
      </c>
      <c r="AC60" s="1480"/>
      <c r="AD60" s="1481"/>
      <c r="AE60" s="1481"/>
      <c r="AF60" s="1481"/>
      <c r="AG60" s="1481"/>
      <c r="AH60" s="1481"/>
      <c r="AI60" s="1481"/>
      <c r="AJ60" s="1499"/>
      <c r="AK60" s="1475">
        <v>2</v>
      </c>
      <c r="AL60" s="1482" t="str">
        <f>VLOOKUP($BI$44,[1]eFFG!$O$1:$XX$4017,12,FALSE)</f>
        <v>Yes, respondent is village elder</v>
      </c>
      <c r="AM60" s="1483"/>
      <c r="AN60" s="1483"/>
      <c r="AO60" s="1483"/>
      <c r="AP60" s="1483"/>
      <c r="AQ60" s="1483"/>
      <c r="AR60" s="1483"/>
      <c r="AS60" s="1483"/>
      <c r="AT60" s="1483"/>
      <c r="AU60" s="1483"/>
      <c r="AV60" s="148">
        <v>4</v>
      </c>
      <c r="AW60" s="1482" t="str">
        <f>VLOOKUP($BI$44,[1]eFFG!$O$1:$XX$4017,14,FALSE)</f>
        <v>Yes, both respondent and household members are village elders</v>
      </c>
      <c r="AX60" s="1483"/>
      <c r="AY60" s="1483"/>
      <c r="AZ60" s="1483"/>
      <c r="BA60" s="1483"/>
      <c r="BB60" s="1483"/>
      <c r="BC60" s="1483"/>
      <c r="BD60" s="1483"/>
      <c r="BE60" s="1483"/>
      <c r="BF60" s="1483"/>
      <c r="BG60" s="1484"/>
      <c r="BH60" s="865" t="s">
        <v>1</v>
      </c>
      <c r="BI60" s="22"/>
      <c r="BJ60" s="22"/>
      <c r="BK60" s="92"/>
      <c r="BL60" s="92"/>
    </row>
    <row r="61" spans="1:64" ht="14.25" customHeight="1" thickBot="1">
      <c r="A61" s="1406"/>
      <c r="B61" s="1487">
        <v>2</v>
      </c>
      <c r="C61" s="1423" t="str">
        <f>VLOOKUP($BI$6,[1]eFFG!$O$4:$BW$274,13,FALSE)</f>
        <v>Khan / Zamindar / Beg / Baay</v>
      </c>
      <c r="D61" s="1420"/>
      <c r="E61" s="1420"/>
      <c r="F61" s="1420"/>
      <c r="G61" s="1488"/>
      <c r="H61" s="1489"/>
      <c r="I61" s="1419"/>
      <c r="J61" s="1424">
        <v>6</v>
      </c>
      <c r="K61" s="1423" t="str">
        <f>VLOOKUP($BI$6,[1]eFFG!$O$4:$BW$274,17,FALSE)</f>
        <v>Head of Council</v>
      </c>
      <c r="L61" s="1420"/>
      <c r="M61" s="1420"/>
      <c r="N61" s="1420"/>
      <c r="O61" s="1420"/>
      <c r="P61" s="1420"/>
      <c r="Q61" s="1420"/>
      <c r="R61" s="1419"/>
      <c r="S61" s="1424">
        <v>10</v>
      </c>
      <c r="T61" s="1423" t="str">
        <f>VLOOKUP($BI$6,[1]eFFG!$O$4:$BW$274,21,FALSE)</f>
        <v>Treasurer of CDC</v>
      </c>
      <c r="U61" s="2"/>
      <c r="V61" s="1420"/>
      <c r="W61" s="1420"/>
      <c r="X61" s="1420"/>
      <c r="Y61" s="1490"/>
      <c r="Z61" s="1491"/>
      <c r="AA61" s="1491"/>
      <c r="AB61" s="1492"/>
      <c r="AC61" s="1493"/>
      <c r="AD61" s="1494"/>
      <c r="AE61" s="1494"/>
      <c r="AF61" s="1494"/>
      <c r="AG61" s="1494"/>
      <c r="AH61" s="1494"/>
      <c r="AI61" s="1494"/>
      <c r="AJ61" s="1500"/>
      <c r="AK61" s="1495"/>
      <c r="AL61" s="1496"/>
      <c r="AM61" s="875"/>
      <c r="AN61" s="875"/>
      <c r="AO61" s="875"/>
      <c r="AP61" s="875"/>
      <c r="AQ61" s="875"/>
      <c r="AR61" s="875"/>
      <c r="AS61" s="875"/>
      <c r="AT61" s="875"/>
      <c r="AU61" s="875"/>
      <c r="AV61" s="946"/>
      <c r="AW61" s="1496"/>
      <c r="AX61" s="875"/>
      <c r="AY61" s="875"/>
      <c r="AZ61" s="875"/>
      <c r="BA61" s="875"/>
      <c r="BB61" s="875"/>
      <c r="BC61" s="875"/>
      <c r="BD61" s="875"/>
      <c r="BE61" s="875"/>
      <c r="BF61" s="875"/>
      <c r="BG61" s="876"/>
      <c r="BH61" s="1442"/>
      <c r="BI61" s="12"/>
      <c r="BJ61" s="12"/>
      <c r="BK61" s="92"/>
      <c r="BL61" s="92"/>
    </row>
    <row r="62" spans="1:64" ht="14.25" customHeight="1" thickTop="1" thickBot="1">
      <c r="A62" s="1406">
        <v>5</v>
      </c>
      <c r="B62" s="1458" t="s">
        <v>6</v>
      </c>
      <c r="C62" s="557" t="str">
        <f>VLOOKUP($BI$6,[1]eFFG!$O$4:$BW$274,11,FALSE)</f>
        <v>No, No Title or Position of Leadership</v>
      </c>
      <c r="D62" s="558"/>
      <c r="E62" s="558"/>
      <c r="F62" s="558"/>
      <c r="G62" s="558"/>
      <c r="H62" s="558"/>
      <c r="I62" s="1459"/>
      <c r="J62" s="1460">
        <v>3</v>
      </c>
      <c r="K62" s="511" t="str">
        <f>VLOOKUP($BI$6,[1]eFFG!$O$4:$BW$274,14,FALSE)</f>
        <v>Whitebeard / Tribal Elder</v>
      </c>
      <c r="L62" s="19"/>
      <c r="M62" s="19"/>
      <c r="N62" s="19"/>
      <c r="O62" s="19"/>
      <c r="P62" s="19"/>
      <c r="Q62" s="19"/>
      <c r="R62" s="19"/>
      <c r="S62" s="1460">
        <v>7</v>
      </c>
      <c r="T62" s="511" t="str">
        <f>VLOOKUP($BI$6,[1]eFFG!$O$4:$BW$274,18,FALSE)</f>
        <v>Member of Council</v>
      </c>
      <c r="U62" s="1497"/>
      <c r="V62" s="19"/>
      <c r="W62" s="19"/>
      <c r="X62" s="207"/>
      <c r="Y62" s="1461"/>
      <c r="Z62" s="1461"/>
      <c r="AA62" s="1461"/>
      <c r="AB62" s="1460">
        <v>11</v>
      </c>
      <c r="AC62" s="511" t="str">
        <f>VLOOKUP($BI$6,[1]eFFG!$O$4:$BW$274,22,FALSE)</f>
        <v>Secretary of CDC</v>
      </c>
      <c r="AD62" s="2"/>
      <c r="AE62" s="2"/>
      <c r="AF62" s="1461"/>
      <c r="AG62" s="1461"/>
      <c r="AH62" s="1461"/>
      <c r="AI62" s="2"/>
      <c r="AJ62" s="1498"/>
      <c r="AK62" s="1462">
        <v>1</v>
      </c>
      <c r="AL62" s="832" t="str">
        <f>VLOOKUP($BI$44,[1]eFFG!$O$1:$XX$4017,11,FALSE)</f>
        <v>No, neither respondent nor his household members are village elders</v>
      </c>
      <c r="AM62" s="832"/>
      <c r="AN62" s="832"/>
      <c r="AO62" s="832"/>
      <c r="AP62" s="832"/>
      <c r="AQ62" s="832"/>
      <c r="AR62" s="832"/>
      <c r="AS62" s="832"/>
      <c r="AT62" s="832"/>
      <c r="AU62" s="832"/>
      <c r="AV62" s="138">
        <v>3</v>
      </c>
      <c r="AW62" s="1463" t="str">
        <f>VLOOKUP($BI$44,[1]eFFG!$O$1:$XX$4017,13,FALSE)</f>
        <v>Yes, household member is village elder</v>
      </c>
      <c r="AX62" s="1464"/>
      <c r="AY62" s="1464"/>
      <c r="AZ62" s="1464"/>
      <c r="BA62" s="1464"/>
      <c r="BB62" s="1464"/>
      <c r="BC62" s="1464"/>
      <c r="BD62" s="1464"/>
      <c r="BE62" s="1464"/>
      <c r="BF62" s="1464"/>
      <c r="BG62" s="1465"/>
      <c r="BH62" s="1466"/>
      <c r="BI62" s="22"/>
      <c r="BJ62" s="22"/>
      <c r="BK62" s="92"/>
      <c r="BL62" s="92"/>
    </row>
    <row r="63" spans="1:64" ht="14.25" customHeight="1">
      <c r="A63" s="1406"/>
      <c r="B63" s="1469"/>
      <c r="C63" s="1470"/>
      <c r="D63" s="1471"/>
      <c r="E63" s="1471"/>
      <c r="F63" s="1471"/>
      <c r="G63" s="1471"/>
      <c r="H63" s="1471"/>
      <c r="I63" s="1472"/>
      <c r="J63" s="1473">
        <v>4</v>
      </c>
      <c r="K63" s="511" t="str">
        <f>VLOOKUP($BI$6,[1]eFFG!$O$4:$BW$274,15,FALSE)</f>
        <v>Mullah / Imam / Mosque Mullah</v>
      </c>
      <c r="L63" s="19"/>
      <c r="M63" s="19"/>
      <c r="N63" s="19"/>
      <c r="O63" s="19"/>
      <c r="P63" s="19"/>
      <c r="Q63" s="19"/>
      <c r="R63" s="19"/>
      <c r="S63" s="1473">
        <v>8</v>
      </c>
      <c r="T63" s="511" t="str">
        <f>VLOOKUP($BI$6,[1]eFFG!$O$4:$BW$274,19,FALSE)</f>
        <v>Head of CDC</v>
      </c>
      <c r="U63" s="2"/>
      <c r="V63" s="19"/>
      <c r="W63" s="19"/>
      <c r="X63" s="19"/>
      <c r="Y63" s="207"/>
      <c r="Z63" s="1461"/>
      <c r="AA63" s="1461"/>
      <c r="AB63" s="1473">
        <v>12</v>
      </c>
      <c r="AC63" s="511" t="str">
        <f>VLOOKUP($BI$6,[1]eFFG!$O$4:$BW$274,23,FALSE)</f>
        <v>Member of CDC</v>
      </c>
      <c r="AD63" s="2"/>
      <c r="AE63" s="2"/>
      <c r="AF63" s="2"/>
      <c r="AG63" s="1474"/>
      <c r="AH63" s="1474"/>
      <c r="AI63" s="1474"/>
      <c r="AJ63" s="1498"/>
      <c r="AK63" s="1475"/>
      <c r="AL63" s="840"/>
      <c r="AM63" s="840"/>
      <c r="AN63" s="840"/>
      <c r="AO63" s="840"/>
      <c r="AP63" s="840"/>
      <c r="AQ63" s="840"/>
      <c r="AR63" s="840"/>
      <c r="AS63" s="840"/>
      <c r="AT63" s="840"/>
      <c r="AU63" s="840"/>
      <c r="AV63" s="148"/>
      <c r="AW63" s="1476"/>
      <c r="AX63" s="867"/>
      <c r="AY63" s="867"/>
      <c r="AZ63" s="867"/>
      <c r="BA63" s="867"/>
      <c r="BB63" s="867"/>
      <c r="BC63" s="867"/>
      <c r="BD63" s="867"/>
      <c r="BE63" s="867"/>
      <c r="BF63" s="867"/>
      <c r="BG63" s="868"/>
      <c r="BH63" s="1477" t="s">
        <v>0</v>
      </c>
      <c r="BI63" s="12"/>
      <c r="BJ63" s="12"/>
      <c r="BK63" s="92"/>
      <c r="BL63" s="92"/>
    </row>
    <row r="64" spans="1:64" ht="14.25" customHeight="1">
      <c r="A64" s="1406"/>
      <c r="B64" s="1478">
        <v>1</v>
      </c>
      <c r="C64" s="511" t="str">
        <f>VLOOKUP($BI$6,[1]eFFG!$O$4:$BW$274,12,FALSE)</f>
        <v>Malik / Arbab / Qariyadar</v>
      </c>
      <c r="D64" s="19"/>
      <c r="E64" s="19"/>
      <c r="F64" s="19"/>
      <c r="G64" s="16"/>
      <c r="H64" s="409"/>
      <c r="I64" s="19"/>
      <c r="J64" s="1473">
        <v>5</v>
      </c>
      <c r="K64" s="511" t="str">
        <f>VLOOKUP($BI$6,[1]eFFG!$O$4:$BW$274,16,FALSE)</f>
        <v>Mawlawi / Religious Scholar / Rohanion</v>
      </c>
      <c r="L64" s="19"/>
      <c r="M64" s="19"/>
      <c r="N64" s="19"/>
      <c r="O64" s="19"/>
      <c r="P64" s="19"/>
      <c r="Q64" s="19"/>
      <c r="R64" s="19"/>
      <c r="S64" s="1473">
        <v>9</v>
      </c>
      <c r="T64" s="511" t="str">
        <f>VLOOKUP($BI$6,[1]eFFG!$O$4:$BW$274,20,FALSE)</f>
        <v>Deputy Head of CDC</v>
      </c>
      <c r="U64" s="2"/>
      <c r="V64" s="19"/>
      <c r="W64" s="19"/>
      <c r="X64" s="19"/>
      <c r="Y64" s="207"/>
      <c r="Z64" s="1461"/>
      <c r="AA64" s="1461"/>
      <c r="AB64" s="1479" t="s">
        <v>4</v>
      </c>
      <c r="AC64" s="1480"/>
      <c r="AD64" s="1481"/>
      <c r="AE64" s="1481"/>
      <c r="AF64" s="1481"/>
      <c r="AG64" s="1481"/>
      <c r="AH64" s="1481"/>
      <c r="AI64" s="1481"/>
      <c r="AJ64" s="1499"/>
      <c r="AK64" s="1475">
        <v>2</v>
      </c>
      <c r="AL64" s="1482" t="str">
        <f>VLOOKUP($BI$44,[1]eFFG!$O$1:$XX$4017,12,FALSE)</f>
        <v>Yes, respondent is village elder</v>
      </c>
      <c r="AM64" s="1483"/>
      <c r="AN64" s="1483"/>
      <c r="AO64" s="1483"/>
      <c r="AP64" s="1483"/>
      <c r="AQ64" s="1483"/>
      <c r="AR64" s="1483"/>
      <c r="AS64" s="1483"/>
      <c r="AT64" s="1483"/>
      <c r="AU64" s="1483"/>
      <c r="AV64" s="148">
        <v>4</v>
      </c>
      <c r="AW64" s="1482" t="str">
        <f>VLOOKUP($BI$44,[1]eFFG!$O$1:$XX$4017,14,FALSE)</f>
        <v>Yes, both respondent and household members are village elders</v>
      </c>
      <c r="AX64" s="1483"/>
      <c r="AY64" s="1483"/>
      <c r="AZ64" s="1483"/>
      <c r="BA64" s="1483"/>
      <c r="BB64" s="1483"/>
      <c r="BC64" s="1483"/>
      <c r="BD64" s="1483"/>
      <c r="BE64" s="1483"/>
      <c r="BF64" s="1483"/>
      <c r="BG64" s="1484"/>
      <c r="BH64" s="865" t="s">
        <v>1</v>
      </c>
      <c r="BI64" s="22"/>
      <c r="BJ64" s="22"/>
      <c r="BK64" s="92"/>
      <c r="BL64" s="92"/>
    </row>
    <row r="65" spans="1:64" ht="14.25" customHeight="1" thickBot="1">
      <c r="A65" s="1406"/>
      <c r="B65" s="1487">
        <v>2</v>
      </c>
      <c r="C65" s="1423" t="str">
        <f>VLOOKUP($BI$6,[1]eFFG!$O$4:$BW$274,13,FALSE)</f>
        <v>Khan / Zamindar / Beg / Baay</v>
      </c>
      <c r="D65" s="1420"/>
      <c r="E65" s="1420"/>
      <c r="F65" s="1420"/>
      <c r="G65" s="1488"/>
      <c r="H65" s="1489"/>
      <c r="I65" s="1419"/>
      <c r="J65" s="1424">
        <v>6</v>
      </c>
      <c r="K65" s="1423" t="str">
        <f>VLOOKUP($BI$6,[1]eFFG!$O$4:$BW$274,17,FALSE)</f>
        <v>Head of Council</v>
      </c>
      <c r="L65" s="1420"/>
      <c r="M65" s="1420"/>
      <c r="N65" s="1420"/>
      <c r="O65" s="1420"/>
      <c r="P65" s="1420"/>
      <c r="Q65" s="1420"/>
      <c r="R65" s="1419"/>
      <c r="S65" s="1424">
        <v>10</v>
      </c>
      <c r="T65" s="1423" t="str">
        <f>VLOOKUP($BI$6,[1]eFFG!$O$4:$BW$274,21,FALSE)</f>
        <v>Treasurer of CDC</v>
      </c>
      <c r="U65" s="2"/>
      <c r="V65" s="1420"/>
      <c r="W65" s="1420"/>
      <c r="X65" s="1420"/>
      <c r="Y65" s="1490"/>
      <c r="Z65" s="1491"/>
      <c r="AA65" s="1491"/>
      <c r="AB65" s="1492"/>
      <c r="AC65" s="1493"/>
      <c r="AD65" s="1494"/>
      <c r="AE65" s="1494"/>
      <c r="AF65" s="1494"/>
      <c r="AG65" s="1494"/>
      <c r="AH65" s="1494"/>
      <c r="AI65" s="1494"/>
      <c r="AJ65" s="1500"/>
      <c r="AK65" s="1495"/>
      <c r="AL65" s="1496"/>
      <c r="AM65" s="875"/>
      <c r="AN65" s="875"/>
      <c r="AO65" s="875"/>
      <c r="AP65" s="875"/>
      <c r="AQ65" s="875"/>
      <c r="AR65" s="875"/>
      <c r="AS65" s="875"/>
      <c r="AT65" s="875"/>
      <c r="AU65" s="875"/>
      <c r="AV65" s="946"/>
      <c r="AW65" s="1496"/>
      <c r="AX65" s="875"/>
      <c r="AY65" s="875"/>
      <c r="AZ65" s="875"/>
      <c r="BA65" s="875"/>
      <c r="BB65" s="875"/>
      <c r="BC65" s="875"/>
      <c r="BD65" s="875"/>
      <c r="BE65" s="875"/>
      <c r="BF65" s="875"/>
      <c r="BG65" s="876"/>
      <c r="BH65" s="1442"/>
    </row>
    <row r="66" spans="1:64" ht="14.25" customHeight="1" thickTop="1" thickBot="1">
      <c r="A66" s="1406">
        <v>6</v>
      </c>
      <c r="B66" s="1458" t="s">
        <v>6</v>
      </c>
      <c r="C66" s="557" t="str">
        <f>VLOOKUP($BI$6,[1]eFFG!$O$4:$BW$274,11,FALSE)</f>
        <v>No, No Title or Position of Leadership</v>
      </c>
      <c r="D66" s="558"/>
      <c r="E66" s="558"/>
      <c r="F66" s="558"/>
      <c r="G66" s="558"/>
      <c r="H66" s="558"/>
      <c r="I66" s="1459"/>
      <c r="J66" s="1460">
        <v>3</v>
      </c>
      <c r="K66" s="511" t="str">
        <f>VLOOKUP($BI$6,[1]eFFG!$O$4:$BW$274,14,FALSE)</f>
        <v>Whitebeard / Tribal Elder</v>
      </c>
      <c r="L66" s="19"/>
      <c r="M66" s="19"/>
      <c r="N66" s="19"/>
      <c r="O66" s="19"/>
      <c r="P66" s="19"/>
      <c r="Q66" s="19"/>
      <c r="R66" s="19"/>
      <c r="S66" s="1460">
        <v>7</v>
      </c>
      <c r="T66" s="511" t="str">
        <f>VLOOKUP($BI$6,[1]eFFG!$O$4:$BW$274,18,FALSE)</f>
        <v>Member of Council</v>
      </c>
      <c r="U66" s="1497"/>
      <c r="V66" s="19"/>
      <c r="W66" s="19"/>
      <c r="X66" s="207"/>
      <c r="Y66" s="1461"/>
      <c r="Z66" s="1461"/>
      <c r="AA66" s="1461"/>
      <c r="AB66" s="1460">
        <v>11</v>
      </c>
      <c r="AC66" s="511" t="str">
        <f>VLOOKUP($BI$6,[1]eFFG!$O$4:$BW$274,22,FALSE)</f>
        <v>Secretary of CDC</v>
      </c>
      <c r="AD66" s="2"/>
      <c r="AE66" s="2"/>
      <c r="AF66" s="1461"/>
      <c r="AG66" s="1461"/>
      <c r="AH66" s="1461"/>
      <c r="AI66" s="2"/>
      <c r="AJ66" s="1498"/>
      <c r="AK66" s="1462">
        <v>1</v>
      </c>
      <c r="AL66" s="832" t="str">
        <f>VLOOKUP($BI$44,[1]eFFG!$O$1:$XX$4017,11,FALSE)</f>
        <v>No, neither respondent nor his household members are village elders</v>
      </c>
      <c r="AM66" s="832"/>
      <c r="AN66" s="832"/>
      <c r="AO66" s="832"/>
      <c r="AP66" s="832"/>
      <c r="AQ66" s="832"/>
      <c r="AR66" s="832"/>
      <c r="AS66" s="832"/>
      <c r="AT66" s="832"/>
      <c r="AU66" s="832"/>
      <c r="AV66" s="138">
        <v>3</v>
      </c>
      <c r="AW66" s="1463" t="str">
        <f>VLOOKUP($BI$44,[1]eFFG!$O$1:$XX$4017,13,FALSE)</f>
        <v>Yes, household member is village elder</v>
      </c>
      <c r="AX66" s="1464"/>
      <c r="AY66" s="1464"/>
      <c r="AZ66" s="1464"/>
      <c r="BA66" s="1464"/>
      <c r="BB66" s="1464"/>
      <c r="BC66" s="1464"/>
      <c r="BD66" s="1464"/>
      <c r="BE66" s="1464"/>
      <c r="BF66" s="1464"/>
      <c r="BG66" s="1465"/>
      <c r="BH66" s="1466"/>
    </row>
    <row r="67" spans="1:64" ht="14.25" customHeight="1">
      <c r="A67" s="1406"/>
      <c r="B67" s="1469"/>
      <c r="C67" s="1470"/>
      <c r="D67" s="1471"/>
      <c r="E67" s="1471"/>
      <c r="F67" s="1471"/>
      <c r="G67" s="1471"/>
      <c r="H67" s="1471"/>
      <c r="I67" s="1472"/>
      <c r="J67" s="1473">
        <v>4</v>
      </c>
      <c r="K67" s="511" t="str">
        <f>VLOOKUP($BI$6,[1]eFFG!$O$4:$BW$274,15,FALSE)</f>
        <v>Mullah / Imam / Mosque Mullah</v>
      </c>
      <c r="L67" s="19"/>
      <c r="M67" s="19"/>
      <c r="N67" s="19"/>
      <c r="O67" s="19"/>
      <c r="P67" s="19"/>
      <c r="Q67" s="19"/>
      <c r="R67" s="19"/>
      <c r="S67" s="1473">
        <v>8</v>
      </c>
      <c r="T67" s="511" t="str">
        <f>VLOOKUP($BI$6,[1]eFFG!$O$4:$BW$274,19,FALSE)</f>
        <v>Head of CDC</v>
      </c>
      <c r="U67" s="2"/>
      <c r="V67" s="19"/>
      <c r="W67" s="19"/>
      <c r="X67" s="19"/>
      <c r="Y67" s="207"/>
      <c r="Z67" s="1461"/>
      <c r="AA67" s="1461"/>
      <c r="AB67" s="1473">
        <v>12</v>
      </c>
      <c r="AC67" s="511" t="str">
        <f>VLOOKUP($BI$6,[1]eFFG!$O$4:$BW$274,23,FALSE)</f>
        <v>Member of CDC</v>
      </c>
      <c r="AD67" s="2"/>
      <c r="AE67" s="2"/>
      <c r="AF67" s="2"/>
      <c r="AG67" s="1474"/>
      <c r="AH67" s="1474"/>
      <c r="AI67" s="1474"/>
      <c r="AJ67" s="1498"/>
      <c r="AK67" s="1475"/>
      <c r="AL67" s="840"/>
      <c r="AM67" s="840"/>
      <c r="AN67" s="840"/>
      <c r="AO67" s="840"/>
      <c r="AP67" s="840"/>
      <c r="AQ67" s="840"/>
      <c r="AR67" s="840"/>
      <c r="AS67" s="840"/>
      <c r="AT67" s="840"/>
      <c r="AU67" s="840"/>
      <c r="AV67" s="148"/>
      <c r="AW67" s="1476"/>
      <c r="AX67" s="867"/>
      <c r="AY67" s="867"/>
      <c r="AZ67" s="867"/>
      <c r="BA67" s="867"/>
      <c r="BB67" s="867"/>
      <c r="BC67" s="867"/>
      <c r="BD67" s="867"/>
      <c r="BE67" s="867"/>
      <c r="BF67" s="867"/>
      <c r="BG67" s="868"/>
      <c r="BH67" s="1477" t="s">
        <v>0</v>
      </c>
    </row>
    <row r="68" spans="1:64" ht="14.25" customHeight="1">
      <c r="A68" s="1406"/>
      <c r="B68" s="1478">
        <v>1</v>
      </c>
      <c r="C68" s="511" t="str">
        <f>VLOOKUP($BI$6,[1]eFFG!$O$4:$BW$274,12,FALSE)</f>
        <v>Malik / Arbab / Qariyadar</v>
      </c>
      <c r="D68" s="19"/>
      <c r="E68" s="19"/>
      <c r="F68" s="19"/>
      <c r="G68" s="16"/>
      <c r="H68" s="409"/>
      <c r="I68" s="19"/>
      <c r="J68" s="1473">
        <v>5</v>
      </c>
      <c r="K68" s="511" t="str">
        <f>VLOOKUP($BI$6,[1]eFFG!$O$4:$BW$274,16,FALSE)</f>
        <v>Mawlawi / Religious Scholar / Rohanion</v>
      </c>
      <c r="L68" s="19"/>
      <c r="M68" s="19"/>
      <c r="N68" s="19"/>
      <c r="O68" s="19"/>
      <c r="P68" s="19"/>
      <c r="Q68" s="19"/>
      <c r="R68" s="19"/>
      <c r="S68" s="1473">
        <v>9</v>
      </c>
      <c r="T68" s="511" t="str">
        <f>VLOOKUP($BI$6,[1]eFFG!$O$4:$BW$274,20,FALSE)</f>
        <v>Deputy Head of CDC</v>
      </c>
      <c r="U68" s="2"/>
      <c r="V68" s="19"/>
      <c r="W68" s="19"/>
      <c r="X68" s="19"/>
      <c r="Y68" s="207"/>
      <c r="Z68" s="1461"/>
      <c r="AA68" s="1461"/>
      <c r="AB68" s="1479" t="s">
        <v>4</v>
      </c>
      <c r="AC68" s="1480"/>
      <c r="AD68" s="1481"/>
      <c r="AE68" s="1481"/>
      <c r="AF68" s="1481"/>
      <c r="AG68" s="1481"/>
      <c r="AH68" s="1481"/>
      <c r="AI68" s="1481"/>
      <c r="AJ68" s="1499"/>
      <c r="AK68" s="1475">
        <v>2</v>
      </c>
      <c r="AL68" s="1482" t="str">
        <f>VLOOKUP($BI$44,[1]eFFG!$O$1:$XX$4017,12,FALSE)</f>
        <v>Yes, respondent is village elder</v>
      </c>
      <c r="AM68" s="1483"/>
      <c r="AN68" s="1483"/>
      <c r="AO68" s="1483"/>
      <c r="AP68" s="1483"/>
      <c r="AQ68" s="1483"/>
      <c r="AR68" s="1483"/>
      <c r="AS68" s="1483"/>
      <c r="AT68" s="1483"/>
      <c r="AU68" s="1483"/>
      <c r="AV68" s="148">
        <v>4</v>
      </c>
      <c r="AW68" s="1482" t="str">
        <f>VLOOKUP($BI$44,[1]eFFG!$O$1:$XX$4017,14,FALSE)</f>
        <v>Yes, both respondent and household members are village elders</v>
      </c>
      <c r="AX68" s="1483"/>
      <c r="AY68" s="1483"/>
      <c r="AZ68" s="1483"/>
      <c r="BA68" s="1483"/>
      <c r="BB68" s="1483"/>
      <c r="BC68" s="1483"/>
      <c r="BD68" s="1483"/>
      <c r="BE68" s="1483"/>
      <c r="BF68" s="1483"/>
      <c r="BG68" s="1484"/>
      <c r="BH68" s="865" t="s">
        <v>1</v>
      </c>
    </row>
    <row r="69" spans="1:64" ht="14.25" customHeight="1" thickBot="1">
      <c r="A69" s="1406"/>
      <c r="B69" s="1487">
        <v>2</v>
      </c>
      <c r="C69" s="1423" t="str">
        <f>VLOOKUP($BI$6,[1]eFFG!$O$4:$BW$274,13,FALSE)</f>
        <v>Khan / Zamindar / Beg / Baay</v>
      </c>
      <c r="D69" s="1420"/>
      <c r="E69" s="1420"/>
      <c r="F69" s="1420"/>
      <c r="G69" s="1488"/>
      <c r="H69" s="1489"/>
      <c r="I69" s="1419"/>
      <c r="J69" s="1424">
        <v>6</v>
      </c>
      <c r="K69" s="1423" t="str">
        <f>VLOOKUP($BI$6,[1]eFFG!$O$4:$BW$274,17,FALSE)</f>
        <v>Head of Council</v>
      </c>
      <c r="L69" s="1420"/>
      <c r="M69" s="1420"/>
      <c r="N69" s="1420"/>
      <c r="O69" s="1420"/>
      <c r="P69" s="1420"/>
      <c r="Q69" s="1420"/>
      <c r="R69" s="1419"/>
      <c r="S69" s="1424">
        <v>10</v>
      </c>
      <c r="T69" s="1423" t="str">
        <f>VLOOKUP($BI$6,[1]eFFG!$O$4:$BW$274,21,FALSE)</f>
        <v>Treasurer of CDC</v>
      </c>
      <c r="U69" s="2"/>
      <c r="V69" s="1420"/>
      <c r="W69" s="1420"/>
      <c r="X69" s="1420"/>
      <c r="Y69" s="1490"/>
      <c r="Z69" s="1491"/>
      <c r="AA69" s="1491"/>
      <c r="AB69" s="1492"/>
      <c r="AC69" s="1493"/>
      <c r="AD69" s="1494"/>
      <c r="AE69" s="1494"/>
      <c r="AF69" s="1494"/>
      <c r="AG69" s="1494"/>
      <c r="AH69" s="1494"/>
      <c r="AI69" s="1494"/>
      <c r="AJ69" s="1500"/>
      <c r="AK69" s="1495"/>
      <c r="AL69" s="1496"/>
      <c r="AM69" s="875"/>
      <c r="AN69" s="875"/>
      <c r="AO69" s="875"/>
      <c r="AP69" s="875"/>
      <c r="AQ69" s="875"/>
      <c r="AR69" s="875"/>
      <c r="AS69" s="875"/>
      <c r="AT69" s="875"/>
      <c r="AU69" s="875"/>
      <c r="AV69" s="946"/>
      <c r="AW69" s="1496"/>
      <c r="AX69" s="875"/>
      <c r="AY69" s="875"/>
      <c r="AZ69" s="875"/>
      <c r="BA69" s="875"/>
      <c r="BB69" s="875"/>
      <c r="BC69" s="875"/>
      <c r="BD69" s="875"/>
      <c r="BE69" s="875"/>
      <c r="BF69" s="875"/>
      <c r="BG69" s="876"/>
      <c r="BH69" s="1442"/>
    </row>
    <row r="70" spans="1:64" ht="14.25" customHeight="1" thickTop="1" thickBot="1">
      <c r="A70" s="1406">
        <v>7</v>
      </c>
      <c r="B70" s="1458" t="s">
        <v>6</v>
      </c>
      <c r="C70" s="557" t="str">
        <f>VLOOKUP($BI$6,[1]eFFG!$O$4:$BW$274,11,FALSE)</f>
        <v>No, No Title or Position of Leadership</v>
      </c>
      <c r="D70" s="558"/>
      <c r="E70" s="558"/>
      <c r="F70" s="558"/>
      <c r="G70" s="558"/>
      <c r="H70" s="558"/>
      <c r="I70" s="1459"/>
      <c r="J70" s="1460">
        <v>3</v>
      </c>
      <c r="K70" s="511" t="str">
        <f>VLOOKUP($BI$6,[1]eFFG!$O$4:$BW$274,14,FALSE)</f>
        <v>Whitebeard / Tribal Elder</v>
      </c>
      <c r="L70" s="19"/>
      <c r="M70" s="19"/>
      <c r="N70" s="19"/>
      <c r="O70" s="19"/>
      <c r="P70" s="19"/>
      <c r="Q70" s="19"/>
      <c r="R70" s="19"/>
      <c r="S70" s="1460">
        <v>7</v>
      </c>
      <c r="T70" s="511" t="str">
        <f>VLOOKUP($BI$6,[1]eFFG!$O$4:$BW$274,18,FALSE)</f>
        <v>Member of Council</v>
      </c>
      <c r="U70" s="1497"/>
      <c r="V70" s="19"/>
      <c r="W70" s="19"/>
      <c r="X70" s="207"/>
      <c r="Y70" s="1461"/>
      <c r="Z70" s="1461"/>
      <c r="AA70" s="1461"/>
      <c r="AB70" s="1460">
        <v>11</v>
      </c>
      <c r="AC70" s="511" t="str">
        <f>VLOOKUP($BI$6,[1]eFFG!$O$4:$BW$274,22,FALSE)</f>
        <v>Secretary of CDC</v>
      </c>
      <c r="AD70" s="2"/>
      <c r="AE70" s="2"/>
      <c r="AF70" s="1461"/>
      <c r="AG70" s="1461"/>
      <c r="AH70" s="1461"/>
      <c r="AI70" s="2"/>
      <c r="AJ70" s="1498"/>
      <c r="AK70" s="1462">
        <v>1</v>
      </c>
      <c r="AL70" s="832" t="str">
        <f>VLOOKUP($BI$44,[1]eFFG!$O$1:$XX$4017,11,FALSE)</f>
        <v>No, neither respondent nor his household members are village elders</v>
      </c>
      <c r="AM70" s="832"/>
      <c r="AN70" s="832"/>
      <c r="AO70" s="832"/>
      <c r="AP70" s="832"/>
      <c r="AQ70" s="832"/>
      <c r="AR70" s="832"/>
      <c r="AS70" s="832"/>
      <c r="AT70" s="832"/>
      <c r="AU70" s="832"/>
      <c r="AV70" s="138">
        <v>3</v>
      </c>
      <c r="AW70" s="1463" t="str">
        <f>VLOOKUP($BI$44,[1]eFFG!$O$1:$XX$4017,13,FALSE)</f>
        <v>Yes, household member is village elder</v>
      </c>
      <c r="AX70" s="1464"/>
      <c r="AY70" s="1464"/>
      <c r="AZ70" s="1464"/>
      <c r="BA70" s="1464"/>
      <c r="BB70" s="1464"/>
      <c r="BC70" s="1464"/>
      <c r="BD70" s="1464"/>
      <c r="BE70" s="1464"/>
      <c r="BF70" s="1464"/>
      <c r="BG70" s="1465"/>
      <c r="BH70" s="1466"/>
    </row>
    <row r="71" spans="1:64" ht="14.25" customHeight="1">
      <c r="A71" s="1406"/>
      <c r="B71" s="1469"/>
      <c r="C71" s="1470"/>
      <c r="D71" s="1471"/>
      <c r="E71" s="1471"/>
      <c r="F71" s="1471"/>
      <c r="G71" s="1471"/>
      <c r="H71" s="1471"/>
      <c r="I71" s="1472"/>
      <c r="J71" s="1473">
        <v>4</v>
      </c>
      <c r="K71" s="511" t="str">
        <f>VLOOKUP($BI$6,[1]eFFG!$O$4:$BW$274,15,FALSE)</f>
        <v>Mullah / Imam / Mosque Mullah</v>
      </c>
      <c r="L71" s="19"/>
      <c r="M71" s="19"/>
      <c r="N71" s="19"/>
      <c r="O71" s="19"/>
      <c r="P71" s="19"/>
      <c r="Q71" s="19"/>
      <c r="R71" s="19"/>
      <c r="S71" s="1473">
        <v>8</v>
      </c>
      <c r="T71" s="511" t="str">
        <f>VLOOKUP($BI$6,[1]eFFG!$O$4:$BW$274,19,FALSE)</f>
        <v>Head of CDC</v>
      </c>
      <c r="U71" s="2"/>
      <c r="V71" s="19"/>
      <c r="W71" s="19"/>
      <c r="X71" s="19"/>
      <c r="Y71" s="207"/>
      <c r="Z71" s="1461"/>
      <c r="AA71" s="1461"/>
      <c r="AB71" s="1473">
        <v>12</v>
      </c>
      <c r="AC71" s="511" t="str">
        <f>VLOOKUP($BI$6,[1]eFFG!$O$4:$BW$274,23,FALSE)</f>
        <v>Member of CDC</v>
      </c>
      <c r="AD71" s="2"/>
      <c r="AE71" s="2"/>
      <c r="AF71" s="2"/>
      <c r="AG71" s="1474"/>
      <c r="AH71" s="1474"/>
      <c r="AI71" s="1474"/>
      <c r="AJ71" s="1498"/>
      <c r="AK71" s="1475"/>
      <c r="AL71" s="840"/>
      <c r="AM71" s="840"/>
      <c r="AN71" s="840"/>
      <c r="AO71" s="840"/>
      <c r="AP71" s="840"/>
      <c r="AQ71" s="840"/>
      <c r="AR71" s="840"/>
      <c r="AS71" s="840"/>
      <c r="AT71" s="840"/>
      <c r="AU71" s="840"/>
      <c r="AV71" s="148"/>
      <c r="AW71" s="1476"/>
      <c r="AX71" s="867"/>
      <c r="AY71" s="867"/>
      <c r="AZ71" s="867"/>
      <c r="BA71" s="867"/>
      <c r="BB71" s="867"/>
      <c r="BC71" s="867"/>
      <c r="BD71" s="867"/>
      <c r="BE71" s="867"/>
      <c r="BF71" s="867"/>
      <c r="BG71" s="868"/>
      <c r="BH71" s="1477" t="s">
        <v>0</v>
      </c>
    </row>
    <row r="72" spans="1:64" ht="14.25" customHeight="1">
      <c r="A72" s="1406"/>
      <c r="B72" s="1478">
        <v>1</v>
      </c>
      <c r="C72" s="511" t="str">
        <f>VLOOKUP($BI$6,[1]eFFG!$O$4:$BW$274,12,FALSE)</f>
        <v>Malik / Arbab / Qariyadar</v>
      </c>
      <c r="D72" s="19"/>
      <c r="E72" s="19"/>
      <c r="F72" s="19"/>
      <c r="G72" s="16"/>
      <c r="H72" s="409"/>
      <c r="I72" s="19"/>
      <c r="J72" s="1473">
        <v>5</v>
      </c>
      <c r="K72" s="511" t="str">
        <f>VLOOKUP($BI$6,[1]eFFG!$O$4:$BW$274,16,FALSE)</f>
        <v>Mawlawi / Religious Scholar / Rohanion</v>
      </c>
      <c r="L72" s="19"/>
      <c r="M72" s="19"/>
      <c r="N72" s="19"/>
      <c r="O72" s="19"/>
      <c r="P72" s="19"/>
      <c r="Q72" s="19"/>
      <c r="R72" s="19"/>
      <c r="S72" s="1473">
        <v>9</v>
      </c>
      <c r="T72" s="511" t="str">
        <f>VLOOKUP($BI$6,[1]eFFG!$O$4:$BW$274,20,FALSE)</f>
        <v>Deputy Head of CDC</v>
      </c>
      <c r="U72" s="2"/>
      <c r="V72" s="19"/>
      <c r="W72" s="19"/>
      <c r="X72" s="19"/>
      <c r="Y72" s="207"/>
      <c r="Z72" s="1461"/>
      <c r="AA72" s="1461"/>
      <c r="AB72" s="1479" t="s">
        <v>4</v>
      </c>
      <c r="AC72" s="1480"/>
      <c r="AD72" s="1481"/>
      <c r="AE72" s="1481"/>
      <c r="AF72" s="1481"/>
      <c r="AG72" s="1481"/>
      <c r="AH72" s="1481"/>
      <c r="AI72" s="1481"/>
      <c r="AJ72" s="1499"/>
      <c r="AK72" s="1475">
        <v>2</v>
      </c>
      <c r="AL72" s="1482" t="str">
        <f>VLOOKUP($BI$44,[1]eFFG!$O$1:$XX$4017,12,FALSE)</f>
        <v>Yes, respondent is village elder</v>
      </c>
      <c r="AM72" s="1483"/>
      <c r="AN72" s="1483"/>
      <c r="AO72" s="1483"/>
      <c r="AP72" s="1483"/>
      <c r="AQ72" s="1483"/>
      <c r="AR72" s="1483"/>
      <c r="AS72" s="1483"/>
      <c r="AT72" s="1483"/>
      <c r="AU72" s="1483"/>
      <c r="AV72" s="148">
        <v>4</v>
      </c>
      <c r="AW72" s="1482" t="str">
        <f>VLOOKUP($BI$44,[1]eFFG!$O$1:$XX$4017,14,FALSE)</f>
        <v>Yes, both respondent and household members are village elders</v>
      </c>
      <c r="AX72" s="1483"/>
      <c r="AY72" s="1483"/>
      <c r="AZ72" s="1483"/>
      <c r="BA72" s="1483"/>
      <c r="BB72" s="1483"/>
      <c r="BC72" s="1483"/>
      <c r="BD72" s="1483"/>
      <c r="BE72" s="1483"/>
      <c r="BF72" s="1483"/>
      <c r="BG72" s="1484"/>
      <c r="BH72" s="865" t="s">
        <v>1</v>
      </c>
    </row>
    <row r="73" spans="1:64" ht="14.25" customHeight="1" thickBot="1">
      <c r="A73" s="1406"/>
      <c r="B73" s="1487">
        <v>2</v>
      </c>
      <c r="C73" s="1423" t="str">
        <f>VLOOKUP($BI$6,[1]eFFG!$O$4:$BW$274,13,FALSE)</f>
        <v>Khan / Zamindar / Beg / Baay</v>
      </c>
      <c r="D73" s="1420"/>
      <c r="E73" s="1420"/>
      <c r="F73" s="1420"/>
      <c r="G73" s="1488"/>
      <c r="H73" s="1489"/>
      <c r="I73" s="1419"/>
      <c r="J73" s="1424">
        <v>6</v>
      </c>
      <c r="K73" s="1423" t="str">
        <f>VLOOKUP($BI$6,[1]eFFG!$O$4:$BW$274,17,FALSE)</f>
        <v>Head of Council</v>
      </c>
      <c r="L73" s="1420"/>
      <c r="M73" s="1420"/>
      <c r="N73" s="1420"/>
      <c r="O73" s="1420"/>
      <c r="P73" s="1420"/>
      <c r="Q73" s="1420"/>
      <c r="R73" s="1419"/>
      <c r="S73" s="1424">
        <v>10</v>
      </c>
      <c r="T73" s="1423" t="str">
        <f>VLOOKUP($BI$6,[1]eFFG!$O$4:$BW$274,21,FALSE)</f>
        <v>Treasurer of CDC</v>
      </c>
      <c r="U73" s="2"/>
      <c r="V73" s="1420"/>
      <c r="W73" s="1420"/>
      <c r="X73" s="1420"/>
      <c r="Y73" s="1490"/>
      <c r="Z73" s="1491"/>
      <c r="AA73" s="1491"/>
      <c r="AB73" s="1492"/>
      <c r="AC73" s="1493"/>
      <c r="AD73" s="1494"/>
      <c r="AE73" s="1494"/>
      <c r="AF73" s="1494"/>
      <c r="AG73" s="1494"/>
      <c r="AH73" s="1494"/>
      <c r="AI73" s="1494"/>
      <c r="AJ73" s="1500"/>
      <c r="AK73" s="1495"/>
      <c r="AL73" s="1496"/>
      <c r="AM73" s="875"/>
      <c r="AN73" s="875"/>
      <c r="AO73" s="875"/>
      <c r="AP73" s="875"/>
      <c r="AQ73" s="875"/>
      <c r="AR73" s="875"/>
      <c r="AS73" s="875"/>
      <c r="AT73" s="875"/>
      <c r="AU73" s="875"/>
      <c r="AV73" s="946"/>
      <c r="AW73" s="1496"/>
      <c r="AX73" s="875"/>
      <c r="AY73" s="875"/>
      <c r="AZ73" s="875"/>
      <c r="BA73" s="875"/>
      <c r="BB73" s="875"/>
      <c r="BC73" s="875"/>
      <c r="BD73" s="875"/>
      <c r="BE73" s="875"/>
      <c r="BF73" s="875"/>
      <c r="BG73" s="876"/>
      <c r="BH73" s="1442"/>
      <c r="BK73" s="92"/>
      <c r="BL73" s="92"/>
    </row>
    <row r="74" spans="1:64" ht="14.25" customHeight="1" thickTop="1" thickBot="1">
      <c r="A74" s="1406">
        <v>8</v>
      </c>
      <c r="B74" s="1458" t="s">
        <v>6</v>
      </c>
      <c r="C74" s="557" t="str">
        <f>VLOOKUP($BI$6,[1]eFFG!$O$4:$BW$274,11,FALSE)</f>
        <v>No, No Title or Position of Leadership</v>
      </c>
      <c r="D74" s="558"/>
      <c r="E74" s="558"/>
      <c r="F74" s="558"/>
      <c r="G74" s="558"/>
      <c r="H74" s="558"/>
      <c r="I74" s="1459"/>
      <c r="J74" s="1460">
        <v>3</v>
      </c>
      <c r="K74" s="511" t="str">
        <f>VLOOKUP($BI$6,[1]eFFG!$O$4:$BW$274,14,FALSE)</f>
        <v>Whitebeard / Tribal Elder</v>
      </c>
      <c r="L74" s="19"/>
      <c r="M74" s="19"/>
      <c r="N74" s="19"/>
      <c r="O74" s="19"/>
      <c r="P74" s="19"/>
      <c r="Q74" s="19"/>
      <c r="R74" s="19"/>
      <c r="S74" s="1460">
        <v>7</v>
      </c>
      <c r="T74" s="511" t="str">
        <f>VLOOKUP($BI$6,[1]eFFG!$O$4:$BW$274,18,FALSE)</f>
        <v>Member of Council</v>
      </c>
      <c r="U74" s="1497"/>
      <c r="V74" s="19"/>
      <c r="W74" s="19"/>
      <c r="X74" s="207"/>
      <c r="Y74" s="1461"/>
      <c r="Z74" s="1461"/>
      <c r="AA74" s="1461"/>
      <c r="AB74" s="1460">
        <v>11</v>
      </c>
      <c r="AC74" s="511" t="str">
        <f>VLOOKUP($BI$6,[1]eFFG!$O$4:$BW$274,22,FALSE)</f>
        <v>Secretary of CDC</v>
      </c>
      <c r="AD74" s="2"/>
      <c r="AE74" s="2"/>
      <c r="AF74" s="1461"/>
      <c r="AG74" s="1461"/>
      <c r="AH74" s="1461"/>
      <c r="AI74" s="2"/>
      <c r="AJ74" s="1498"/>
      <c r="AK74" s="1462">
        <v>1</v>
      </c>
      <c r="AL74" s="832" t="str">
        <f>VLOOKUP($BI$44,[1]eFFG!$O$1:$XX$4017,11,FALSE)</f>
        <v>No, neither respondent nor his household members are village elders</v>
      </c>
      <c r="AM74" s="832"/>
      <c r="AN74" s="832"/>
      <c r="AO74" s="832"/>
      <c r="AP74" s="832"/>
      <c r="AQ74" s="832"/>
      <c r="AR74" s="832"/>
      <c r="AS74" s="832"/>
      <c r="AT74" s="832"/>
      <c r="AU74" s="832"/>
      <c r="AV74" s="138">
        <v>3</v>
      </c>
      <c r="AW74" s="1463" t="str">
        <f>VLOOKUP($BI$44,[1]eFFG!$O$1:$XX$4017,13,FALSE)</f>
        <v>Yes, household member is village elder</v>
      </c>
      <c r="AX74" s="1464"/>
      <c r="AY74" s="1464"/>
      <c r="AZ74" s="1464"/>
      <c r="BA74" s="1464"/>
      <c r="BB74" s="1464"/>
      <c r="BC74" s="1464"/>
      <c r="BD74" s="1464"/>
      <c r="BE74" s="1464"/>
      <c r="BF74" s="1464"/>
      <c r="BG74" s="1465"/>
      <c r="BH74" s="1466"/>
      <c r="BK74" s="92"/>
      <c r="BL74" s="92"/>
    </row>
    <row r="75" spans="1:64" ht="14.25" customHeight="1">
      <c r="A75" s="1406"/>
      <c r="B75" s="1469"/>
      <c r="C75" s="1470"/>
      <c r="D75" s="1471"/>
      <c r="E75" s="1471"/>
      <c r="F75" s="1471"/>
      <c r="G75" s="1471"/>
      <c r="H75" s="1471"/>
      <c r="I75" s="1472"/>
      <c r="J75" s="1473">
        <v>4</v>
      </c>
      <c r="K75" s="511" t="str">
        <f>VLOOKUP($BI$6,[1]eFFG!$O$4:$BW$274,15,FALSE)</f>
        <v>Mullah / Imam / Mosque Mullah</v>
      </c>
      <c r="L75" s="19"/>
      <c r="M75" s="19"/>
      <c r="N75" s="19"/>
      <c r="O75" s="19"/>
      <c r="P75" s="19"/>
      <c r="Q75" s="19"/>
      <c r="R75" s="19"/>
      <c r="S75" s="1473">
        <v>8</v>
      </c>
      <c r="T75" s="511" t="str">
        <f>VLOOKUP($BI$6,[1]eFFG!$O$4:$BW$274,19,FALSE)</f>
        <v>Head of CDC</v>
      </c>
      <c r="U75" s="2"/>
      <c r="V75" s="19"/>
      <c r="W75" s="19"/>
      <c r="X75" s="19"/>
      <c r="Y75" s="207"/>
      <c r="Z75" s="1461"/>
      <c r="AA75" s="1461"/>
      <c r="AB75" s="1473">
        <v>12</v>
      </c>
      <c r="AC75" s="511" t="str">
        <f>VLOOKUP($BI$6,[1]eFFG!$O$4:$BW$274,23,FALSE)</f>
        <v>Member of CDC</v>
      </c>
      <c r="AD75" s="2"/>
      <c r="AE75" s="2"/>
      <c r="AF75" s="2"/>
      <c r="AG75" s="1474"/>
      <c r="AH75" s="1474"/>
      <c r="AI75" s="1474"/>
      <c r="AJ75" s="1498"/>
      <c r="AK75" s="1475"/>
      <c r="AL75" s="840"/>
      <c r="AM75" s="840"/>
      <c r="AN75" s="840"/>
      <c r="AO75" s="840"/>
      <c r="AP75" s="840"/>
      <c r="AQ75" s="840"/>
      <c r="AR75" s="840"/>
      <c r="AS75" s="840"/>
      <c r="AT75" s="840"/>
      <c r="AU75" s="840"/>
      <c r="AV75" s="148"/>
      <c r="AW75" s="1476"/>
      <c r="AX75" s="867"/>
      <c r="AY75" s="867"/>
      <c r="AZ75" s="867"/>
      <c r="BA75" s="867"/>
      <c r="BB75" s="867"/>
      <c r="BC75" s="867"/>
      <c r="BD75" s="867"/>
      <c r="BE75" s="867"/>
      <c r="BF75" s="867"/>
      <c r="BG75" s="868"/>
      <c r="BH75" s="1477" t="s">
        <v>0</v>
      </c>
      <c r="BK75" s="92"/>
      <c r="BL75" s="92"/>
    </row>
    <row r="76" spans="1:64" ht="14.25" customHeight="1">
      <c r="A76" s="1406"/>
      <c r="B76" s="1478">
        <v>1</v>
      </c>
      <c r="C76" s="511" t="str">
        <f>VLOOKUP($BI$6,[1]eFFG!$O$4:$BW$274,12,FALSE)</f>
        <v>Malik / Arbab / Qariyadar</v>
      </c>
      <c r="D76" s="19"/>
      <c r="E76" s="19"/>
      <c r="F76" s="19"/>
      <c r="G76" s="16"/>
      <c r="H76" s="409"/>
      <c r="I76" s="19"/>
      <c r="J76" s="1473">
        <v>5</v>
      </c>
      <c r="K76" s="511" t="str">
        <f>VLOOKUP($BI$6,[1]eFFG!$O$4:$BW$274,16,FALSE)</f>
        <v>Mawlawi / Religious Scholar / Rohanion</v>
      </c>
      <c r="L76" s="19"/>
      <c r="M76" s="19"/>
      <c r="N76" s="19"/>
      <c r="O76" s="19"/>
      <c r="P76" s="19"/>
      <c r="Q76" s="19"/>
      <c r="R76" s="19"/>
      <c r="S76" s="1473">
        <v>9</v>
      </c>
      <c r="T76" s="511" t="str">
        <f>VLOOKUP($BI$6,[1]eFFG!$O$4:$BW$274,20,FALSE)</f>
        <v>Deputy Head of CDC</v>
      </c>
      <c r="U76" s="2"/>
      <c r="V76" s="19"/>
      <c r="W76" s="19"/>
      <c r="X76" s="19"/>
      <c r="Y76" s="207"/>
      <c r="Z76" s="1461"/>
      <c r="AA76" s="1461"/>
      <c r="AB76" s="1479" t="s">
        <v>4</v>
      </c>
      <c r="AC76" s="1480"/>
      <c r="AD76" s="1481"/>
      <c r="AE76" s="1481"/>
      <c r="AF76" s="1481"/>
      <c r="AG76" s="1481"/>
      <c r="AH76" s="1481"/>
      <c r="AI76" s="1481"/>
      <c r="AJ76" s="1499"/>
      <c r="AK76" s="1475">
        <v>2</v>
      </c>
      <c r="AL76" s="1482" t="str">
        <f>VLOOKUP($BI$44,[1]eFFG!$O$1:$XX$4017,12,FALSE)</f>
        <v>Yes, respondent is village elder</v>
      </c>
      <c r="AM76" s="1483"/>
      <c r="AN76" s="1483"/>
      <c r="AO76" s="1483"/>
      <c r="AP76" s="1483"/>
      <c r="AQ76" s="1483"/>
      <c r="AR76" s="1483"/>
      <c r="AS76" s="1483"/>
      <c r="AT76" s="1483"/>
      <c r="AU76" s="1483"/>
      <c r="AV76" s="148">
        <v>4</v>
      </c>
      <c r="AW76" s="1482" t="str">
        <f>VLOOKUP($BI$44,[1]eFFG!$O$1:$XX$4017,14,FALSE)</f>
        <v>Yes, both respondent and household members are village elders</v>
      </c>
      <c r="AX76" s="1483"/>
      <c r="AY76" s="1483"/>
      <c r="AZ76" s="1483"/>
      <c r="BA76" s="1483"/>
      <c r="BB76" s="1483"/>
      <c r="BC76" s="1483"/>
      <c r="BD76" s="1483"/>
      <c r="BE76" s="1483"/>
      <c r="BF76" s="1483"/>
      <c r="BG76" s="1484"/>
      <c r="BH76" s="865" t="s">
        <v>1</v>
      </c>
      <c r="BK76" s="92"/>
      <c r="BL76" s="92"/>
    </row>
    <row r="77" spans="1:64" ht="14.25" customHeight="1" thickBot="1">
      <c r="A77" s="1406"/>
      <c r="B77" s="1487">
        <v>2</v>
      </c>
      <c r="C77" s="1423" t="str">
        <f>VLOOKUP($BI$6,[1]eFFG!$O$4:$BW$274,13,FALSE)</f>
        <v>Khan / Zamindar / Beg / Baay</v>
      </c>
      <c r="D77" s="1420"/>
      <c r="E77" s="1420"/>
      <c r="F77" s="1420"/>
      <c r="G77" s="1488"/>
      <c r="H77" s="1489"/>
      <c r="I77" s="1419"/>
      <c r="J77" s="1424">
        <v>6</v>
      </c>
      <c r="K77" s="1423" t="str">
        <f>VLOOKUP($BI$6,[1]eFFG!$O$4:$BW$274,17,FALSE)</f>
        <v>Head of Council</v>
      </c>
      <c r="L77" s="1420"/>
      <c r="M77" s="1420"/>
      <c r="N77" s="1420"/>
      <c r="O77" s="1420"/>
      <c r="P77" s="1420"/>
      <c r="Q77" s="1420"/>
      <c r="R77" s="1419"/>
      <c r="S77" s="1424">
        <v>10</v>
      </c>
      <c r="T77" s="1423" t="str">
        <f>VLOOKUP($BI$6,[1]eFFG!$O$4:$BW$274,21,FALSE)</f>
        <v>Treasurer of CDC</v>
      </c>
      <c r="U77" s="2"/>
      <c r="V77" s="1420"/>
      <c r="W77" s="1420"/>
      <c r="X77" s="1420"/>
      <c r="Y77" s="1490"/>
      <c r="Z77" s="1491"/>
      <c r="AA77" s="1491"/>
      <c r="AB77" s="1492"/>
      <c r="AC77" s="1493"/>
      <c r="AD77" s="1494"/>
      <c r="AE77" s="1494"/>
      <c r="AF77" s="1494"/>
      <c r="AG77" s="1494"/>
      <c r="AH77" s="1494"/>
      <c r="AI77" s="1494"/>
      <c r="AJ77" s="1500"/>
      <c r="AK77" s="1495"/>
      <c r="AL77" s="1496"/>
      <c r="AM77" s="875"/>
      <c r="AN77" s="875"/>
      <c r="AO77" s="875"/>
      <c r="AP77" s="875"/>
      <c r="AQ77" s="875"/>
      <c r="AR77" s="875"/>
      <c r="AS77" s="875"/>
      <c r="AT77" s="875"/>
      <c r="AU77" s="875"/>
      <c r="AV77" s="946"/>
      <c r="AW77" s="1496"/>
      <c r="AX77" s="875"/>
      <c r="AY77" s="875"/>
      <c r="AZ77" s="875"/>
      <c r="BA77" s="875"/>
      <c r="BB77" s="875"/>
      <c r="BC77" s="875"/>
      <c r="BD77" s="875"/>
      <c r="BE77" s="875"/>
      <c r="BF77" s="875"/>
      <c r="BG77" s="876"/>
      <c r="BH77" s="1442"/>
      <c r="BK77" s="92"/>
      <c r="BL77" s="92"/>
    </row>
    <row r="78" spans="1:64" ht="14.25" customHeight="1" thickTop="1" thickBot="1">
      <c r="A78" s="1406">
        <v>9</v>
      </c>
      <c r="B78" s="1458" t="s">
        <v>6</v>
      </c>
      <c r="C78" s="557" t="str">
        <f>VLOOKUP($BI$6,[1]eFFG!$O$4:$BW$274,11,FALSE)</f>
        <v>No, No Title or Position of Leadership</v>
      </c>
      <c r="D78" s="558"/>
      <c r="E78" s="558"/>
      <c r="F78" s="558"/>
      <c r="G78" s="558"/>
      <c r="H78" s="558"/>
      <c r="I78" s="1459"/>
      <c r="J78" s="1460">
        <v>3</v>
      </c>
      <c r="K78" s="511" t="str">
        <f>VLOOKUP($BI$6,[1]eFFG!$O$4:$BW$274,14,FALSE)</f>
        <v>Whitebeard / Tribal Elder</v>
      </c>
      <c r="L78" s="19"/>
      <c r="M78" s="19"/>
      <c r="N78" s="19"/>
      <c r="O78" s="19"/>
      <c r="P78" s="19"/>
      <c r="Q78" s="19"/>
      <c r="R78" s="19"/>
      <c r="S78" s="1460">
        <v>7</v>
      </c>
      <c r="T78" s="511" t="str">
        <f>VLOOKUP($BI$6,[1]eFFG!$O$4:$BW$274,18,FALSE)</f>
        <v>Member of Council</v>
      </c>
      <c r="U78" s="1497"/>
      <c r="V78" s="19"/>
      <c r="W78" s="19"/>
      <c r="X78" s="207"/>
      <c r="Y78" s="1461"/>
      <c r="Z78" s="1461"/>
      <c r="AA78" s="1461"/>
      <c r="AB78" s="1460">
        <v>11</v>
      </c>
      <c r="AC78" s="511" t="str">
        <f>VLOOKUP($BI$6,[1]eFFG!$O$4:$BW$274,22,FALSE)</f>
        <v>Secretary of CDC</v>
      </c>
      <c r="AD78" s="2"/>
      <c r="AE78" s="2"/>
      <c r="AF78" s="1461"/>
      <c r="AG78" s="1461"/>
      <c r="AH78" s="1461"/>
      <c r="AI78" s="2"/>
      <c r="AJ78" s="1498"/>
      <c r="AK78" s="1462">
        <v>1</v>
      </c>
      <c r="AL78" s="832" t="str">
        <f>VLOOKUP($BI$44,[1]eFFG!$O$1:$XX$4017,11,FALSE)</f>
        <v>No, neither respondent nor his household members are village elders</v>
      </c>
      <c r="AM78" s="832"/>
      <c r="AN78" s="832"/>
      <c r="AO78" s="832"/>
      <c r="AP78" s="832"/>
      <c r="AQ78" s="832"/>
      <c r="AR78" s="832"/>
      <c r="AS78" s="832"/>
      <c r="AT78" s="832"/>
      <c r="AU78" s="832"/>
      <c r="AV78" s="138">
        <v>3</v>
      </c>
      <c r="AW78" s="1463" t="str">
        <f>VLOOKUP($BI$44,[1]eFFG!$O$1:$XX$4017,13,FALSE)</f>
        <v>Yes, household member is village elder</v>
      </c>
      <c r="AX78" s="1464"/>
      <c r="AY78" s="1464"/>
      <c r="AZ78" s="1464"/>
      <c r="BA78" s="1464"/>
      <c r="BB78" s="1464"/>
      <c r="BC78" s="1464"/>
      <c r="BD78" s="1464"/>
      <c r="BE78" s="1464"/>
      <c r="BF78" s="1464"/>
      <c r="BG78" s="1465"/>
      <c r="BH78" s="1466"/>
      <c r="BK78" s="92"/>
      <c r="BL78" s="92"/>
    </row>
    <row r="79" spans="1:64" ht="14.25" customHeight="1">
      <c r="A79" s="1406"/>
      <c r="B79" s="1469"/>
      <c r="C79" s="1470"/>
      <c r="D79" s="1471"/>
      <c r="E79" s="1471"/>
      <c r="F79" s="1471"/>
      <c r="G79" s="1471"/>
      <c r="H79" s="1471"/>
      <c r="I79" s="1472"/>
      <c r="J79" s="1473">
        <v>4</v>
      </c>
      <c r="K79" s="511" t="str">
        <f>VLOOKUP($BI$6,[1]eFFG!$O$4:$BW$274,15,FALSE)</f>
        <v>Mullah / Imam / Mosque Mullah</v>
      </c>
      <c r="L79" s="19"/>
      <c r="M79" s="19"/>
      <c r="N79" s="19"/>
      <c r="O79" s="19"/>
      <c r="P79" s="19"/>
      <c r="Q79" s="19"/>
      <c r="R79" s="19"/>
      <c r="S79" s="1473">
        <v>8</v>
      </c>
      <c r="T79" s="511" t="str">
        <f>VLOOKUP($BI$6,[1]eFFG!$O$4:$BW$274,19,FALSE)</f>
        <v>Head of CDC</v>
      </c>
      <c r="U79" s="2"/>
      <c r="V79" s="19"/>
      <c r="W79" s="19"/>
      <c r="X79" s="19"/>
      <c r="Y79" s="207"/>
      <c r="Z79" s="1461"/>
      <c r="AA79" s="1461"/>
      <c r="AB79" s="1473">
        <v>12</v>
      </c>
      <c r="AC79" s="511" t="str">
        <f>VLOOKUP($BI$6,[1]eFFG!$O$4:$BW$274,23,FALSE)</f>
        <v>Member of CDC</v>
      </c>
      <c r="AD79" s="2"/>
      <c r="AE79" s="2"/>
      <c r="AF79" s="2"/>
      <c r="AG79" s="1474"/>
      <c r="AH79" s="1474"/>
      <c r="AI79" s="1474"/>
      <c r="AJ79" s="1498"/>
      <c r="AK79" s="1475"/>
      <c r="AL79" s="840"/>
      <c r="AM79" s="840"/>
      <c r="AN79" s="840"/>
      <c r="AO79" s="840"/>
      <c r="AP79" s="840"/>
      <c r="AQ79" s="840"/>
      <c r="AR79" s="840"/>
      <c r="AS79" s="840"/>
      <c r="AT79" s="840"/>
      <c r="AU79" s="840"/>
      <c r="AV79" s="148"/>
      <c r="AW79" s="1476"/>
      <c r="AX79" s="867"/>
      <c r="AY79" s="867"/>
      <c r="AZ79" s="867"/>
      <c r="BA79" s="867"/>
      <c r="BB79" s="867"/>
      <c r="BC79" s="867"/>
      <c r="BD79" s="867"/>
      <c r="BE79" s="867"/>
      <c r="BF79" s="867"/>
      <c r="BG79" s="868"/>
      <c r="BH79" s="1477" t="s">
        <v>0</v>
      </c>
      <c r="BK79" s="92"/>
      <c r="BL79" s="92"/>
    </row>
    <row r="80" spans="1:64" ht="14.25" customHeight="1">
      <c r="A80" s="1406"/>
      <c r="B80" s="1478">
        <v>1</v>
      </c>
      <c r="C80" s="511" t="str">
        <f>VLOOKUP($BI$6,[1]eFFG!$O$4:$BW$274,12,FALSE)</f>
        <v>Malik / Arbab / Qariyadar</v>
      </c>
      <c r="D80" s="19"/>
      <c r="E80" s="19"/>
      <c r="F80" s="19"/>
      <c r="G80" s="16"/>
      <c r="H80" s="409"/>
      <c r="I80" s="19"/>
      <c r="J80" s="1473">
        <v>5</v>
      </c>
      <c r="K80" s="511" t="str">
        <f>VLOOKUP($BI$6,[1]eFFG!$O$4:$BW$274,16,FALSE)</f>
        <v>Mawlawi / Religious Scholar / Rohanion</v>
      </c>
      <c r="L80" s="19"/>
      <c r="M80" s="19"/>
      <c r="N80" s="19"/>
      <c r="O80" s="19"/>
      <c r="P80" s="19"/>
      <c r="Q80" s="19"/>
      <c r="R80" s="19"/>
      <c r="S80" s="1473">
        <v>9</v>
      </c>
      <c r="T80" s="511" t="str">
        <f>VLOOKUP($BI$6,[1]eFFG!$O$4:$BW$274,20,FALSE)</f>
        <v>Deputy Head of CDC</v>
      </c>
      <c r="U80" s="2"/>
      <c r="V80" s="19"/>
      <c r="W80" s="19"/>
      <c r="X80" s="19"/>
      <c r="Y80" s="207"/>
      <c r="Z80" s="1461"/>
      <c r="AA80" s="1461"/>
      <c r="AB80" s="1479" t="s">
        <v>4</v>
      </c>
      <c r="AC80" s="1480"/>
      <c r="AD80" s="1481"/>
      <c r="AE80" s="1481"/>
      <c r="AF80" s="1481"/>
      <c r="AG80" s="1481"/>
      <c r="AH80" s="1481"/>
      <c r="AI80" s="1481"/>
      <c r="AJ80" s="1499"/>
      <c r="AK80" s="1475">
        <v>2</v>
      </c>
      <c r="AL80" s="1482" t="str">
        <f>VLOOKUP($BI$44,[1]eFFG!$O$1:$XX$4017,12,FALSE)</f>
        <v>Yes, respondent is village elder</v>
      </c>
      <c r="AM80" s="1483"/>
      <c r="AN80" s="1483"/>
      <c r="AO80" s="1483"/>
      <c r="AP80" s="1483"/>
      <c r="AQ80" s="1483"/>
      <c r="AR80" s="1483"/>
      <c r="AS80" s="1483"/>
      <c r="AT80" s="1483"/>
      <c r="AU80" s="1483"/>
      <c r="AV80" s="148">
        <v>4</v>
      </c>
      <c r="AW80" s="1482" t="str">
        <f>VLOOKUP($BI$44,[1]eFFG!$O$1:$XX$4017,14,FALSE)</f>
        <v>Yes, both respondent and household members are village elders</v>
      </c>
      <c r="AX80" s="1483"/>
      <c r="AY80" s="1483"/>
      <c r="AZ80" s="1483"/>
      <c r="BA80" s="1483"/>
      <c r="BB80" s="1483"/>
      <c r="BC80" s="1483"/>
      <c r="BD80" s="1483"/>
      <c r="BE80" s="1483"/>
      <c r="BF80" s="1483"/>
      <c r="BG80" s="1484"/>
      <c r="BH80" s="865" t="s">
        <v>1</v>
      </c>
      <c r="BK80" s="92"/>
      <c r="BL80" s="92"/>
    </row>
    <row r="81" spans="1:64" ht="14.25" customHeight="1" thickBot="1">
      <c r="A81" s="1501"/>
      <c r="B81" s="1487">
        <v>2</v>
      </c>
      <c r="C81" s="1423" t="str">
        <f>VLOOKUP($BI$6,[1]eFFG!$O$4:$BW$274,13,FALSE)</f>
        <v>Khan / Zamindar / Beg / Baay</v>
      </c>
      <c r="D81" s="1420"/>
      <c r="E81" s="1420"/>
      <c r="F81" s="1420"/>
      <c r="G81" s="1488"/>
      <c r="H81" s="1489"/>
      <c r="I81" s="1419"/>
      <c r="J81" s="1424">
        <v>6</v>
      </c>
      <c r="K81" s="1423" t="str">
        <f>VLOOKUP($BI$6,[1]eFFG!$O$4:$BW$274,17,FALSE)</f>
        <v>Head of Council</v>
      </c>
      <c r="L81" s="1420"/>
      <c r="M81" s="1420"/>
      <c r="N81" s="1420"/>
      <c r="O81" s="1420"/>
      <c r="P81" s="1420"/>
      <c r="Q81" s="1420"/>
      <c r="R81" s="1419"/>
      <c r="S81" s="1424">
        <v>10</v>
      </c>
      <c r="T81" s="1423" t="str">
        <f>VLOOKUP($BI$6,[1]eFFG!$O$4:$BW$274,21,FALSE)</f>
        <v>Treasurer of CDC</v>
      </c>
      <c r="U81" s="1502"/>
      <c r="V81" s="1420"/>
      <c r="W81" s="1420"/>
      <c r="X81" s="1420"/>
      <c r="Y81" s="1490"/>
      <c r="Z81" s="1491"/>
      <c r="AA81" s="1491"/>
      <c r="AB81" s="1492"/>
      <c r="AC81" s="1493"/>
      <c r="AD81" s="1494"/>
      <c r="AE81" s="1494"/>
      <c r="AF81" s="1494"/>
      <c r="AG81" s="1494"/>
      <c r="AH81" s="1494"/>
      <c r="AI81" s="1494"/>
      <c r="AJ81" s="1500"/>
      <c r="AK81" s="1495"/>
      <c r="AL81" s="1496"/>
      <c r="AM81" s="875"/>
      <c r="AN81" s="875"/>
      <c r="AO81" s="875"/>
      <c r="AP81" s="875"/>
      <c r="AQ81" s="875"/>
      <c r="AR81" s="875"/>
      <c r="AS81" s="875"/>
      <c r="AT81" s="875"/>
      <c r="AU81" s="875"/>
      <c r="AV81" s="946"/>
      <c r="AW81" s="1496"/>
      <c r="AX81" s="875"/>
      <c r="AY81" s="875"/>
      <c r="AZ81" s="875"/>
      <c r="BA81" s="875"/>
      <c r="BB81" s="875"/>
      <c r="BC81" s="875"/>
      <c r="BD81" s="875"/>
      <c r="BE81" s="875"/>
      <c r="BF81" s="875"/>
      <c r="BG81" s="876"/>
      <c r="BH81" s="1442"/>
      <c r="BK81" s="92"/>
      <c r="BL81" s="92"/>
    </row>
    <row r="82" spans="1:64" ht="14.25" customHeight="1" thickTop="1">
      <c r="B82" s="91"/>
      <c r="C82" s="91"/>
      <c r="D82" s="91"/>
      <c r="E82" s="91"/>
      <c r="F82" s="91"/>
      <c r="G82" s="91"/>
      <c r="H82" s="91"/>
      <c r="I82" s="91"/>
      <c r="J82" s="91"/>
      <c r="K82" s="91"/>
      <c r="L82" s="91"/>
      <c r="M82" s="91"/>
      <c r="N82" s="91"/>
      <c r="O82" s="91"/>
      <c r="P82" s="1503"/>
      <c r="Q82" s="207"/>
      <c r="R82" s="1461"/>
      <c r="S82" s="1461"/>
      <c r="T82" s="1461"/>
      <c r="U82" s="19"/>
      <c r="V82" s="19"/>
      <c r="W82" s="19"/>
      <c r="X82" s="19"/>
      <c r="Y82" s="207"/>
      <c r="Z82" s="1461"/>
      <c r="AA82" s="1461"/>
      <c r="AB82" s="1461"/>
      <c r="AC82" s="19"/>
      <c r="AD82" s="19"/>
      <c r="AE82" s="19"/>
      <c r="AF82" s="19"/>
      <c r="AG82" s="207"/>
      <c r="AH82" s="1474"/>
      <c r="AI82" s="1474"/>
      <c r="AJ82" s="1474"/>
      <c r="AK82" s="91"/>
      <c r="AL82" s="91"/>
      <c r="AM82" s="92"/>
      <c r="AN82" s="92"/>
      <c r="AO82" s="92"/>
      <c r="AP82" s="92"/>
      <c r="AQ82" s="92"/>
      <c r="AR82" s="92"/>
      <c r="AS82" s="92"/>
      <c r="AT82" s="92"/>
      <c r="AU82" s="92"/>
      <c r="BK82" s="92"/>
      <c r="BL82" s="92"/>
    </row>
    <row r="83" spans="1:64" s="18" customFormat="1" ht="15.75" customHeight="1">
      <c r="A83" s="1" t="str">
        <f>CONCATENATE([1]Sections!$P$1, " - / - ",[1]Sections!$P$4," ",[1]Sections!$Q$4,": ",[1]Sections!$S$4," [ ",[1]Sections!$V$2," ",ROMAN(COUNT($BL$1:$BL$932))," / ",ROMAN(BL83)," ]")</f>
        <v>Female Focus Group Questionnaire - / - Section 1: Basic Information [ Page III / III ]</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92"/>
      <c r="BJ83" s="92"/>
      <c r="BK83" s="92"/>
      <c r="BL83" s="91">
        <v>3</v>
      </c>
    </row>
    <row r="84" spans="1:64" s="3" customFormat="1" ht="6" customHeight="1" thickBot="1">
      <c r="A84" s="19"/>
      <c r="B84" s="19"/>
      <c r="C84" s="19"/>
      <c r="D84" s="19"/>
      <c r="E84" s="19"/>
      <c r="F84" s="19"/>
      <c r="G84" s="19"/>
      <c r="H84" s="19"/>
      <c r="I84" s="19"/>
      <c r="J84" s="19"/>
      <c r="K84" s="19"/>
      <c r="L84" s="19"/>
      <c r="M84" s="19"/>
      <c r="N84" s="750"/>
      <c r="O84" s="750"/>
      <c r="P84" s="750"/>
      <c r="Q84" s="750"/>
      <c r="R84" s="750"/>
      <c r="S84" s="750"/>
      <c r="T84" s="750"/>
      <c r="U84" s="750"/>
      <c r="V84" s="750"/>
      <c r="W84" s="750"/>
      <c r="X84" s="750"/>
      <c r="Y84" s="750"/>
      <c r="Z84" s="750"/>
      <c r="AA84" s="750"/>
      <c r="AB84" s="750"/>
      <c r="AC84" s="750"/>
      <c r="AD84" s="750"/>
      <c r="AE84" s="750"/>
      <c r="AF84" s="750"/>
      <c r="AG84" s="750"/>
      <c r="AH84" s="750"/>
      <c r="AI84" s="750"/>
      <c r="AJ84" s="750"/>
      <c r="AK84" s="750"/>
      <c r="AL84" s="750"/>
      <c r="AM84" s="750"/>
      <c r="AN84" s="750"/>
      <c r="AO84" s="750"/>
      <c r="AP84" s="750"/>
      <c r="AQ84" s="750"/>
      <c r="AR84" s="750"/>
      <c r="AS84" s="750"/>
      <c r="AT84" s="750"/>
      <c r="AU84" s="750"/>
      <c r="AV84" s="750"/>
      <c r="AW84" s="750"/>
      <c r="AX84" s="750"/>
      <c r="AY84" s="750"/>
      <c r="AZ84" s="750"/>
      <c r="BA84" s="750"/>
      <c r="BB84" s="750"/>
      <c r="BC84" s="750"/>
      <c r="BD84" s="750"/>
      <c r="BE84" s="750"/>
      <c r="BF84" s="750"/>
      <c r="BG84" s="1443"/>
      <c r="BH84" s="750"/>
      <c r="BI84" s="56"/>
      <c r="BJ84" s="56"/>
      <c r="BK84" s="19"/>
      <c r="BL84" s="19"/>
    </row>
    <row r="85" spans="1:64" s="3" customFormat="1" ht="16.5" customHeight="1" thickTop="1" thickBot="1">
      <c r="A85" s="1444">
        <f>VLOOKUP($BI87,[1]eFFG!$H$4:$J$274,3,FALSE)</f>
        <v>1.06</v>
      </c>
      <c r="B85" s="1377" t="str">
        <f>VLOOKUP($BI87,[1]eFFG!$O$4:$BW$274,9,FALSE)</f>
        <v>How does your family earn income?</v>
      </c>
      <c r="C85" s="1377"/>
      <c r="D85" s="1377"/>
      <c r="E85" s="1377"/>
      <c r="F85" s="1377"/>
      <c r="G85" s="1377"/>
      <c r="H85" s="1377"/>
      <c r="I85" s="1377"/>
      <c r="J85" s="1377"/>
      <c r="K85" s="1377"/>
      <c r="L85" s="1377"/>
      <c r="M85" s="1377"/>
      <c r="N85" s="1377"/>
      <c r="O85" s="1377"/>
      <c r="P85" s="1504"/>
      <c r="Q85" s="1505">
        <f>VLOOKUP($BK87,[1]eFFG!$H$4:$J$4013,3,FALSE)</f>
        <v>1.07</v>
      </c>
      <c r="R85" s="1506" t="str">
        <f>VLOOKUP($BK87,[1]eFFG!$O$4:$BW$274,9,FALSE)</f>
        <v>How many years of school, madrassas or mosque school have you completed?</v>
      </c>
      <c r="S85" s="1506"/>
      <c r="T85" s="1506"/>
      <c r="U85" s="1506"/>
      <c r="V85" s="1506"/>
      <c r="W85" s="1506"/>
      <c r="X85" s="1506"/>
      <c r="Y85" s="1506"/>
      <c r="Z85" s="1506"/>
      <c r="AA85" s="1506"/>
      <c r="AB85" s="1506"/>
      <c r="AC85" s="1506"/>
      <c r="AD85" s="1506"/>
      <c r="AE85" s="1506"/>
      <c r="AF85" s="1506"/>
      <c r="AG85" s="1506"/>
      <c r="AH85" s="1506"/>
      <c r="AI85" s="1506"/>
      <c r="AJ85" s="1506"/>
      <c r="AK85" s="1506"/>
      <c r="AL85" s="1506"/>
      <c r="AM85" s="1506"/>
      <c r="AN85" s="1506"/>
      <c r="AO85" s="1506"/>
      <c r="AP85" s="1506"/>
      <c r="AQ85" s="1506"/>
      <c r="AR85" s="1506"/>
      <c r="AS85" s="1506"/>
      <c r="AT85" s="1506"/>
      <c r="AU85" s="1506"/>
      <c r="AV85" s="1506"/>
      <c r="AW85" s="1506"/>
      <c r="AX85" s="1506"/>
      <c r="AY85" s="1506"/>
      <c r="AZ85" s="1506"/>
      <c r="BA85" s="1506"/>
      <c r="BB85" s="1506"/>
      <c r="BC85" s="1506"/>
      <c r="BD85" s="1506"/>
      <c r="BE85" s="1506"/>
      <c r="BF85" s="1506"/>
      <c r="BG85" s="1506"/>
      <c r="BH85" s="1507"/>
      <c r="BI85" s="1508">
        <v>1.05</v>
      </c>
      <c r="BJ85" s="1508"/>
      <c r="BK85" s="1381">
        <v>1.06</v>
      </c>
      <c r="BL85" s="1381"/>
    </row>
    <row r="86" spans="1:64" s="3" customFormat="1" ht="16.5" customHeight="1" thickTop="1" thickBot="1">
      <c r="A86" s="1450"/>
      <c r="B86" s="692" t="str">
        <f>VLOOKUP($BI87,[1]eFFG!$O$4:$BW$274,10,FALSE)</f>
        <v>[USE CODE FROM OCCUPATION &amp; INSTITUTIONS CARD]</v>
      </c>
      <c r="C86" s="692"/>
      <c r="D86" s="692"/>
      <c r="E86" s="692"/>
      <c r="F86" s="692"/>
      <c r="G86" s="692"/>
      <c r="H86" s="692"/>
      <c r="I86" s="692"/>
      <c r="J86" s="692"/>
      <c r="K86" s="692"/>
      <c r="L86" s="692"/>
      <c r="M86" s="692"/>
      <c r="N86" s="692"/>
      <c r="O86" s="692"/>
      <c r="P86" s="1509"/>
      <c r="Q86" s="1510"/>
      <c r="R86" s="1511" t="str">
        <f>VLOOKUP($BK87,[1]eFFG!$O$4:$BW$274,10,FALSE)</f>
        <v>[MARK ALL MENTIONED]</v>
      </c>
      <c r="S86" s="1512"/>
      <c r="T86" s="1512"/>
      <c r="U86" s="1512"/>
      <c r="V86" s="1512"/>
      <c r="W86" s="1512"/>
      <c r="X86" s="1512"/>
      <c r="Y86" s="1512"/>
      <c r="Z86" s="1512"/>
      <c r="AA86" s="1512"/>
      <c r="AB86" s="1512"/>
      <c r="AC86" s="1512"/>
      <c r="AD86" s="1512"/>
      <c r="AE86" s="1512"/>
      <c r="AF86" s="1512"/>
      <c r="AG86" s="1512"/>
      <c r="AH86" s="1512"/>
      <c r="AI86" s="1512"/>
      <c r="AJ86" s="1512"/>
      <c r="AK86" s="1512"/>
      <c r="AL86" s="1512"/>
      <c r="AM86" s="1512"/>
      <c r="AN86" s="1512"/>
      <c r="AO86" s="1512"/>
      <c r="AP86" s="1512"/>
      <c r="AQ86" s="1512"/>
      <c r="AR86" s="1512"/>
      <c r="AS86" s="1512"/>
      <c r="AT86" s="1512"/>
      <c r="AU86" s="1512"/>
      <c r="AV86" s="1512"/>
      <c r="AW86" s="1512"/>
      <c r="AX86" s="1512"/>
      <c r="AY86" s="1512"/>
      <c r="AZ86" s="1512"/>
      <c r="BA86" s="1512"/>
      <c r="BB86" s="1512"/>
      <c r="BC86" s="1512"/>
      <c r="BD86" s="1512"/>
      <c r="BE86" s="1512"/>
      <c r="BF86" s="1512"/>
      <c r="BG86" s="1512"/>
      <c r="BH86" s="1513"/>
      <c r="BI86" s="1514"/>
      <c r="BJ86" s="1514"/>
      <c r="BK86" s="1515"/>
      <c r="BL86" s="1515"/>
    </row>
    <row r="87" spans="1:64" s="3" customFormat="1" ht="14.25" customHeight="1" thickTop="1" thickBot="1">
      <c r="A87" s="1457">
        <v>1</v>
      </c>
      <c r="B87" s="1516" t="s">
        <v>9</v>
      </c>
      <c r="C87" s="1517" t="str">
        <f>VLOOKUP($BI$87,[1]eFFG!$O$4:$BW$274,11,FALSE)</f>
        <v>Same Answer as 1.04</v>
      </c>
      <c r="D87" s="160"/>
      <c r="E87" s="160"/>
      <c r="F87" s="160"/>
      <c r="G87" s="160"/>
      <c r="H87" s="160"/>
      <c r="I87" s="160"/>
      <c r="J87" s="160"/>
      <c r="K87" s="160"/>
      <c r="L87" s="160"/>
      <c r="M87" s="160"/>
      <c r="N87" s="160"/>
      <c r="O87" s="1518"/>
      <c r="P87" s="1519"/>
      <c r="Q87" s="1520" t="s">
        <v>6</v>
      </c>
      <c r="R87" s="1521" t="str">
        <f>VLOOKUP($BK$85,[1]eFFG!$O$4:$XX$4021,11,FALSE)</f>
        <v>No School</v>
      </c>
      <c r="S87" s="1522"/>
      <c r="T87" s="1522"/>
      <c r="U87" s="1522"/>
      <c r="V87" s="1522"/>
      <c r="W87" s="1522"/>
      <c r="X87" s="1523"/>
      <c r="Y87" s="1524" t="str">
        <f>VLOOKUP($BK$85,[1]eFFG!$O$4:$XX$4021,13,FALSE)</f>
        <v>Secondary School</v>
      </c>
      <c r="Z87" s="1522"/>
      <c r="AA87" s="1522"/>
      <c r="AB87" s="1522"/>
      <c r="AC87" s="730" t="s">
        <v>5</v>
      </c>
      <c r="AD87" s="445"/>
      <c r="AE87" s="445"/>
      <c r="AF87" s="1525"/>
      <c r="AG87" s="1524" t="str">
        <f>VLOOKUP($BK$85,[1]eFFG!$O$4:$XX$4021,15,FALSE)</f>
        <v>Graduated from 14 Grade</v>
      </c>
      <c r="AH87" s="1522"/>
      <c r="AI87" s="1522"/>
      <c r="AJ87" s="1522"/>
      <c r="AK87" s="730" t="s">
        <v>5</v>
      </c>
      <c r="AL87" s="445"/>
      <c r="AM87" s="445"/>
      <c r="AN87" s="1525"/>
      <c r="AO87" s="1524" t="str">
        <f>VLOOKUP($BK$85,[1]eFFG!$O$4:$XX$4021,17,FALSE)</f>
        <v>Madrassa</v>
      </c>
      <c r="AP87" s="1522"/>
      <c r="AQ87" s="1522"/>
      <c r="AR87" s="1522"/>
      <c r="AS87" s="730" t="s">
        <v>5</v>
      </c>
      <c r="AT87" s="445"/>
      <c r="AU87" s="445"/>
      <c r="AV87" s="1525"/>
      <c r="AW87" s="1526" t="s">
        <v>4</v>
      </c>
      <c r="AX87" s="548"/>
      <c r="AY87" s="445"/>
      <c r="AZ87" s="445"/>
      <c r="BA87" s="445"/>
      <c r="BB87" s="445"/>
      <c r="BC87" s="1527" t="s">
        <v>10</v>
      </c>
      <c r="BD87" s="445" t="s">
        <v>5</v>
      </c>
      <c r="BE87" s="445"/>
      <c r="BF87" s="445"/>
      <c r="BG87" s="224"/>
      <c r="BH87" s="1528"/>
      <c r="BI87" s="1508">
        <v>1.05</v>
      </c>
      <c r="BJ87" s="1508"/>
      <c r="BK87" s="22">
        <v>1.07</v>
      </c>
      <c r="BL87" s="22"/>
    </row>
    <row r="88" spans="1:64" s="3" customFormat="1" ht="14.25" customHeight="1" thickTop="1" thickBot="1">
      <c r="A88" s="1468"/>
      <c r="B88" s="1529" t="s">
        <v>3</v>
      </c>
      <c r="C88" s="445"/>
      <c r="D88" s="445"/>
      <c r="E88" s="445"/>
      <c r="F88" s="445"/>
      <c r="G88" s="445"/>
      <c r="H88" s="445"/>
      <c r="I88" s="445"/>
      <c r="J88" s="445"/>
      <c r="K88" s="445"/>
      <c r="L88" s="445"/>
      <c r="M88" s="445"/>
      <c r="N88" s="445"/>
      <c r="O88" s="445"/>
      <c r="P88" s="1411"/>
      <c r="Q88" s="1520"/>
      <c r="R88" s="1530"/>
      <c r="S88" s="1531"/>
      <c r="T88" s="1531"/>
      <c r="U88" s="1531"/>
      <c r="V88" s="1531"/>
      <c r="W88" s="1531"/>
      <c r="X88" s="1532"/>
      <c r="Y88" s="1533"/>
      <c r="Z88" s="1531"/>
      <c r="AA88" s="1531"/>
      <c r="AB88" s="1531"/>
      <c r="AC88" s="733"/>
      <c r="AD88" s="453"/>
      <c r="AE88" s="453"/>
      <c r="AF88" s="1534"/>
      <c r="AG88" s="1533"/>
      <c r="AH88" s="1531"/>
      <c r="AI88" s="1531"/>
      <c r="AJ88" s="1531"/>
      <c r="AK88" s="733"/>
      <c r="AL88" s="453"/>
      <c r="AM88" s="453"/>
      <c r="AN88" s="1534"/>
      <c r="AO88" s="1533"/>
      <c r="AP88" s="1531"/>
      <c r="AQ88" s="1531"/>
      <c r="AR88" s="1531"/>
      <c r="AS88" s="733"/>
      <c r="AT88" s="453"/>
      <c r="AU88" s="453"/>
      <c r="AV88" s="1534"/>
      <c r="AW88" s="1535"/>
      <c r="AX88" s="1536"/>
      <c r="AY88" s="448"/>
      <c r="AZ88" s="448"/>
      <c r="BA88" s="448"/>
      <c r="BB88" s="448"/>
      <c r="BC88" s="1537"/>
      <c r="BD88" s="448"/>
      <c r="BE88" s="448"/>
      <c r="BF88" s="448"/>
      <c r="BG88" s="449"/>
      <c r="BH88" s="60" t="s">
        <v>0</v>
      </c>
      <c r="BI88" s="1438"/>
      <c r="BJ88" s="46"/>
      <c r="BK88" s="19"/>
      <c r="BL88" s="19"/>
    </row>
    <row r="89" spans="1:64" s="3" customFormat="1" ht="14.25" customHeight="1" thickTop="1" thickBot="1">
      <c r="A89" s="1468"/>
      <c r="B89" s="1538"/>
      <c r="C89" s="453"/>
      <c r="D89" s="453"/>
      <c r="E89" s="453"/>
      <c r="F89" s="453"/>
      <c r="G89" s="453"/>
      <c r="H89" s="453"/>
      <c r="I89" s="453"/>
      <c r="J89" s="453"/>
      <c r="K89" s="453"/>
      <c r="L89" s="453"/>
      <c r="M89" s="453"/>
      <c r="N89" s="453"/>
      <c r="O89" s="453"/>
      <c r="P89" s="1416"/>
      <c r="Q89" s="1539" t="str">
        <f>VLOOKUP($BK$85,[1]eFFG!$O$4:$XX$4021,12,FALSE)</f>
        <v>Primary School</v>
      </c>
      <c r="R89" s="1539"/>
      <c r="S89" s="1539"/>
      <c r="T89" s="1540"/>
      <c r="U89" s="448" t="s">
        <v>5</v>
      </c>
      <c r="V89" s="448"/>
      <c r="W89" s="448"/>
      <c r="X89" s="1541"/>
      <c r="Y89" s="1542" t="str">
        <f>VLOOKUP($BK$85,[1]eFFG!$O$4:$XX$4021,14,FALSE)</f>
        <v>High School</v>
      </c>
      <c r="Z89" s="1539"/>
      <c r="AA89" s="1539"/>
      <c r="AB89" s="1539"/>
      <c r="AC89" s="1029" t="s">
        <v>5</v>
      </c>
      <c r="AD89" s="448"/>
      <c r="AE89" s="448"/>
      <c r="AF89" s="1541"/>
      <c r="AG89" s="1543" t="str">
        <f>VLOOKUP($BK$85,[1]eFFG!$O$4:$XX$4021,16,FALSE)</f>
        <v>University</v>
      </c>
      <c r="AH89" s="1544"/>
      <c r="AI89" s="1544"/>
      <c r="AJ89" s="1544"/>
      <c r="AK89" s="1029" t="s">
        <v>5</v>
      </c>
      <c r="AL89" s="448"/>
      <c r="AM89" s="448"/>
      <c r="AN89" s="1541"/>
      <c r="AO89" s="1542" t="str">
        <f>VLOOKUP($BK$85,[1]eFFG!$O$4:$XX$4021,18,FALSE)</f>
        <v>Mosque School</v>
      </c>
      <c r="AP89" s="1539"/>
      <c r="AQ89" s="1539"/>
      <c r="AR89" s="1539"/>
      <c r="AS89" s="1029" t="s">
        <v>5</v>
      </c>
      <c r="AT89" s="448"/>
      <c r="AU89" s="448"/>
      <c r="AV89" s="1541"/>
      <c r="AW89" s="1535"/>
      <c r="AX89" s="1536"/>
      <c r="AY89" s="448"/>
      <c r="AZ89" s="448"/>
      <c r="BA89" s="448"/>
      <c r="BB89" s="448"/>
      <c r="BC89" s="1537"/>
      <c r="BD89" s="448"/>
      <c r="BE89" s="448"/>
      <c r="BF89" s="448"/>
      <c r="BG89" s="449"/>
      <c r="BH89" s="60" t="s">
        <v>1</v>
      </c>
      <c r="BI89" s="12"/>
      <c r="BJ89" s="12"/>
      <c r="BK89" s="19"/>
      <c r="BL89" s="19"/>
    </row>
    <row r="90" spans="1:64" s="3" customFormat="1" ht="14.25" customHeight="1" thickTop="1" thickBot="1">
      <c r="A90" s="1486"/>
      <c r="B90" s="1545" t="s">
        <v>0</v>
      </c>
      <c r="C90" s="1546" t="s">
        <v>35</v>
      </c>
      <c r="D90" s="1547"/>
      <c r="E90" s="1547"/>
      <c r="F90" s="1420"/>
      <c r="G90" s="1420"/>
      <c r="H90" s="1502"/>
      <c r="I90" s="1548" t="s">
        <v>1</v>
      </c>
      <c r="J90" s="1546" t="s">
        <v>36</v>
      </c>
      <c r="K90" s="1420"/>
      <c r="L90" s="1488"/>
      <c r="M90" s="1488"/>
      <c r="N90" s="1488"/>
      <c r="O90" s="1502"/>
      <c r="P90" s="1549"/>
      <c r="Q90" s="1550"/>
      <c r="R90" s="1550"/>
      <c r="S90" s="1550"/>
      <c r="T90" s="1551"/>
      <c r="U90" s="877"/>
      <c r="V90" s="877"/>
      <c r="W90" s="877"/>
      <c r="X90" s="1552"/>
      <c r="Y90" s="1553"/>
      <c r="Z90" s="1550"/>
      <c r="AA90" s="1550"/>
      <c r="AB90" s="1550"/>
      <c r="AC90" s="1554"/>
      <c r="AD90" s="877"/>
      <c r="AE90" s="877"/>
      <c r="AF90" s="1552"/>
      <c r="AG90" s="1555"/>
      <c r="AH90" s="1556"/>
      <c r="AI90" s="1556"/>
      <c r="AJ90" s="1556"/>
      <c r="AK90" s="1554"/>
      <c r="AL90" s="877"/>
      <c r="AM90" s="877"/>
      <c r="AN90" s="1552"/>
      <c r="AO90" s="1553"/>
      <c r="AP90" s="1550"/>
      <c r="AQ90" s="1550"/>
      <c r="AR90" s="1550"/>
      <c r="AS90" s="1554"/>
      <c r="AT90" s="877"/>
      <c r="AU90" s="877"/>
      <c r="AV90" s="1552"/>
      <c r="AW90" s="1557"/>
      <c r="AX90" s="1558"/>
      <c r="AY90" s="877"/>
      <c r="AZ90" s="877"/>
      <c r="BA90" s="877"/>
      <c r="BB90" s="877"/>
      <c r="BC90" s="1559"/>
      <c r="BD90" s="877"/>
      <c r="BE90" s="877"/>
      <c r="BF90" s="877"/>
      <c r="BG90" s="1560"/>
      <c r="BH90" s="1561"/>
      <c r="BI90" s="22"/>
      <c r="BJ90" s="22"/>
      <c r="BK90" s="19"/>
      <c r="BL90" s="19"/>
    </row>
    <row r="91" spans="1:64" s="3" customFormat="1" ht="14.25" customHeight="1" thickTop="1">
      <c r="A91" s="1406">
        <v>2</v>
      </c>
      <c r="B91" s="1516" t="s">
        <v>9</v>
      </c>
      <c r="C91" s="1517" t="str">
        <f>VLOOKUP($BI$87,[1]eFFG!$O$4:$BW$274,11,FALSE)</f>
        <v>Same Answer as 1.04</v>
      </c>
      <c r="D91" s="160"/>
      <c r="E91" s="160"/>
      <c r="F91" s="160"/>
      <c r="G91" s="160"/>
      <c r="H91" s="160"/>
      <c r="I91" s="160"/>
      <c r="J91" s="160"/>
      <c r="K91" s="160"/>
      <c r="L91" s="160"/>
      <c r="M91" s="160"/>
      <c r="N91" s="160"/>
      <c r="O91" s="1518"/>
      <c r="P91" s="1519"/>
      <c r="Q91" s="1562" t="s">
        <v>6</v>
      </c>
      <c r="R91" s="1563" t="str">
        <f>VLOOKUP($BK$85,[1]eFFG!$O$4:$XX$4021,11,FALSE)</f>
        <v>No School</v>
      </c>
      <c r="S91" s="1539"/>
      <c r="T91" s="1539"/>
      <c r="U91" s="1539"/>
      <c r="V91" s="1539"/>
      <c r="W91" s="1539"/>
      <c r="X91" s="1564"/>
      <c r="Y91" s="1542" t="str">
        <f>VLOOKUP($BK$85,[1]eFFG!$O$4:$XX$4021,13,FALSE)</f>
        <v>Secondary School</v>
      </c>
      <c r="Z91" s="1539"/>
      <c r="AA91" s="1539"/>
      <c r="AB91" s="1539"/>
      <c r="AC91" s="1029" t="s">
        <v>5</v>
      </c>
      <c r="AD91" s="448"/>
      <c r="AE91" s="448"/>
      <c r="AF91" s="1541"/>
      <c r="AG91" s="1542" t="str">
        <f>VLOOKUP($BK$85,[1]eFFG!$O$4:$XX$4021,15,FALSE)</f>
        <v>Graduated from 14 Grade</v>
      </c>
      <c r="AH91" s="1539"/>
      <c r="AI91" s="1539"/>
      <c r="AJ91" s="1539"/>
      <c r="AK91" s="1029" t="s">
        <v>5</v>
      </c>
      <c r="AL91" s="448"/>
      <c r="AM91" s="448"/>
      <c r="AN91" s="1541"/>
      <c r="AO91" s="1542" t="str">
        <f>VLOOKUP($BK$85,[1]eFFG!$O$4:$XX$4021,17,FALSE)</f>
        <v>Madrassa</v>
      </c>
      <c r="AP91" s="1539"/>
      <c r="AQ91" s="1539"/>
      <c r="AR91" s="1539"/>
      <c r="AS91" s="1029" t="s">
        <v>5</v>
      </c>
      <c r="AT91" s="448"/>
      <c r="AU91" s="448"/>
      <c r="AV91" s="1541"/>
      <c r="AW91" s="1535" t="s">
        <v>4</v>
      </c>
      <c r="AX91" s="1536"/>
      <c r="AY91" s="448"/>
      <c r="AZ91" s="448"/>
      <c r="BA91" s="448"/>
      <c r="BB91" s="448"/>
      <c r="BC91" s="1537" t="s">
        <v>10</v>
      </c>
      <c r="BD91" s="448" t="s">
        <v>5</v>
      </c>
      <c r="BE91" s="448"/>
      <c r="BF91" s="448"/>
      <c r="BG91" s="1541"/>
      <c r="BH91" s="1528"/>
      <c r="BI91" s="1438"/>
      <c r="BJ91" s="46"/>
      <c r="BK91" s="19"/>
      <c r="BL91" s="19"/>
    </row>
    <row r="92" spans="1:64" s="3" customFormat="1" ht="14.25" customHeight="1">
      <c r="A92" s="1406"/>
      <c r="B92" s="1529" t="s">
        <v>3</v>
      </c>
      <c r="C92" s="445"/>
      <c r="D92" s="445"/>
      <c r="E92" s="445"/>
      <c r="F92" s="445"/>
      <c r="G92" s="445"/>
      <c r="H92" s="445"/>
      <c r="I92" s="445"/>
      <c r="J92" s="445"/>
      <c r="K92" s="445"/>
      <c r="L92" s="445"/>
      <c r="M92" s="445"/>
      <c r="N92" s="445"/>
      <c r="O92" s="445"/>
      <c r="P92" s="1411"/>
      <c r="Q92" s="1520"/>
      <c r="R92" s="1530"/>
      <c r="S92" s="1531"/>
      <c r="T92" s="1531"/>
      <c r="U92" s="1531"/>
      <c r="V92" s="1531"/>
      <c r="W92" s="1531"/>
      <c r="X92" s="1532"/>
      <c r="Y92" s="1533"/>
      <c r="Z92" s="1531"/>
      <c r="AA92" s="1531"/>
      <c r="AB92" s="1531"/>
      <c r="AC92" s="733"/>
      <c r="AD92" s="453"/>
      <c r="AE92" s="453"/>
      <c r="AF92" s="1534"/>
      <c r="AG92" s="1533"/>
      <c r="AH92" s="1531"/>
      <c r="AI92" s="1531"/>
      <c r="AJ92" s="1531"/>
      <c r="AK92" s="733"/>
      <c r="AL92" s="453"/>
      <c r="AM92" s="453"/>
      <c r="AN92" s="1534"/>
      <c r="AO92" s="1533"/>
      <c r="AP92" s="1531"/>
      <c r="AQ92" s="1531"/>
      <c r="AR92" s="1531"/>
      <c r="AS92" s="733"/>
      <c r="AT92" s="453"/>
      <c r="AU92" s="453"/>
      <c r="AV92" s="1534"/>
      <c r="AW92" s="1535"/>
      <c r="AX92" s="1536"/>
      <c r="AY92" s="448"/>
      <c r="AZ92" s="448"/>
      <c r="BA92" s="448"/>
      <c r="BB92" s="448"/>
      <c r="BC92" s="1537"/>
      <c r="BD92" s="448"/>
      <c r="BE92" s="448"/>
      <c r="BF92" s="448"/>
      <c r="BG92" s="1541"/>
      <c r="BH92" s="60" t="s">
        <v>0</v>
      </c>
      <c r="BI92" s="56"/>
      <c r="BJ92" s="56"/>
      <c r="BK92" s="19"/>
      <c r="BL92" s="19"/>
    </row>
    <row r="93" spans="1:64" s="3" customFormat="1" ht="14.25" customHeight="1">
      <c r="A93" s="1406"/>
      <c r="B93" s="1538"/>
      <c r="C93" s="453"/>
      <c r="D93" s="453"/>
      <c r="E93" s="453"/>
      <c r="F93" s="453"/>
      <c r="G93" s="453"/>
      <c r="H93" s="453"/>
      <c r="I93" s="453"/>
      <c r="J93" s="453"/>
      <c r="K93" s="453"/>
      <c r="L93" s="453"/>
      <c r="M93" s="453"/>
      <c r="N93" s="453"/>
      <c r="O93" s="453"/>
      <c r="P93" s="1416"/>
      <c r="Q93" s="1539" t="str">
        <f>VLOOKUP($BK$85,[1]eFFG!$O$4:$XX$4021,12,FALSE)</f>
        <v>Primary School</v>
      </c>
      <c r="R93" s="1539"/>
      <c r="S93" s="1539"/>
      <c r="T93" s="1540"/>
      <c r="U93" s="448" t="s">
        <v>5</v>
      </c>
      <c r="V93" s="448"/>
      <c r="W93" s="448"/>
      <c r="X93" s="1541"/>
      <c r="Y93" s="1542" t="str">
        <f>VLOOKUP($BK$85,[1]eFFG!$O$4:$XX$4021,14,FALSE)</f>
        <v>High School</v>
      </c>
      <c r="Z93" s="1539"/>
      <c r="AA93" s="1539"/>
      <c r="AB93" s="1539"/>
      <c r="AC93" s="1029" t="s">
        <v>5</v>
      </c>
      <c r="AD93" s="448"/>
      <c r="AE93" s="448"/>
      <c r="AF93" s="1541"/>
      <c r="AG93" s="1543" t="str">
        <f>VLOOKUP($BK$85,[1]eFFG!$O$4:$XX$4021,16,FALSE)</f>
        <v>University</v>
      </c>
      <c r="AH93" s="1544"/>
      <c r="AI93" s="1544"/>
      <c r="AJ93" s="1544"/>
      <c r="AK93" s="1029" t="s">
        <v>5</v>
      </c>
      <c r="AL93" s="448"/>
      <c r="AM93" s="448"/>
      <c r="AN93" s="1541"/>
      <c r="AO93" s="1542" t="str">
        <f>VLOOKUP($BK$85,[1]eFFG!$O$4:$XX$4021,18,FALSE)</f>
        <v>Mosque School</v>
      </c>
      <c r="AP93" s="1539"/>
      <c r="AQ93" s="1539"/>
      <c r="AR93" s="1539"/>
      <c r="AS93" s="1029" t="s">
        <v>5</v>
      </c>
      <c r="AT93" s="448"/>
      <c r="AU93" s="448"/>
      <c r="AV93" s="1541"/>
      <c r="AW93" s="1535"/>
      <c r="AX93" s="1536"/>
      <c r="AY93" s="448"/>
      <c r="AZ93" s="448"/>
      <c r="BA93" s="448"/>
      <c r="BB93" s="448"/>
      <c r="BC93" s="1537"/>
      <c r="BD93" s="448"/>
      <c r="BE93" s="448"/>
      <c r="BF93" s="448"/>
      <c r="BG93" s="1541"/>
      <c r="BH93" s="60" t="s">
        <v>1</v>
      </c>
      <c r="BI93" s="18"/>
      <c r="BJ93" s="18"/>
      <c r="BK93" s="19"/>
      <c r="BL93" s="19"/>
    </row>
    <row r="94" spans="1:64" ht="14.25" customHeight="1" thickBot="1">
      <c r="A94" s="1406"/>
      <c r="B94" s="1545" t="s">
        <v>0</v>
      </c>
      <c r="C94" s="1546" t="s">
        <v>35</v>
      </c>
      <c r="D94" s="1547"/>
      <c r="E94" s="1547"/>
      <c r="F94" s="1420"/>
      <c r="G94" s="1420"/>
      <c r="H94" s="1502"/>
      <c r="I94" s="1548" t="s">
        <v>1</v>
      </c>
      <c r="J94" s="1546" t="s">
        <v>36</v>
      </c>
      <c r="K94" s="1420"/>
      <c r="L94" s="1488"/>
      <c r="M94" s="1488"/>
      <c r="N94" s="1488"/>
      <c r="O94" s="1502"/>
      <c r="P94" s="1549"/>
      <c r="Q94" s="1550"/>
      <c r="R94" s="1550"/>
      <c r="S94" s="1550"/>
      <c r="T94" s="1551"/>
      <c r="U94" s="877"/>
      <c r="V94" s="877"/>
      <c r="W94" s="877"/>
      <c r="X94" s="1552"/>
      <c r="Y94" s="1553"/>
      <c r="Z94" s="1550"/>
      <c r="AA94" s="1550"/>
      <c r="AB94" s="1550"/>
      <c r="AC94" s="1554"/>
      <c r="AD94" s="877"/>
      <c r="AE94" s="877"/>
      <c r="AF94" s="1552"/>
      <c r="AG94" s="1555"/>
      <c r="AH94" s="1556"/>
      <c r="AI94" s="1556"/>
      <c r="AJ94" s="1556"/>
      <c r="AK94" s="1554"/>
      <c r="AL94" s="877"/>
      <c r="AM94" s="877"/>
      <c r="AN94" s="1552"/>
      <c r="AO94" s="1553"/>
      <c r="AP94" s="1550"/>
      <c r="AQ94" s="1550"/>
      <c r="AR94" s="1550"/>
      <c r="AS94" s="1554"/>
      <c r="AT94" s="877"/>
      <c r="AU94" s="877"/>
      <c r="AV94" s="1552"/>
      <c r="AW94" s="1557"/>
      <c r="AX94" s="1558"/>
      <c r="AY94" s="877"/>
      <c r="AZ94" s="877"/>
      <c r="BA94" s="877"/>
      <c r="BB94" s="877"/>
      <c r="BC94" s="1559"/>
      <c r="BD94" s="877"/>
      <c r="BE94" s="877"/>
      <c r="BF94" s="877"/>
      <c r="BG94" s="1552"/>
      <c r="BH94" s="1561"/>
      <c r="BI94" s="610"/>
      <c r="BJ94" s="610"/>
      <c r="BK94" s="19"/>
      <c r="BL94" s="92"/>
    </row>
    <row r="95" spans="1:64" ht="14.25" customHeight="1" thickTop="1">
      <c r="A95" s="1406">
        <v>3</v>
      </c>
      <c r="B95" s="1516" t="s">
        <v>9</v>
      </c>
      <c r="C95" s="1517" t="str">
        <f>VLOOKUP($BI$87,[1]eFFG!$O$4:$BW$274,11,FALSE)</f>
        <v>Same Answer as 1.04</v>
      </c>
      <c r="D95" s="160"/>
      <c r="E95" s="160"/>
      <c r="F95" s="160"/>
      <c r="G95" s="160"/>
      <c r="H95" s="160"/>
      <c r="I95" s="160"/>
      <c r="J95" s="160"/>
      <c r="K95" s="160"/>
      <c r="L95" s="160"/>
      <c r="M95" s="160"/>
      <c r="N95" s="160"/>
      <c r="O95" s="1518"/>
      <c r="P95" s="1519"/>
      <c r="Q95" s="1520" t="s">
        <v>6</v>
      </c>
      <c r="R95" s="1521" t="str">
        <f>VLOOKUP($BK$85,[1]eFFG!$O$4:$XX$4021,11,FALSE)</f>
        <v>No School</v>
      </c>
      <c r="S95" s="1522"/>
      <c r="T95" s="1522"/>
      <c r="U95" s="1522"/>
      <c r="V95" s="1522"/>
      <c r="W95" s="1522"/>
      <c r="X95" s="1523"/>
      <c r="Y95" s="1524" t="str">
        <f>VLOOKUP($BK$85,[1]eFFG!$O$4:$XX$4021,13,FALSE)</f>
        <v>Secondary School</v>
      </c>
      <c r="Z95" s="1522"/>
      <c r="AA95" s="1522"/>
      <c r="AB95" s="1522"/>
      <c r="AC95" s="730" t="s">
        <v>5</v>
      </c>
      <c r="AD95" s="445"/>
      <c r="AE95" s="445"/>
      <c r="AF95" s="1525"/>
      <c r="AG95" s="1524" t="str">
        <f>VLOOKUP($BK$85,[1]eFFG!$O$4:$XX$4021,15,FALSE)</f>
        <v>Graduated from 14 Grade</v>
      </c>
      <c r="AH95" s="1522"/>
      <c r="AI95" s="1522"/>
      <c r="AJ95" s="1522"/>
      <c r="AK95" s="730" t="s">
        <v>5</v>
      </c>
      <c r="AL95" s="445"/>
      <c r="AM95" s="445"/>
      <c r="AN95" s="1525"/>
      <c r="AO95" s="1524" t="str">
        <f>VLOOKUP($BK$85,[1]eFFG!$O$4:$XX$4021,17,FALSE)</f>
        <v>Madrassa</v>
      </c>
      <c r="AP95" s="1522"/>
      <c r="AQ95" s="1522"/>
      <c r="AR95" s="1522"/>
      <c r="AS95" s="730" t="s">
        <v>5</v>
      </c>
      <c r="AT95" s="445"/>
      <c r="AU95" s="445"/>
      <c r="AV95" s="1525"/>
      <c r="AW95" s="1565" t="s">
        <v>4</v>
      </c>
      <c r="AX95" s="1566"/>
      <c r="AY95" s="834"/>
      <c r="AZ95" s="834"/>
      <c r="BA95" s="834"/>
      <c r="BB95" s="834"/>
      <c r="BC95" s="1567" t="s">
        <v>10</v>
      </c>
      <c r="BD95" s="834" t="s">
        <v>5</v>
      </c>
      <c r="BE95" s="834"/>
      <c r="BF95" s="834"/>
      <c r="BG95" s="1568"/>
      <c r="BH95" s="1528"/>
      <c r="BI95" s="1434"/>
      <c r="BJ95" s="1435"/>
      <c r="BK95" s="1435"/>
      <c r="BL95" s="92"/>
    </row>
    <row r="96" spans="1:64" ht="14.25" customHeight="1">
      <c r="A96" s="1406"/>
      <c r="B96" s="1529" t="s">
        <v>3</v>
      </c>
      <c r="C96" s="445"/>
      <c r="D96" s="445"/>
      <c r="E96" s="445"/>
      <c r="F96" s="445"/>
      <c r="G96" s="445"/>
      <c r="H96" s="445"/>
      <c r="I96" s="445"/>
      <c r="J96" s="445"/>
      <c r="K96" s="445"/>
      <c r="L96" s="445"/>
      <c r="M96" s="445"/>
      <c r="N96" s="445"/>
      <c r="O96" s="445"/>
      <c r="P96" s="1411"/>
      <c r="Q96" s="1520"/>
      <c r="R96" s="1530"/>
      <c r="S96" s="1531"/>
      <c r="T96" s="1531"/>
      <c r="U96" s="1531"/>
      <c r="V96" s="1531"/>
      <c r="W96" s="1531"/>
      <c r="X96" s="1532"/>
      <c r="Y96" s="1533"/>
      <c r="Z96" s="1531"/>
      <c r="AA96" s="1531"/>
      <c r="AB96" s="1531"/>
      <c r="AC96" s="733"/>
      <c r="AD96" s="453"/>
      <c r="AE96" s="453"/>
      <c r="AF96" s="1534"/>
      <c r="AG96" s="1533"/>
      <c r="AH96" s="1531"/>
      <c r="AI96" s="1531"/>
      <c r="AJ96" s="1531"/>
      <c r="AK96" s="733"/>
      <c r="AL96" s="453"/>
      <c r="AM96" s="453"/>
      <c r="AN96" s="1534"/>
      <c r="AO96" s="1533"/>
      <c r="AP96" s="1531"/>
      <c r="AQ96" s="1531"/>
      <c r="AR96" s="1531"/>
      <c r="AS96" s="733"/>
      <c r="AT96" s="453"/>
      <c r="AU96" s="453"/>
      <c r="AV96" s="1534"/>
      <c r="AW96" s="1535"/>
      <c r="AX96" s="1536"/>
      <c r="AY96" s="448"/>
      <c r="AZ96" s="448"/>
      <c r="BA96" s="448"/>
      <c r="BB96" s="448"/>
      <c r="BC96" s="1537"/>
      <c r="BD96" s="448"/>
      <c r="BE96" s="448"/>
      <c r="BF96" s="448"/>
      <c r="BG96" s="1541"/>
      <c r="BH96" s="60" t="s">
        <v>0</v>
      </c>
      <c r="BI96" s="92"/>
      <c r="BJ96" s="92"/>
      <c r="BK96" s="92"/>
      <c r="BL96" s="92"/>
    </row>
    <row r="97" spans="1:64" ht="14.25" customHeight="1">
      <c r="A97" s="1406"/>
      <c r="B97" s="1538"/>
      <c r="C97" s="453"/>
      <c r="D97" s="453"/>
      <c r="E97" s="453"/>
      <c r="F97" s="453"/>
      <c r="G97" s="453"/>
      <c r="H97" s="453"/>
      <c r="I97" s="453"/>
      <c r="J97" s="453"/>
      <c r="K97" s="453"/>
      <c r="L97" s="453"/>
      <c r="M97" s="453"/>
      <c r="N97" s="453"/>
      <c r="O97" s="453"/>
      <c r="P97" s="1416"/>
      <c r="Q97" s="1539" t="str">
        <f>VLOOKUP($BK$85,[1]eFFG!$O$4:$XX$4021,12,FALSE)</f>
        <v>Primary School</v>
      </c>
      <c r="R97" s="1539"/>
      <c r="S97" s="1539"/>
      <c r="T97" s="1540"/>
      <c r="U97" s="448" t="s">
        <v>5</v>
      </c>
      <c r="V97" s="448"/>
      <c r="W97" s="448"/>
      <c r="X97" s="1541"/>
      <c r="Y97" s="1542" t="str">
        <f>VLOOKUP($BK$85,[1]eFFG!$O$4:$XX$4021,14,FALSE)</f>
        <v>High School</v>
      </c>
      <c r="Z97" s="1539"/>
      <c r="AA97" s="1539"/>
      <c r="AB97" s="1539"/>
      <c r="AC97" s="1029" t="s">
        <v>5</v>
      </c>
      <c r="AD97" s="448"/>
      <c r="AE97" s="448"/>
      <c r="AF97" s="1541"/>
      <c r="AG97" s="1543" t="str">
        <f>VLOOKUP($BK$85,[1]eFFG!$O$4:$XX$4021,16,FALSE)</f>
        <v>University</v>
      </c>
      <c r="AH97" s="1544"/>
      <c r="AI97" s="1544"/>
      <c r="AJ97" s="1544"/>
      <c r="AK97" s="1029" t="s">
        <v>5</v>
      </c>
      <c r="AL97" s="448"/>
      <c r="AM97" s="448"/>
      <c r="AN97" s="1541"/>
      <c r="AO97" s="1542" t="str">
        <f>VLOOKUP($BK$85,[1]eFFG!$O$4:$XX$4021,18,FALSE)</f>
        <v>Mosque School</v>
      </c>
      <c r="AP97" s="1539"/>
      <c r="AQ97" s="1539"/>
      <c r="AR97" s="1539"/>
      <c r="AS97" s="1029" t="s">
        <v>5</v>
      </c>
      <c r="AT97" s="448"/>
      <c r="AU97" s="448"/>
      <c r="AV97" s="1541"/>
      <c r="AW97" s="1535"/>
      <c r="AX97" s="1536"/>
      <c r="AY97" s="448"/>
      <c r="AZ97" s="448"/>
      <c r="BA97" s="448"/>
      <c r="BB97" s="448"/>
      <c r="BC97" s="1537"/>
      <c r="BD97" s="448"/>
      <c r="BE97" s="448"/>
      <c r="BF97" s="448"/>
      <c r="BG97" s="1541"/>
      <c r="BH97" s="60" t="s">
        <v>1</v>
      </c>
      <c r="BI97" s="12"/>
      <c r="BJ97" s="12"/>
      <c r="BK97" s="92"/>
      <c r="BL97" s="92"/>
    </row>
    <row r="98" spans="1:64" ht="14.25" customHeight="1" thickBot="1">
      <c r="A98" s="1406"/>
      <c r="B98" s="1545" t="s">
        <v>0</v>
      </c>
      <c r="C98" s="1546" t="s">
        <v>35</v>
      </c>
      <c r="D98" s="1547"/>
      <c r="E98" s="1547"/>
      <c r="F98" s="1420"/>
      <c r="G98" s="1420"/>
      <c r="H98" s="1502"/>
      <c r="I98" s="1548" t="s">
        <v>1</v>
      </c>
      <c r="J98" s="1546" t="s">
        <v>36</v>
      </c>
      <c r="K98" s="1420"/>
      <c r="L98" s="1488"/>
      <c r="M98" s="1488"/>
      <c r="N98" s="1488"/>
      <c r="O98" s="1502"/>
      <c r="P98" s="1549"/>
      <c r="Q98" s="1550"/>
      <c r="R98" s="1550"/>
      <c r="S98" s="1550"/>
      <c r="T98" s="1551"/>
      <c r="U98" s="877"/>
      <c r="V98" s="877"/>
      <c r="W98" s="877"/>
      <c r="X98" s="1552"/>
      <c r="Y98" s="1553"/>
      <c r="Z98" s="1550"/>
      <c r="AA98" s="1550"/>
      <c r="AB98" s="1550"/>
      <c r="AC98" s="1554"/>
      <c r="AD98" s="877"/>
      <c r="AE98" s="877"/>
      <c r="AF98" s="1552"/>
      <c r="AG98" s="1555"/>
      <c r="AH98" s="1556"/>
      <c r="AI98" s="1556"/>
      <c r="AJ98" s="1556"/>
      <c r="AK98" s="1554"/>
      <c r="AL98" s="877"/>
      <c r="AM98" s="877"/>
      <c r="AN98" s="1552"/>
      <c r="AO98" s="1553"/>
      <c r="AP98" s="1550"/>
      <c r="AQ98" s="1550"/>
      <c r="AR98" s="1550"/>
      <c r="AS98" s="1554"/>
      <c r="AT98" s="877"/>
      <c r="AU98" s="877"/>
      <c r="AV98" s="1552"/>
      <c r="AW98" s="1557"/>
      <c r="AX98" s="1558"/>
      <c r="AY98" s="877"/>
      <c r="AZ98" s="877"/>
      <c r="BA98" s="877"/>
      <c r="BB98" s="877"/>
      <c r="BC98" s="1559"/>
      <c r="BD98" s="877"/>
      <c r="BE98" s="877"/>
      <c r="BF98" s="877"/>
      <c r="BG98" s="1552"/>
      <c r="BH98" s="1561"/>
      <c r="BI98" s="22"/>
      <c r="BJ98" s="22"/>
      <c r="BK98" s="92"/>
      <c r="BL98" s="92"/>
    </row>
    <row r="99" spans="1:64" ht="14.25" customHeight="1" thickTop="1">
      <c r="A99" s="1406">
        <v>4</v>
      </c>
      <c r="B99" s="1516" t="s">
        <v>9</v>
      </c>
      <c r="C99" s="1517" t="str">
        <f>VLOOKUP($BI$87,[1]eFFG!$O$4:$BW$274,11,FALSE)</f>
        <v>Same Answer as 1.04</v>
      </c>
      <c r="D99" s="160"/>
      <c r="E99" s="160"/>
      <c r="F99" s="160"/>
      <c r="G99" s="160"/>
      <c r="H99" s="160"/>
      <c r="I99" s="160"/>
      <c r="J99" s="160"/>
      <c r="K99" s="160"/>
      <c r="L99" s="160"/>
      <c r="M99" s="160"/>
      <c r="N99" s="160"/>
      <c r="O99" s="1518"/>
      <c r="P99" s="1519"/>
      <c r="Q99" s="1520" t="s">
        <v>6</v>
      </c>
      <c r="R99" s="1521" t="str">
        <f>VLOOKUP($BK$85,[1]eFFG!$O$4:$XX$4021,11,FALSE)</f>
        <v>No School</v>
      </c>
      <c r="S99" s="1522"/>
      <c r="T99" s="1522"/>
      <c r="U99" s="1522"/>
      <c r="V99" s="1522"/>
      <c r="W99" s="1522"/>
      <c r="X99" s="1523"/>
      <c r="Y99" s="1524" t="str">
        <f>VLOOKUP($BK$85,[1]eFFG!$O$4:$XX$4021,13,FALSE)</f>
        <v>Secondary School</v>
      </c>
      <c r="Z99" s="1522"/>
      <c r="AA99" s="1522"/>
      <c r="AB99" s="1522"/>
      <c r="AC99" s="730" t="s">
        <v>5</v>
      </c>
      <c r="AD99" s="445"/>
      <c r="AE99" s="445"/>
      <c r="AF99" s="1525"/>
      <c r="AG99" s="1524" t="str">
        <f>VLOOKUP($BK$85,[1]eFFG!$O$4:$XX$4021,15,FALSE)</f>
        <v>Graduated from 14 Grade</v>
      </c>
      <c r="AH99" s="1522"/>
      <c r="AI99" s="1522"/>
      <c r="AJ99" s="1522"/>
      <c r="AK99" s="730" t="s">
        <v>5</v>
      </c>
      <c r="AL99" s="445"/>
      <c r="AM99" s="445"/>
      <c r="AN99" s="1525"/>
      <c r="AO99" s="1524" t="str">
        <f>VLOOKUP($BK$85,[1]eFFG!$O$4:$XX$4021,17,FALSE)</f>
        <v>Madrassa</v>
      </c>
      <c r="AP99" s="1522"/>
      <c r="AQ99" s="1522"/>
      <c r="AR99" s="1522"/>
      <c r="AS99" s="730" t="s">
        <v>5</v>
      </c>
      <c r="AT99" s="445"/>
      <c r="AU99" s="445"/>
      <c r="AV99" s="1525"/>
      <c r="AW99" s="1565" t="s">
        <v>4</v>
      </c>
      <c r="AX99" s="1566"/>
      <c r="AY99" s="834"/>
      <c r="AZ99" s="834"/>
      <c r="BA99" s="834"/>
      <c r="BB99" s="834"/>
      <c r="BC99" s="1567" t="s">
        <v>10</v>
      </c>
      <c r="BD99" s="834" t="s">
        <v>5</v>
      </c>
      <c r="BE99" s="834"/>
      <c r="BF99" s="834"/>
      <c r="BG99" s="1568"/>
      <c r="BH99" s="1528"/>
      <c r="BI99" s="12"/>
      <c r="BJ99" s="12"/>
      <c r="BK99" s="92"/>
      <c r="BL99" s="92"/>
    </row>
    <row r="100" spans="1:64" ht="14.25" customHeight="1">
      <c r="A100" s="1406"/>
      <c r="B100" s="1529" t="s">
        <v>3</v>
      </c>
      <c r="C100" s="445"/>
      <c r="D100" s="445"/>
      <c r="E100" s="445"/>
      <c r="F100" s="445"/>
      <c r="G100" s="445"/>
      <c r="H100" s="445"/>
      <c r="I100" s="445"/>
      <c r="J100" s="445"/>
      <c r="K100" s="445"/>
      <c r="L100" s="445"/>
      <c r="M100" s="445"/>
      <c r="N100" s="445"/>
      <c r="O100" s="445"/>
      <c r="P100" s="1411"/>
      <c r="Q100" s="1520"/>
      <c r="R100" s="1530"/>
      <c r="S100" s="1531"/>
      <c r="T100" s="1531"/>
      <c r="U100" s="1531"/>
      <c r="V100" s="1531"/>
      <c r="W100" s="1531"/>
      <c r="X100" s="1532"/>
      <c r="Y100" s="1533"/>
      <c r="Z100" s="1531"/>
      <c r="AA100" s="1531"/>
      <c r="AB100" s="1531"/>
      <c r="AC100" s="733"/>
      <c r="AD100" s="453"/>
      <c r="AE100" s="453"/>
      <c r="AF100" s="1534"/>
      <c r="AG100" s="1533"/>
      <c r="AH100" s="1531"/>
      <c r="AI100" s="1531"/>
      <c r="AJ100" s="1531"/>
      <c r="AK100" s="733"/>
      <c r="AL100" s="453"/>
      <c r="AM100" s="453"/>
      <c r="AN100" s="1534"/>
      <c r="AO100" s="1533"/>
      <c r="AP100" s="1531"/>
      <c r="AQ100" s="1531"/>
      <c r="AR100" s="1531"/>
      <c r="AS100" s="733"/>
      <c r="AT100" s="453"/>
      <c r="AU100" s="453"/>
      <c r="AV100" s="1534"/>
      <c r="AW100" s="1535"/>
      <c r="AX100" s="1536"/>
      <c r="AY100" s="448"/>
      <c r="AZ100" s="448"/>
      <c r="BA100" s="448"/>
      <c r="BB100" s="448"/>
      <c r="BC100" s="1537"/>
      <c r="BD100" s="448"/>
      <c r="BE100" s="448"/>
      <c r="BF100" s="448"/>
      <c r="BG100" s="1541"/>
      <c r="BH100" s="60" t="s">
        <v>0</v>
      </c>
      <c r="BI100" s="22"/>
      <c r="BJ100" s="22"/>
      <c r="BK100" s="92"/>
      <c r="BL100" s="92"/>
    </row>
    <row r="101" spans="1:64" ht="14.25" customHeight="1">
      <c r="A101" s="1406"/>
      <c r="B101" s="1538"/>
      <c r="C101" s="453"/>
      <c r="D101" s="453"/>
      <c r="E101" s="453"/>
      <c r="F101" s="453"/>
      <c r="G101" s="453"/>
      <c r="H101" s="453"/>
      <c r="I101" s="453"/>
      <c r="J101" s="453"/>
      <c r="K101" s="453"/>
      <c r="L101" s="453"/>
      <c r="M101" s="453"/>
      <c r="N101" s="453"/>
      <c r="O101" s="453"/>
      <c r="P101" s="1416"/>
      <c r="Q101" s="1539" t="str">
        <f>VLOOKUP($BK$85,[1]eFFG!$O$4:$XX$4021,12,FALSE)</f>
        <v>Primary School</v>
      </c>
      <c r="R101" s="1539"/>
      <c r="S101" s="1539"/>
      <c r="T101" s="1540"/>
      <c r="U101" s="448" t="s">
        <v>5</v>
      </c>
      <c r="V101" s="448"/>
      <c r="W101" s="448"/>
      <c r="X101" s="1541"/>
      <c r="Y101" s="1542" t="str">
        <f>VLOOKUP($BK$85,[1]eFFG!$O$4:$XX$4021,14,FALSE)</f>
        <v>High School</v>
      </c>
      <c r="Z101" s="1539"/>
      <c r="AA101" s="1539"/>
      <c r="AB101" s="1539"/>
      <c r="AC101" s="1029" t="s">
        <v>5</v>
      </c>
      <c r="AD101" s="448"/>
      <c r="AE101" s="448"/>
      <c r="AF101" s="1541"/>
      <c r="AG101" s="1543" t="str">
        <f>VLOOKUP($BK$85,[1]eFFG!$O$4:$XX$4021,16,FALSE)</f>
        <v>University</v>
      </c>
      <c r="AH101" s="1544"/>
      <c r="AI101" s="1544"/>
      <c r="AJ101" s="1544"/>
      <c r="AK101" s="1029" t="s">
        <v>5</v>
      </c>
      <c r="AL101" s="448"/>
      <c r="AM101" s="448"/>
      <c r="AN101" s="1541"/>
      <c r="AO101" s="1542" t="str">
        <f>VLOOKUP($BK$85,[1]eFFG!$O$4:$XX$4021,18,FALSE)</f>
        <v>Mosque School</v>
      </c>
      <c r="AP101" s="1539"/>
      <c r="AQ101" s="1539"/>
      <c r="AR101" s="1539"/>
      <c r="AS101" s="1029" t="s">
        <v>5</v>
      </c>
      <c r="AT101" s="448"/>
      <c r="AU101" s="448"/>
      <c r="AV101" s="1541"/>
      <c r="AW101" s="1535"/>
      <c r="AX101" s="1536"/>
      <c r="AY101" s="448"/>
      <c r="AZ101" s="448"/>
      <c r="BA101" s="448"/>
      <c r="BB101" s="448"/>
      <c r="BC101" s="1537"/>
      <c r="BD101" s="448"/>
      <c r="BE101" s="448"/>
      <c r="BF101" s="448"/>
      <c r="BG101" s="1541"/>
      <c r="BH101" s="60" t="s">
        <v>1</v>
      </c>
      <c r="BI101" s="12"/>
      <c r="BJ101" s="12"/>
      <c r="BK101" s="92"/>
      <c r="BL101" s="92"/>
    </row>
    <row r="102" spans="1:64" ht="14.25" customHeight="1" thickBot="1">
      <c r="A102" s="1406"/>
      <c r="B102" s="1545" t="s">
        <v>0</v>
      </c>
      <c r="C102" s="1546" t="s">
        <v>35</v>
      </c>
      <c r="D102" s="1547"/>
      <c r="E102" s="1547"/>
      <c r="F102" s="1420"/>
      <c r="G102" s="1420"/>
      <c r="H102" s="1502"/>
      <c r="I102" s="1548" t="s">
        <v>1</v>
      </c>
      <c r="J102" s="1546" t="s">
        <v>36</v>
      </c>
      <c r="K102" s="1420"/>
      <c r="L102" s="1488"/>
      <c r="M102" s="1488"/>
      <c r="N102" s="1488"/>
      <c r="O102" s="1502"/>
      <c r="P102" s="1549"/>
      <c r="Q102" s="1550"/>
      <c r="R102" s="1550"/>
      <c r="S102" s="1550"/>
      <c r="T102" s="1551"/>
      <c r="U102" s="877"/>
      <c r="V102" s="877"/>
      <c r="W102" s="877"/>
      <c r="X102" s="1552"/>
      <c r="Y102" s="1553"/>
      <c r="Z102" s="1550"/>
      <c r="AA102" s="1550"/>
      <c r="AB102" s="1550"/>
      <c r="AC102" s="1554"/>
      <c r="AD102" s="877"/>
      <c r="AE102" s="877"/>
      <c r="AF102" s="1552"/>
      <c r="AG102" s="1555"/>
      <c r="AH102" s="1556"/>
      <c r="AI102" s="1556"/>
      <c r="AJ102" s="1556"/>
      <c r="AK102" s="1554"/>
      <c r="AL102" s="877"/>
      <c r="AM102" s="877"/>
      <c r="AN102" s="1552"/>
      <c r="AO102" s="1553"/>
      <c r="AP102" s="1550"/>
      <c r="AQ102" s="1550"/>
      <c r="AR102" s="1550"/>
      <c r="AS102" s="1554"/>
      <c r="AT102" s="877"/>
      <c r="AU102" s="877"/>
      <c r="AV102" s="1552"/>
      <c r="AW102" s="1557"/>
      <c r="AX102" s="1558"/>
      <c r="AY102" s="877"/>
      <c r="AZ102" s="877"/>
      <c r="BA102" s="877"/>
      <c r="BB102" s="877"/>
      <c r="BC102" s="1559"/>
      <c r="BD102" s="877"/>
      <c r="BE102" s="877"/>
      <c r="BF102" s="877"/>
      <c r="BG102" s="1552"/>
      <c r="BH102" s="1561"/>
      <c r="BI102" s="22"/>
      <c r="BJ102" s="22"/>
      <c r="BK102" s="92"/>
      <c r="BL102" s="92"/>
    </row>
    <row r="103" spans="1:64" ht="14.25" customHeight="1" thickTop="1">
      <c r="A103" s="1406">
        <v>5</v>
      </c>
      <c r="B103" s="1516" t="s">
        <v>9</v>
      </c>
      <c r="C103" s="1517" t="str">
        <f>VLOOKUP($BI$87,[1]eFFG!$O$4:$BW$274,11,FALSE)</f>
        <v>Same Answer as 1.04</v>
      </c>
      <c r="D103" s="160"/>
      <c r="E103" s="160"/>
      <c r="F103" s="160"/>
      <c r="G103" s="160"/>
      <c r="H103" s="160"/>
      <c r="I103" s="160"/>
      <c r="J103" s="160"/>
      <c r="K103" s="160"/>
      <c r="L103" s="160"/>
      <c r="M103" s="160"/>
      <c r="N103" s="160"/>
      <c r="O103" s="1518"/>
      <c r="P103" s="1519"/>
      <c r="Q103" s="1520" t="s">
        <v>6</v>
      </c>
      <c r="R103" s="1521" t="str">
        <f>VLOOKUP($BK$85,[1]eFFG!$O$4:$XX$4021,11,FALSE)</f>
        <v>No School</v>
      </c>
      <c r="S103" s="1522"/>
      <c r="T103" s="1522"/>
      <c r="U103" s="1522"/>
      <c r="V103" s="1522"/>
      <c r="W103" s="1522"/>
      <c r="X103" s="1523"/>
      <c r="Y103" s="1524" t="str">
        <f>VLOOKUP($BK$85,[1]eFFG!$O$4:$XX$4021,13,FALSE)</f>
        <v>Secondary School</v>
      </c>
      <c r="Z103" s="1522"/>
      <c r="AA103" s="1522"/>
      <c r="AB103" s="1522"/>
      <c r="AC103" s="730" t="s">
        <v>5</v>
      </c>
      <c r="AD103" s="445"/>
      <c r="AE103" s="445"/>
      <c r="AF103" s="1525"/>
      <c r="AG103" s="1524" t="str">
        <f>VLOOKUP($BK$85,[1]eFFG!$O$4:$XX$4021,15,FALSE)</f>
        <v>Graduated from 14 Grade</v>
      </c>
      <c r="AH103" s="1522"/>
      <c r="AI103" s="1522"/>
      <c r="AJ103" s="1522"/>
      <c r="AK103" s="730" t="s">
        <v>5</v>
      </c>
      <c r="AL103" s="445"/>
      <c r="AM103" s="445"/>
      <c r="AN103" s="1525"/>
      <c r="AO103" s="1524" t="str">
        <f>VLOOKUP($BK$85,[1]eFFG!$O$4:$XX$4021,17,FALSE)</f>
        <v>Madrassa</v>
      </c>
      <c r="AP103" s="1522"/>
      <c r="AQ103" s="1522"/>
      <c r="AR103" s="1522"/>
      <c r="AS103" s="730" t="s">
        <v>5</v>
      </c>
      <c r="AT103" s="445"/>
      <c r="AU103" s="445"/>
      <c r="AV103" s="1525"/>
      <c r="AW103" s="1565" t="s">
        <v>4</v>
      </c>
      <c r="AX103" s="1566"/>
      <c r="AY103" s="834"/>
      <c r="AZ103" s="834"/>
      <c r="BA103" s="834"/>
      <c r="BB103" s="834"/>
      <c r="BC103" s="1567" t="s">
        <v>10</v>
      </c>
      <c r="BD103" s="834" t="s">
        <v>5</v>
      </c>
      <c r="BE103" s="834"/>
      <c r="BF103" s="834"/>
      <c r="BG103" s="1568"/>
      <c r="BH103" s="1528"/>
      <c r="BI103" s="12"/>
      <c r="BJ103" s="12"/>
      <c r="BK103" s="92"/>
      <c r="BL103" s="92"/>
    </row>
    <row r="104" spans="1:64" ht="14.25" customHeight="1">
      <c r="A104" s="1406"/>
      <c r="B104" s="1529" t="s">
        <v>3</v>
      </c>
      <c r="C104" s="445"/>
      <c r="D104" s="445"/>
      <c r="E104" s="445"/>
      <c r="F104" s="445"/>
      <c r="G104" s="445"/>
      <c r="H104" s="445"/>
      <c r="I104" s="445"/>
      <c r="J104" s="445"/>
      <c r="K104" s="445"/>
      <c r="L104" s="445"/>
      <c r="M104" s="445"/>
      <c r="N104" s="445"/>
      <c r="O104" s="445"/>
      <c r="P104" s="1411"/>
      <c r="Q104" s="1520"/>
      <c r="R104" s="1530"/>
      <c r="S104" s="1531"/>
      <c r="T104" s="1531"/>
      <c r="U104" s="1531"/>
      <c r="V104" s="1531"/>
      <c r="W104" s="1531"/>
      <c r="X104" s="1532"/>
      <c r="Y104" s="1533"/>
      <c r="Z104" s="1531"/>
      <c r="AA104" s="1531"/>
      <c r="AB104" s="1531"/>
      <c r="AC104" s="733"/>
      <c r="AD104" s="453"/>
      <c r="AE104" s="453"/>
      <c r="AF104" s="1534"/>
      <c r="AG104" s="1533"/>
      <c r="AH104" s="1531"/>
      <c r="AI104" s="1531"/>
      <c r="AJ104" s="1531"/>
      <c r="AK104" s="733"/>
      <c r="AL104" s="453"/>
      <c r="AM104" s="453"/>
      <c r="AN104" s="1534"/>
      <c r="AO104" s="1533"/>
      <c r="AP104" s="1531"/>
      <c r="AQ104" s="1531"/>
      <c r="AR104" s="1531"/>
      <c r="AS104" s="733"/>
      <c r="AT104" s="453"/>
      <c r="AU104" s="453"/>
      <c r="AV104" s="1534"/>
      <c r="AW104" s="1535"/>
      <c r="AX104" s="1536"/>
      <c r="AY104" s="448"/>
      <c r="AZ104" s="448"/>
      <c r="BA104" s="448"/>
      <c r="BB104" s="448"/>
      <c r="BC104" s="1537"/>
      <c r="BD104" s="448"/>
      <c r="BE104" s="448"/>
      <c r="BF104" s="448"/>
      <c r="BG104" s="1541"/>
      <c r="BH104" s="60" t="s">
        <v>0</v>
      </c>
      <c r="BI104" s="22"/>
      <c r="BJ104" s="22"/>
      <c r="BK104" s="92"/>
      <c r="BL104" s="92"/>
    </row>
    <row r="105" spans="1:64" ht="14.25" customHeight="1">
      <c r="A105" s="1406"/>
      <c r="B105" s="1538"/>
      <c r="C105" s="453"/>
      <c r="D105" s="453"/>
      <c r="E105" s="453"/>
      <c r="F105" s="453"/>
      <c r="G105" s="453"/>
      <c r="H105" s="453"/>
      <c r="I105" s="453"/>
      <c r="J105" s="453"/>
      <c r="K105" s="453"/>
      <c r="L105" s="453"/>
      <c r="M105" s="453"/>
      <c r="N105" s="453"/>
      <c r="O105" s="453"/>
      <c r="P105" s="1416"/>
      <c r="Q105" s="1539" t="str">
        <f>VLOOKUP($BK$85,[1]eFFG!$O$4:$XX$4021,12,FALSE)</f>
        <v>Primary School</v>
      </c>
      <c r="R105" s="1539"/>
      <c r="S105" s="1539"/>
      <c r="T105" s="1540"/>
      <c r="U105" s="448" t="s">
        <v>5</v>
      </c>
      <c r="V105" s="448"/>
      <c r="W105" s="448"/>
      <c r="X105" s="1541"/>
      <c r="Y105" s="1542" t="str">
        <f>VLOOKUP($BK$85,[1]eFFG!$O$4:$XX$4021,14,FALSE)</f>
        <v>High School</v>
      </c>
      <c r="Z105" s="1539"/>
      <c r="AA105" s="1539"/>
      <c r="AB105" s="1539"/>
      <c r="AC105" s="1029" t="s">
        <v>5</v>
      </c>
      <c r="AD105" s="448"/>
      <c r="AE105" s="448"/>
      <c r="AF105" s="1541"/>
      <c r="AG105" s="1543" t="str">
        <f>VLOOKUP($BK$85,[1]eFFG!$O$4:$XX$4021,16,FALSE)</f>
        <v>University</v>
      </c>
      <c r="AH105" s="1544"/>
      <c r="AI105" s="1544"/>
      <c r="AJ105" s="1544"/>
      <c r="AK105" s="1029" t="s">
        <v>5</v>
      </c>
      <c r="AL105" s="448"/>
      <c r="AM105" s="448"/>
      <c r="AN105" s="1541"/>
      <c r="AO105" s="1542" t="str">
        <f>VLOOKUP($BK$85,[1]eFFG!$O$4:$XX$4021,18,FALSE)</f>
        <v>Mosque School</v>
      </c>
      <c r="AP105" s="1539"/>
      <c r="AQ105" s="1539"/>
      <c r="AR105" s="1539"/>
      <c r="AS105" s="1029" t="s">
        <v>5</v>
      </c>
      <c r="AT105" s="448"/>
      <c r="AU105" s="448"/>
      <c r="AV105" s="1541"/>
      <c r="AW105" s="1535"/>
      <c r="AX105" s="1536"/>
      <c r="AY105" s="448"/>
      <c r="AZ105" s="448"/>
      <c r="BA105" s="448"/>
      <c r="BB105" s="448"/>
      <c r="BC105" s="1537"/>
      <c r="BD105" s="448"/>
      <c r="BE105" s="448"/>
      <c r="BF105" s="448"/>
      <c r="BG105" s="1541"/>
      <c r="BH105" s="60" t="s">
        <v>1</v>
      </c>
      <c r="BI105" s="12"/>
      <c r="BJ105" s="12"/>
      <c r="BK105" s="92"/>
      <c r="BL105" s="92"/>
    </row>
    <row r="106" spans="1:64" ht="14.25" customHeight="1" thickBot="1">
      <c r="A106" s="1406"/>
      <c r="B106" s="1545" t="s">
        <v>0</v>
      </c>
      <c r="C106" s="1546" t="s">
        <v>35</v>
      </c>
      <c r="D106" s="1547"/>
      <c r="E106" s="1547"/>
      <c r="F106" s="1420"/>
      <c r="G106" s="1420"/>
      <c r="H106" s="1502"/>
      <c r="I106" s="1548" t="s">
        <v>1</v>
      </c>
      <c r="J106" s="1546" t="s">
        <v>36</v>
      </c>
      <c r="K106" s="1420"/>
      <c r="L106" s="1488"/>
      <c r="M106" s="1488"/>
      <c r="N106" s="1488"/>
      <c r="O106" s="1502"/>
      <c r="P106" s="1549"/>
      <c r="Q106" s="1550"/>
      <c r="R106" s="1550"/>
      <c r="S106" s="1550"/>
      <c r="T106" s="1551"/>
      <c r="U106" s="877"/>
      <c r="V106" s="877"/>
      <c r="W106" s="877"/>
      <c r="X106" s="1552"/>
      <c r="Y106" s="1553"/>
      <c r="Z106" s="1550"/>
      <c r="AA106" s="1550"/>
      <c r="AB106" s="1550"/>
      <c r="AC106" s="1554"/>
      <c r="AD106" s="877"/>
      <c r="AE106" s="877"/>
      <c r="AF106" s="1552"/>
      <c r="AG106" s="1555"/>
      <c r="AH106" s="1556"/>
      <c r="AI106" s="1556"/>
      <c r="AJ106" s="1556"/>
      <c r="AK106" s="1554"/>
      <c r="AL106" s="877"/>
      <c r="AM106" s="877"/>
      <c r="AN106" s="1552"/>
      <c r="AO106" s="1553"/>
      <c r="AP106" s="1550"/>
      <c r="AQ106" s="1550"/>
      <c r="AR106" s="1550"/>
      <c r="AS106" s="1554"/>
      <c r="AT106" s="877"/>
      <c r="AU106" s="877"/>
      <c r="AV106" s="1552"/>
      <c r="AW106" s="1557"/>
      <c r="AX106" s="1558"/>
      <c r="AY106" s="877"/>
      <c r="AZ106" s="877"/>
      <c r="BA106" s="877"/>
      <c r="BB106" s="877"/>
      <c r="BC106" s="1559"/>
      <c r="BD106" s="877"/>
      <c r="BE106" s="877"/>
      <c r="BF106" s="877"/>
      <c r="BG106" s="1552"/>
      <c r="BH106" s="1561"/>
      <c r="BI106" s="22"/>
      <c r="BJ106" s="22"/>
      <c r="BK106" s="92"/>
      <c r="BL106" s="92"/>
    </row>
    <row r="107" spans="1:64" ht="14.25" customHeight="1" thickTop="1">
      <c r="A107" s="1406">
        <v>6</v>
      </c>
      <c r="B107" s="1516" t="s">
        <v>9</v>
      </c>
      <c r="C107" s="1517" t="str">
        <f>VLOOKUP($BI$87,[1]eFFG!$O$4:$BW$274,11,FALSE)</f>
        <v>Same Answer as 1.04</v>
      </c>
      <c r="D107" s="160"/>
      <c r="E107" s="160"/>
      <c r="F107" s="160"/>
      <c r="G107" s="160"/>
      <c r="H107" s="160"/>
      <c r="I107" s="160"/>
      <c r="J107" s="160"/>
      <c r="K107" s="160"/>
      <c r="L107" s="160"/>
      <c r="M107" s="160"/>
      <c r="N107" s="160"/>
      <c r="O107" s="1518"/>
      <c r="P107" s="1519"/>
      <c r="Q107" s="1520" t="s">
        <v>6</v>
      </c>
      <c r="R107" s="1521" t="str">
        <f>VLOOKUP($BK$85,[1]eFFG!$O$4:$XX$4021,11,FALSE)</f>
        <v>No School</v>
      </c>
      <c r="S107" s="1522"/>
      <c r="T107" s="1522"/>
      <c r="U107" s="1522"/>
      <c r="V107" s="1522"/>
      <c r="W107" s="1522"/>
      <c r="X107" s="1523"/>
      <c r="Y107" s="1524" t="str">
        <f>VLOOKUP($BK$85,[1]eFFG!$O$4:$XX$4021,13,FALSE)</f>
        <v>Secondary School</v>
      </c>
      <c r="Z107" s="1522"/>
      <c r="AA107" s="1522"/>
      <c r="AB107" s="1522"/>
      <c r="AC107" s="730" t="s">
        <v>5</v>
      </c>
      <c r="AD107" s="445"/>
      <c r="AE107" s="445"/>
      <c r="AF107" s="1525"/>
      <c r="AG107" s="1524" t="str">
        <f>VLOOKUP($BK$85,[1]eFFG!$O$4:$XX$4021,15,FALSE)</f>
        <v>Graduated from 14 Grade</v>
      </c>
      <c r="AH107" s="1522"/>
      <c r="AI107" s="1522"/>
      <c r="AJ107" s="1522"/>
      <c r="AK107" s="730" t="s">
        <v>5</v>
      </c>
      <c r="AL107" s="445"/>
      <c r="AM107" s="445"/>
      <c r="AN107" s="1525"/>
      <c r="AO107" s="1524" t="str">
        <f>VLOOKUP($BK$85,[1]eFFG!$O$4:$XX$4021,17,FALSE)</f>
        <v>Madrassa</v>
      </c>
      <c r="AP107" s="1522"/>
      <c r="AQ107" s="1522"/>
      <c r="AR107" s="1522"/>
      <c r="AS107" s="730" t="s">
        <v>5</v>
      </c>
      <c r="AT107" s="445"/>
      <c r="AU107" s="445"/>
      <c r="AV107" s="1525"/>
      <c r="AW107" s="1565" t="s">
        <v>4</v>
      </c>
      <c r="AX107" s="1566"/>
      <c r="AY107" s="834"/>
      <c r="AZ107" s="834"/>
      <c r="BA107" s="834"/>
      <c r="BB107" s="834"/>
      <c r="BC107" s="1567" t="s">
        <v>10</v>
      </c>
      <c r="BD107" s="834" t="s">
        <v>5</v>
      </c>
      <c r="BE107" s="834"/>
      <c r="BF107" s="834"/>
      <c r="BG107" s="1568"/>
      <c r="BH107" s="1528"/>
      <c r="BI107" s="12"/>
      <c r="BJ107" s="12"/>
      <c r="BK107" s="92"/>
      <c r="BL107" s="92"/>
    </row>
    <row r="108" spans="1:64" ht="14.25" customHeight="1">
      <c r="A108" s="1406"/>
      <c r="B108" s="1529" t="s">
        <v>3</v>
      </c>
      <c r="C108" s="445"/>
      <c r="D108" s="445"/>
      <c r="E108" s="445"/>
      <c r="F108" s="445"/>
      <c r="G108" s="445"/>
      <c r="H108" s="445"/>
      <c r="I108" s="445"/>
      <c r="J108" s="445"/>
      <c r="K108" s="445"/>
      <c r="L108" s="445"/>
      <c r="M108" s="445"/>
      <c r="N108" s="445"/>
      <c r="O108" s="445"/>
      <c r="P108" s="1411"/>
      <c r="Q108" s="1520"/>
      <c r="R108" s="1530"/>
      <c r="S108" s="1531"/>
      <c r="T108" s="1531"/>
      <c r="U108" s="1531"/>
      <c r="V108" s="1531"/>
      <c r="W108" s="1531"/>
      <c r="X108" s="1532"/>
      <c r="Y108" s="1533"/>
      <c r="Z108" s="1531"/>
      <c r="AA108" s="1531"/>
      <c r="AB108" s="1531"/>
      <c r="AC108" s="733"/>
      <c r="AD108" s="453"/>
      <c r="AE108" s="453"/>
      <c r="AF108" s="1534"/>
      <c r="AG108" s="1533"/>
      <c r="AH108" s="1531"/>
      <c r="AI108" s="1531"/>
      <c r="AJ108" s="1531"/>
      <c r="AK108" s="733"/>
      <c r="AL108" s="453"/>
      <c r="AM108" s="453"/>
      <c r="AN108" s="1534"/>
      <c r="AO108" s="1533"/>
      <c r="AP108" s="1531"/>
      <c r="AQ108" s="1531"/>
      <c r="AR108" s="1531"/>
      <c r="AS108" s="733"/>
      <c r="AT108" s="453"/>
      <c r="AU108" s="453"/>
      <c r="AV108" s="1534"/>
      <c r="AW108" s="1535"/>
      <c r="AX108" s="1536"/>
      <c r="AY108" s="448"/>
      <c r="AZ108" s="448"/>
      <c r="BA108" s="448"/>
      <c r="BB108" s="448"/>
      <c r="BC108" s="1537"/>
      <c r="BD108" s="448"/>
      <c r="BE108" s="448"/>
      <c r="BF108" s="448"/>
      <c r="BG108" s="1541"/>
      <c r="BH108" s="60" t="s">
        <v>0</v>
      </c>
      <c r="BI108" s="22"/>
      <c r="BJ108" s="22"/>
      <c r="BK108" s="92"/>
      <c r="BL108" s="92"/>
    </row>
    <row r="109" spans="1:64" ht="14.25" customHeight="1">
      <c r="A109" s="1406"/>
      <c r="B109" s="1538"/>
      <c r="C109" s="453"/>
      <c r="D109" s="453"/>
      <c r="E109" s="453"/>
      <c r="F109" s="453"/>
      <c r="G109" s="453"/>
      <c r="H109" s="453"/>
      <c r="I109" s="453"/>
      <c r="J109" s="453"/>
      <c r="K109" s="453"/>
      <c r="L109" s="453"/>
      <c r="M109" s="453"/>
      <c r="N109" s="453"/>
      <c r="O109" s="453"/>
      <c r="P109" s="1416"/>
      <c r="Q109" s="1539" t="str">
        <f>VLOOKUP($BK$85,[1]eFFG!$O$4:$XX$4021,12,FALSE)</f>
        <v>Primary School</v>
      </c>
      <c r="R109" s="1539"/>
      <c r="S109" s="1539"/>
      <c r="T109" s="1540"/>
      <c r="U109" s="448" t="s">
        <v>5</v>
      </c>
      <c r="V109" s="448"/>
      <c r="W109" s="448"/>
      <c r="X109" s="1541"/>
      <c r="Y109" s="1542" t="str">
        <f>VLOOKUP($BK$85,[1]eFFG!$O$4:$XX$4021,14,FALSE)</f>
        <v>High School</v>
      </c>
      <c r="Z109" s="1539"/>
      <c r="AA109" s="1539"/>
      <c r="AB109" s="1539"/>
      <c r="AC109" s="1029" t="s">
        <v>5</v>
      </c>
      <c r="AD109" s="448"/>
      <c r="AE109" s="448"/>
      <c r="AF109" s="1541"/>
      <c r="AG109" s="1543" t="str">
        <f>VLOOKUP($BK$85,[1]eFFG!$O$4:$XX$4021,16,FALSE)</f>
        <v>University</v>
      </c>
      <c r="AH109" s="1544"/>
      <c r="AI109" s="1544"/>
      <c r="AJ109" s="1544"/>
      <c r="AK109" s="1029" t="s">
        <v>5</v>
      </c>
      <c r="AL109" s="448"/>
      <c r="AM109" s="448"/>
      <c r="AN109" s="1541"/>
      <c r="AO109" s="1542" t="str">
        <f>VLOOKUP($BK$85,[1]eFFG!$O$4:$XX$4021,18,FALSE)</f>
        <v>Mosque School</v>
      </c>
      <c r="AP109" s="1539"/>
      <c r="AQ109" s="1539"/>
      <c r="AR109" s="1539"/>
      <c r="AS109" s="1029" t="s">
        <v>5</v>
      </c>
      <c r="AT109" s="448"/>
      <c r="AU109" s="448"/>
      <c r="AV109" s="1541"/>
      <c r="AW109" s="1535"/>
      <c r="AX109" s="1536"/>
      <c r="AY109" s="448"/>
      <c r="AZ109" s="448"/>
      <c r="BA109" s="448"/>
      <c r="BB109" s="448"/>
      <c r="BC109" s="1537"/>
      <c r="BD109" s="448"/>
      <c r="BE109" s="448"/>
      <c r="BF109" s="448"/>
      <c r="BG109" s="1541"/>
      <c r="BH109" s="60" t="s">
        <v>1</v>
      </c>
      <c r="BI109" s="12"/>
      <c r="BJ109" s="12"/>
      <c r="BK109" s="92"/>
      <c r="BL109" s="92"/>
    </row>
    <row r="110" spans="1:64" ht="14.25" customHeight="1" thickBot="1">
      <c r="A110" s="1406"/>
      <c r="B110" s="1545" t="s">
        <v>0</v>
      </c>
      <c r="C110" s="1546" t="s">
        <v>35</v>
      </c>
      <c r="D110" s="1547"/>
      <c r="E110" s="1547"/>
      <c r="F110" s="1420"/>
      <c r="G110" s="1420"/>
      <c r="H110" s="1502"/>
      <c r="I110" s="1548" t="s">
        <v>1</v>
      </c>
      <c r="J110" s="1546" t="s">
        <v>36</v>
      </c>
      <c r="K110" s="1420"/>
      <c r="L110" s="1488"/>
      <c r="M110" s="1488"/>
      <c r="N110" s="1488"/>
      <c r="O110" s="1502"/>
      <c r="P110" s="1549"/>
      <c r="Q110" s="1550"/>
      <c r="R110" s="1550"/>
      <c r="S110" s="1550"/>
      <c r="T110" s="1551"/>
      <c r="U110" s="877"/>
      <c r="V110" s="877"/>
      <c r="W110" s="877"/>
      <c r="X110" s="1552"/>
      <c r="Y110" s="1553"/>
      <c r="Z110" s="1550"/>
      <c r="AA110" s="1550"/>
      <c r="AB110" s="1550"/>
      <c r="AC110" s="1554"/>
      <c r="AD110" s="877"/>
      <c r="AE110" s="877"/>
      <c r="AF110" s="1552"/>
      <c r="AG110" s="1555"/>
      <c r="AH110" s="1556"/>
      <c r="AI110" s="1556"/>
      <c r="AJ110" s="1556"/>
      <c r="AK110" s="1554"/>
      <c r="AL110" s="877"/>
      <c r="AM110" s="877"/>
      <c r="AN110" s="1552"/>
      <c r="AO110" s="1553"/>
      <c r="AP110" s="1550"/>
      <c r="AQ110" s="1550"/>
      <c r="AR110" s="1550"/>
      <c r="AS110" s="1554"/>
      <c r="AT110" s="877"/>
      <c r="AU110" s="877"/>
      <c r="AV110" s="1552"/>
      <c r="AW110" s="1557"/>
      <c r="AX110" s="1558"/>
      <c r="AY110" s="877"/>
      <c r="AZ110" s="877"/>
      <c r="BA110" s="877"/>
      <c r="BB110" s="877"/>
      <c r="BC110" s="1559"/>
      <c r="BD110" s="877"/>
      <c r="BE110" s="877"/>
      <c r="BF110" s="877"/>
      <c r="BG110" s="1552"/>
      <c r="BH110" s="1561"/>
      <c r="BI110" s="22"/>
      <c r="BJ110" s="22"/>
      <c r="BK110" s="92"/>
      <c r="BL110" s="92"/>
    </row>
    <row r="111" spans="1:64" ht="14.25" customHeight="1" thickTop="1">
      <c r="A111" s="1406">
        <v>7</v>
      </c>
      <c r="B111" s="1516" t="s">
        <v>9</v>
      </c>
      <c r="C111" s="1517" t="str">
        <f>VLOOKUP($BI$87,[1]eFFG!$O$4:$BW$274,11,FALSE)</f>
        <v>Same Answer as 1.04</v>
      </c>
      <c r="D111" s="160"/>
      <c r="E111" s="160"/>
      <c r="F111" s="160"/>
      <c r="G111" s="160"/>
      <c r="H111" s="160"/>
      <c r="I111" s="160"/>
      <c r="J111" s="160"/>
      <c r="K111" s="160"/>
      <c r="L111" s="160"/>
      <c r="M111" s="160"/>
      <c r="N111" s="160"/>
      <c r="O111" s="1518"/>
      <c r="P111" s="1519"/>
      <c r="Q111" s="1520" t="s">
        <v>6</v>
      </c>
      <c r="R111" s="1521" t="str">
        <f>VLOOKUP($BK$85,[1]eFFG!$O$4:$XX$4021,11,FALSE)</f>
        <v>No School</v>
      </c>
      <c r="S111" s="1522"/>
      <c r="T111" s="1522"/>
      <c r="U111" s="1522"/>
      <c r="V111" s="1522"/>
      <c r="W111" s="1522"/>
      <c r="X111" s="1523"/>
      <c r="Y111" s="1524" t="str">
        <f>VLOOKUP($BK$85,[1]eFFG!$O$4:$XX$4021,13,FALSE)</f>
        <v>Secondary School</v>
      </c>
      <c r="Z111" s="1522"/>
      <c r="AA111" s="1522"/>
      <c r="AB111" s="1522"/>
      <c r="AC111" s="730" t="s">
        <v>5</v>
      </c>
      <c r="AD111" s="445"/>
      <c r="AE111" s="445"/>
      <c r="AF111" s="1525"/>
      <c r="AG111" s="1524" t="str">
        <f>VLOOKUP($BK$85,[1]eFFG!$O$4:$XX$4021,15,FALSE)</f>
        <v>Graduated from 14 Grade</v>
      </c>
      <c r="AH111" s="1522"/>
      <c r="AI111" s="1522"/>
      <c r="AJ111" s="1522"/>
      <c r="AK111" s="730" t="s">
        <v>5</v>
      </c>
      <c r="AL111" s="445"/>
      <c r="AM111" s="445"/>
      <c r="AN111" s="1525"/>
      <c r="AO111" s="1524" t="str">
        <f>VLOOKUP($BK$85,[1]eFFG!$O$4:$XX$4021,17,FALSE)</f>
        <v>Madrassa</v>
      </c>
      <c r="AP111" s="1522"/>
      <c r="AQ111" s="1522"/>
      <c r="AR111" s="1522"/>
      <c r="AS111" s="730" t="s">
        <v>5</v>
      </c>
      <c r="AT111" s="445"/>
      <c r="AU111" s="445"/>
      <c r="AV111" s="1525"/>
      <c r="AW111" s="1565" t="s">
        <v>4</v>
      </c>
      <c r="AX111" s="1566"/>
      <c r="AY111" s="834"/>
      <c r="AZ111" s="834"/>
      <c r="BA111" s="834"/>
      <c r="BB111" s="834"/>
      <c r="BC111" s="1567" t="s">
        <v>10</v>
      </c>
      <c r="BD111" s="834" t="s">
        <v>5</v>
      </c>
      <c r="BE111" s="834"/>
      <c r="BF111" s="834"/>
      <c r="BG111" s="1568"/>
      <c r="BH111" s="1528"/>
      <c r="BK111" s="92"/>
      <c r="BL111" s="92"/>
    </row>
    <row r="112" spans="1:64" ht="14.25" customHeight="1">
      <c r="A112" s="1406"/>
      <c r="B112" s="1529" t="s">
        <v>3</v>
      </c>
      <c r="C112" s="445"/>
      <c r="D112" s="445"/>
      <c r="E112" s="445"/>
      <c r="F112" s="445"/>
      <c r="G112" s="445"/>
      <c r="H112" s="445"/>
      <c r="I112" s="445"/>
      <c r="J112" s="445"/>
      <c r="K112" s="445"/>
      <c r="L112" s="445"/>
      <c r="M112" s="445"/>
      <c r="N112" s="445"/>
      <c r="O112" s="445"/>
      <c r="P112" s="1411"/>
      <c r="Q112" s="1520"/>
      <c r="R112" s="1530"/>
      <c r="S112" s="1531"/>
      <c r="T112" s="1531"/>
      <c r="U112" s="1531"/>
      <c r="V112" s="1531"/>
      <c r="W112" s="1531"/>
      <c r="X112" s="1532"/>
      <c r="Y112" s="1533"/>
      <c r="Z112" s="1531"/>
      <c r="AA112" s="1531"/>
      <c r="AB112" s="1531"/>
      <c r="AC112" s="733"/>
      <c r="AD112" s="453"/>
      <c r="AE112" s="453"/>
      <c r="AF112" s="1534"/>
      <c r="AG112" s="1533"/>
      <c r="AH112" s="1531"/>
      <c r="AI112" s="1531"/>
      <c r="AJ112" s="1531"/>
      <c r="AK112" s="733"/>
      <c r="AL112" s="453"/>
      <c r="AM112" s="453"/>
      <c r="AN112" s="1534"/>
      <c r="AO112" s="1533"/>
      <c r="AP112" s="1531"/>
      <c r="AQ112" s="1531"/>
      <c r="AR112" s="1531"/>
      <c r="AS112" s="733"/>
      <c r="AT112" s="453"/>
      <c r="AU112" s="453"/>
      <c r="AV112" s="1534"/>
      <c r="AW112" s="1535"/>
      <c r="AX112" s="1536"/>
      <c r="AY112" s="448"/>
      <c r="AZ112" s="448"/>
      <c r="BA112" s="448"/>
      <c r="BB112" s="448"/>
      <c r="BC112" s="1537"/>
      <c r="BD112" s="448"/>
      <c r="BE112" s="448"/>
      <c r="BF112" s="448"/>
      <c r="BG112" s="1541"/>
      <c r="BH112" s="60" t="s">
        <v>0</v>
      </c>
      <c r="BK112" s="92"/>
      <c r="BL112" s="92"/>
    </row>
    <row r="113" spans="1:64" ht="14.25" customHeight="1">
      <c r="A113" s="1406"/>
      <c r="B113" s="1538"/>
      <c r="C113" s="453"/>
      <c r="D113" s="453"/>
      <c r="E113" s="453"/>
      <c r="F113" s="453"/>
      <c r="G113" s="453"/>
      <c r="H113" s="453"/>
      <c r="I113" s="453"/>
      <c r="J113" s="453"/>
      <c r="K113" s="453"/>
      <c r="L113" s="453"/>
      <c r="M113" s="453"/>
      <c r="N113" s="453"/>
      <c r="O113" s="453"/>
      <c r="P113" s="1416"/>
      <c r="Q113" s="1539" t="str">
        <f>VLOOKUP($BK$85,[1]eFFG!$O$4:$XX$4021,12,FALSE)</f>
        <v>Primary School</v>
      </c>
      <c r="R113" s="1539"/>
      <c r="S113" s="1539"/>
      <c r="T113" s="1540"/>
      <c r="U113" s="448" t="s">
        <v>5</v>
      </c>
      <c r="V113" s="448"/>
      <c r="W113" s="448"/>
      <c r="X113" s="1541"/>
      <c r="Y113" s="1542" t="str">
        <f>VLOOKUP($BK$85,[1]eFFG!$O$4:$XX$4021,14,FALSE)</f>
        <v>High School</v>
      </c>
      <c r="Z113" s="1539"/>
      <c r="AA113" s="1539"/>
      <c r="AB113" s="1539"/>
      <c r="AC113" s="1029" t="s">
        <v>5</v>
      </c>
      <c r="AD113" s="448"/>
      <c r="AE113" s="448"/>
      <c r="AF113" s="1541"/>
      <c r="AG113" s="1543" t="str">
        <f>VLOOKUP($BK$85,[1]eFFG!$O$4:$XX$4021,16,FALSE)</f>
        <v>University</v>
      </c>
      <c r="AH113" s="1544"/>
      <c r="AI113" s="1544"/>
      <c r="AJ113" s="1544"/>
      <c r="AK113" s="1029" t="s">
        <v>5</v>
      </c>
      <c r="AL113" s="448"/>
      <c r="AM113" s="448"/>
      <c r="AN113" s="1541"/>
      <c r="AO113" s="1542" t="str">
        <f>VLOOKUP($BK$85,[1]eFFG!$O$4:$XX$4021,18,FALSE)</f>
        <v>Mosque School</v>
      </c>
      <c r="AP113" s="1539"/>
      <c r="AQ113" s="1539"/>
      <c r="AR113" s="1539"/>
      <c r="AS113" s="1029" t="s">
        <v>5</v>
      </c>
      <c r="AT113" s="448"/>
      <c r="AU113" s="448"/>
      <c r="AV113" s="1541"/>
      <c r="AW113" s="1535"/>
      <c r="AX113" s="1536"/>
      <c r="AY113" s="448"/>
      <c r="AZ113" s="448"/>
      <c r="BA113" s="448"/>
      <c r="BB113" s="448"/>
      <c r="BC113" s="1537"/>
      <c r="BD113" s="448"/>
      <c r="BE113" s="448"/>
      <c r="BF113" s="448"/>
      <c r="BG113" s="1541"/>
      <c r="BH113" s="60" t="s">
        <v>1</v>
      </c>
      <c r="BK113" s="92"/>
      <c r="BL113" s="92"/>
    </row>
    <row r="114" spans="1:64" ht="14.25" customHeight="1" thickBot="1">
      <c r="A114" s="1406"/>
      <c r="B114" s="1545" t="s">
        <v>0</v>
      </c>
      <c r="C114" s="1546" t="s">
        <v>35</v>
      </c>
      <c r="D114" s="1547"/>
      <c r="E114" s="1547"/>
      <c r="F114" s="1420"/>
      <c r="G114" s="1420"/>
      <c r="H114" s="1502"/>
      <c r="I114" s="1548" t="s">
        <v>1</v>
      </c>
      <c r="J114" s="1546" t="s">
        <v>36</v>
      </c>
      <c r="K114" s="1420"/>
      <c r="L114" s="1488"/>
      <c r="M114" s="1488"/>
      <c r="N114" s="1488"/>
      <c r="O114" s="1502"/>
      <c r="P114" s="1549"/>
      <c r="Q114" s="1550"/>
      <c r="R114" s="1550"/>
      <c r="S114" s="1550"/>
      <c r="T114" s="1551"/>
      <c r="U114" s="877"/>
      <c r="V114" s="877"/>
      <c r="W114" s="877"/>
      <c r="X114" s="1552"/>
      <c r="Y114" s="1553"/>
      <c r="Z114" s="1550"/>
      <c r="AA114" s="1550"/>
      <c r="AB114" s="1550"/>
      <c r="AC114" s="1554"/>
      <c r="AD114" s="877"/>
      <c r="AE114" s="877"/>
      <c r="AF114" s="1552"/>
      <c r="AG114" s="1555"/>
      <c r="AH114" s="1556"/>
      <c r="AI114" s="1556"/>
      <c r="AJ114" s="1556"/>
      <c r="AK114" s="1554"/>
      <c r="AL114" s="877"/>
      <c r="AM114" s="877"/>
      <c r="AN114" s="1552"/>
      <c r="AO114" s="1553"/>
      <c r="AP114" s="1550"/>
      <c r="AQ114" s="1550"/>
      <c r="AR114" s="1550"/>
      <c r="AS114" s="1554"/>
      <c r="AT114" s="877"/>
      <c r="AU114" s="877"/>
      <c r="AV114" s="1552"/>
      <c r="AW114" s="1557"/>
      <c r="AX114" s="1558"/>
      <c r="AY114" s="877"/>
      <c r="AZ114" s="877"/>
      <c r="BA114" s="877"/>
      <c r="BB114" s="877"/>
      <c r="BC114" s="1559"/>
      <c r="BD114" s="877"/>
      <c r="BE114" s="877"/>
      <c r="BF114" s="877"/>
      <c r="BG114" s="1552"/>
      <c r="BH114" s="1561"/>
      <c r="BK114" s="92"/>
      <c r="BL114" s="92"/>
    </row>
    <row r="115" spans="1:64" ht="14.25" customHeight="1" thickTop="1">
      <c r="A115" s="1406">
        <v>8</v>
      </c>
      <c r="B115" s="1516" t="s">
        <v>9</v>
      </c>
      <c r="C115" s="1517" t="str">
        <f>VLOOKUP($BI$87,[1]eFFG!$O$4:$BW$274,11,FALSE)</f>
        <v>Same Answer as 1.04</v>
      </c>
      <c r="D115" s="160"/>
      <c r="E115" s="160"/>
      <c r="F115" s="160"/>
      <c r="G115" s="160"/>
      <c r="H115" s="160"/>
      <c r="I115" s="160"/>
      <c r="J115" s="160"/>
      <c r="K115" s="160"/>
      <c r="L115" s="160"/>
      <c r="M115" s="160"/>
      <c r="N115" s="160"/>
      <c r="O115" s="1518"/>
      <c r="P115" s="1519"/>
      <c r="Q115" s="1520" t="s">
        <v>6</v>
      </c>
      <c r="R115" s="1521" t="str">
        <f>VLOOKUP($BK$85,[1]eFFG!$O$4:$XX$4021,11,FALSE)</f>
        <v>No School</v>
      </c>
      <c r="S115" s="1522"/>
      <c r="T115" s="1522"/>
      <c r="U115" s="1522"/>
      <c r="V115" s="1522"/>
      <c r="W115" s="1522"/>
      <c r="X115" s="1523"/>
      <c r="Y115" s="1524" t="str">
        <f>VLOOKUP($BK$85,[1]eFFG!$O$4:$XX$4021,13,FALSE)</f>
        <v>Secondary School</v>
      </c>
      <c r="Z115" s="1522"/>
      <c r="AA115" s="1522"/>
      <c r="AB115" s="1522"/>
      <c r="AC115" s="730" t="s">
        <v>5</v>
      </c>
      <c r="AD115" s="445"/>
      <c r="AE115" s="445"/>
      <c r="AF115" s="1525"/>
      <c r="AG115" s="1524" t="str">
        <f>VLOOKUP($BK$85,[1]eFFG!$O$4:$XX$4021,15,FALSE)</f>
        <v>Graduated from 14 Grade</v>
      </c>
      <c r="AH115" s="1522"/>
      <c r="AI115" s="1522"/>
      <c r="AJ115" s="1522"/>
      <c r="AK115" s="730" t="s">
        <v>5</v>
      </c>
      <c r="AL115" s="445"/>
      <c r="AM115" s="445"/>
      <c r="AN115" s="1525"/>
      <c r="AO115" s="1524" t="str">
        <f>VLOOKUP($BK$85,[1]eFFG!$O$4:$XX$4021,17,FALSE)</f>
        <v>Madrassa</v>
      </c>
      <c r="AP115" s="1522"/>
      <c r="AQ115" s="1522"/>
      <c r="AR115" s="1522"/>
      <c r="AS115" s="730" t="s">
        <v>5</v>
      </c>
      <c r="AT115" s="445"/>
      <c r="AU115" s="445"/>
      <c r="AV115" s="1525"/>
      <c r="AW115" s="1565" t="s">
        <v>4</v>
      </c>
      <c r="AX115" s="1566"/>
      <c r="AY115" s="834"/>
      <c r="AZ115" s="834"/>
      <c r="BA115" s="834"/>
      <c r="BB115" s="834"/>
      <c r="BC115" s="1567" t="s">
        <v>10</v>
      </c>
      <c r="BD115" s="834" t="s">
        <v>5</v>
      </c>
      <c r="BE115" s="834"/>
      <c r="BF115" s="834"/>
      <c r="BG115" s="1568"/>
      <c r="BH115" s="1528"/>
      <c r="BK115" s="92"/>
      <c r="BL115" s="92"/>
    </row>
    <row r="116" spans="1:64" ht="14.25" customHeight="1">
      <c r="A116" s="1406"/>
      <c r="B116" s="1529" t="s">
        <v>3</v>
      </c>
      <c r="C116" s="445"/>
      <c r="D116" s="445"/>
      <c r="E116" s="445"/>
      <c r="F116" s="445"/>
      <c r="G116" s="445"/>
      <c r="H116" s="445"/>
      <c r="I116" s="445"/>
      <c r="J116" s="445"/>
      <c r="K116" s="445"/>
      <c r="L116" s="445"/>
      <c r="M116" s="445"/>
      <c r="N116" s="445"/>
      <c r="O116" s="445"/>
      <c r="P116" s="1411"/>
      <c r="Q116" s="1520"/>
      <c r="R116" s="1530"/>
      <c r="S116" s="1531"/>
      <c r="T116" s="1531"/>
      <c r="U116" s="1531"/>
      <c r="V116" s="1531"/>
      <c r="W116" s="1531"/>
      <c r="X116" s="1532"/>
      <c r="Y116" s="1533"/>
      <c r="Z116" s="1531"/>
      <c r="AA116" s="1531"/>
      <c r="AB116" s="1531"/>
      <c r="AC116" s="733"/>
      <c r="AD116" s="453"/>
      <c r="AE116" s="453"/>
      <c r="AF116" s="1534"/>
      <c r="AG116" s="1533"/>
      <c r="AH116" s="1531"/>
      <c r="AI116" s="1531"/>
      <c r="AJ116" s="1531"/>
      <c r="AK116" s="733"/>
      <c r="AL116" s="453"/>
      <c r="AM116" s="453"/>
      <c r="AN116" s="1534"/>
      <c r="AO116" s="1533"/>
      <c r="AP116" s="1531"/>
      <c r="AQ116" s="1531"/>
      <c r="AR116" s="1531"/>
      <c r="AS116" s="733"/>
      <c r="AT116" s="453"/>
      <c r="AU116" s="453"/>
      <c r="AV116" s="1534"/>
      <c r="AW116" s="1535"/>
      <c r="AX116" s="1536"/>
      <c r="AY116" s="448"/>
      <c r="AZ116" s="448"/>
      <c r="BA116" s="448"/>
      <c r="BB116" s="448"/>
      <c r="BC116" s="1537"/>
      <c r="BD116" s="448"/>
      <c r="BE116" s="448"/>
      <c r="BF116" s="448"/>
      <c r="BG116" s="1541"/>
      <c r="BH116" s="60" t="s">
        <v>0</v>
      </c>
      <c r="BK116" s="92"/>
      <c r="BL116" s="92"/>
    </row>
    <row r="117" spans="1:64" ht="14.25" customHeight="1">
      <c r="A117" s="1406"/>
      <c r="B117" s="1538"/>
      <c r="C117" s="453"/>
      <c r="D117" s="453"/>
      <c r="E117" s="453"/>
      <c r="F117" s="453"/>
      <c r="G117" s="453"/>
      <c r="H117" s="453"/>
      <c r="I117" s="453"/>
      <c r="J117" s="453"/>
      <c r="K117" s="453"/>
      <c r="L117" s="453"/>
      <c r="M117" s="453"/>
      <c r="N117" s="453"/>
      <c r="O117" s="453"/>
      <c r="P117" s="1416"/>
      <c r="Q117" s="1539" t="str">
        <f>VLOOKUP($BK$85,[1]eFFG!$O$4:$XX$4021,12,FALSE)</f>
        <v>Primary School</v>
      </c>
      <c r="R117" s="1539"/>
      <c r="S117" s="1539"/>
      <c r="T117" s="1540"/>
      <c r="U117" s="448" t="s">
        <v>5</v>
      </c>
      <c r="V117" s="448"/>
      <c r="W117" s="448"/>
      <c r="X117" s="1541"/>
      <c r="Y117" s="1542" t="str">
        <f>VLOOKUP($BK$85,[1]eFFG!$O$4:$XX$4021,14,FALSE)</f>
        <v>High School</v>
      </c>
      <c r="Z117" s="1539"/>
      <c r="AA117" s="1539"/>
      <c r="AB117" s="1539"/>
      <c r="AC117" s="1029" t="s">
        <v>5</v>
      </c>
      <c r="AD117" s="448"/>
      <c r="AE117" s="448"/>
      <c r="AF117" s="1541"/>
      <c r="AG117" s="1543" t="str">
        <f>VLOOKUP($BK$85,[1]eFFG!$O$4:$XX$4021,16,FALSE)</f>
        <v>University</v>
      </c>
      <c r="AH117" s="1544"/>
      <c r="AI117" s="1544"/>
      <c r="AJ117" s="1544"/>
      <c r="AK117" s="1029" t="s">
        <v>5</v>
      </c>
      <c r="AL117" s="448"/>
      <c r="AM117" s="448"/>
      <c r="AN117" s="1541"/>
      <c r="AO117" s="1542" t="str">
        <f>VLOOKUP($BK$85,[1]eFFG!$O$4:$XX$4021,18,FALSE)</f>
        <v>Mosque School</v>
      </c>
      <c r="AP117" s="1539"/>
      <c r="AQ117" s="1539"/>
      <c r="AR117" s="1539"/>
      <c r="AS117" s="1029" t="s">
        <v>5</v>
      </c>
      <c r="AT117" s="448"/>
      <c r="AU117" s="448"/>
      <c r="AV117" s="1541"/>
      <c r="AW117" s="1535"/>
      <c r="AX117" s="1536"/>
      <c r="AY117" s="448"/>
      <c r="AZ117" s="448"/>
      <c r="BA117" s="448"/>
      <c r="BB117" s="448"/>
      <c r="BC117" s="1537"/>
      <c r="BD117" s="448"/>
      <c r="BE117" s="448"/>
      <c r="BF117" s="448"/>
      <c r="BG117" s="1541"/>
      <c r="BH117" s="60" t="s">
        <v>1</v>
      </c>
      <c r="BK117" s="92"/>
      <c r="BL117" s="92"/>
    </row>
    <row r="118" spans="1:64" ht="14.25" customHeight="1" thickBot="1">
      <c r="A118" s="1406"/>
      <c r="B118" s="1545" t="s">
        <v>0</v>
      </c>
      <c r="C118" s="1546" t="s">
        <v>35</v>
      </c>
      <c r="D118" s="1547"/>
      <c r="E118" s="1547"/>
      <c r="F118" s="1420"/>
      <c r="G118" s="1420"/>
      <c r="H118" s="1502"/>
      <c r="I118" s="1548" t="s">
        <v>1</v>
      </c>
      <c r="J118" s="1546" t="s">
        <v>36</v>
      </c>
      <c r="K118" s="1420"/>
      <c r="L118" s="1488"/>
      <c r="M118" s="1488"/>
      <c r="N118" s="1488"/>
      <c r="O118" s="1502"/>
      <c r="P118" s="1549"/>
      <c r="Q118" s="1550"/>
      <c r="R118" s="1550"/>
      <c r="S118" s="1550"/>
      <c r="T118" s="1551"/>
      <c r="U118" s="877"/>
      <c r="V118" s="877"/>
      <c r="W118" s="877"/>
      <c r="X118" s="1552"/>
      <c r="Y118" s="1553"/>
      <c r="Z118" s="1550"/>
      <c r="AA118" s="1550"/>
      <c r="AB118" s="1550"/>
      <c r="AC118" s="1554"/>
      <c r="AD118" s="877"/>
      <c r="AE118" s="877"/>
      <c r="AF118" s="1552"/>
      <c r="AG118" s="1555"/>
      <c r="AH118" s="1556"/>
      <c r="AI118" s="1556"/>
      <c r="AJ118" s="1556"/>
      <c r="AK118" s="1554"/>
      <c r="AL118" s="877"/>
      <c r="AM118" s="877"/>
      <c r="AN118" s="1552"/>
      <c r="AO118" s="1553"/>
      <c r="AP118" s="1550"/>
      <c r="AQ118" s="1550"/>
      <c r="AR118" s="1550"/>
      <c r="AS118" s="1554"/>
      <c r="AT118" s="877"/>
      <c r="AU118" s="877"/>
      <c r="AV118" s="1552"/>
      <c r="AW118" s="1557"/>
      <c r="AX118" s="1558"/>
      <c r="AY118" s="877"/>
      <c r="AZ118" s="877"/>
      <c r="BA118" s="877"/>
      <c r="BB118" s="877"/>
      <c r="BC118" s="1559"/>
      <c r="BD118" s="877"/>
      <c r="BE118" s="877"/>
      <c r="BF118" s="877"/>
      <c r="BG118" s="1552"/>
      <c r="BH118" s="1561"/>
      <c r="BK118" s="92"/>
      <c r="BL118" s="92"/>
    </row>
    <row r="119" spans="1:64" ht="14.25" customHeight="1" thickTop="1" thickBot="1">
      <c r="A119" s="1569">
        <v>9</v>
      </c>
      <c r="B119" s="1516" t="s">
        <v>9</v>
      </c>
      <c r="C119" s="1517" t="str">
        <f>VLOOKUP($BI$87,[1]eFFG!$O$4:$BW$274,11,FALSE)</f>
        <v>Same Answer as 1.04</v>
      </c>
      <c r="D119" s="160"/>
      <c r="E119" s="160"/>
      <c r="F119" s="160"/>
      <c r="G119" s="160"/>
      <c r="H119" s="160"/>
      <c r="I119" s="160"/>
      <c r="J119" s="160"/>
      <c r="K119" s="160"/>
      <c r="L119" s="160"/>
      <c r="M119" s="160"/>
      <c r="N119" s="160"/>
      <c r="O119" s="1518"/>
      <c r="P119" s="1519"/>
      <c r="Q119" s="1520" t="s">
        <v>6</v>
      </c>
      <c r="R119" s="1521" t="str">
        <f>VLOOKUP($BK$85,[1]eFFG!$O$4:$XX$4021,11,FALSE)</f>
        <v>No School</v>
      </c>
      <c r="S119" s="1522"/>
      <c r="T119" s="1522"/>
      <c r="U119" s="1522"/>
      <c r="V119" s="1522"/>
      <c r="W119" s="1522"/>
      <c r="X119" s="1523"/>
      <c r="Y119" s="1524" t="str">
        <f>VLOOKUP($BK$85,[1]eFFG!$O$4:$XX$4021,13,FALSE)</f>
        <v>Secondary School</v>
      </c>
      <c r="Z119" s="1522"/>
      <c r="AA119" s="1522"/>
      <c r="AB119" s="1522"/>
      <c r="AC119" s="730" t="s">
        <v>5</v>
      </c>
      <c r="AD119" s="445"/>
      <c r="AE119" s="445"/>
      <c r="AF119" s="1525"/>
      <c r="AG119" s="1524" t="str">
        <f>VLOOKUP($BK$85,[1]eFFG!$O$4:$XX$4021,15,FALSE)</f>
        <v>Graduated from 14 Grade</v>
      </c>
      <c r="AH119" s="1522"/>
      <c r="AI119" s="1522"/>
      <c r="AJ119" s="1522"/>
      <c r="AK119" s="730" t="s">
        <v>5</v>
      </c>
      <c r="AL119" s="445"/>
      <c r="AM119" s="445"/>
      <c r="AN119" s="1525"/>
      <c r="AO119" s="1524" t="str">
        <f>VLOOKUP($BK$85,[1]eFFG!$O$4:$XX$4021,17,FALSE)</f>
        <v>Madrassa</v>
      </c>
      <c r="AP119" s="1522"/>
      <c r="AQ119" s="1522"/>
      <c r="AR119" s="1522"/>
      <c r="AS119" s="730" t="s">
        <v>5</v>
      </c>
      <c r="AT119" s="445"/>
      <c r="AU119" s="445"/>
      <c r="AV119" s="1525"/>
      <c r="AW119" s="1565" t="s">
        <v>4</v>
      </c>
      <c r="AX119" s="1566"/>
      <c r="AY119" s="834"/>
      <c r="AZ119" s="834"/>
      <c r="BA119" s="834"/>
      <c r="BB119" s="834"/>
      <c r="BC119" s="1567" t="s">
        <v>10</v>
      </c>
      <c r="BD119" s="834" t="s">
        <v>5</v>
      </c>
      <c r="BE119" s="834"/>
      <c r="BF119" s="834"/>
      <c r="BG119" s="1568"/>
      <c r="BH119" s="1528"/>
      <c r="BK119" s="92"/>
      <c r="BL119" s="92"/>
    </row>
    <row r="120" spans="1:64" ht="14.25" customHeight="1" thickTop="1" thickBot="1">
      <c r="A120" s="1570"/>
      <c r="B120" s="1529" t="s">
        <v>3</v>
      </c>
      <c r="C120" s="445"/>
      <c r="D120" s="445"/>
      <c r="E120" s="445"/>
      <c r="F120" s="445"/>
      <c r="G120" s="445"/>
      <c r="H120" s="445"/>
      <c r="I120" s="445"/>
      <c r="J120" s="445"/>
      <c r="K120" s="445"/>
      <c r="L120" s="445"/>
      <c r="M120" s="445"/>
      <c r="N120" s="445"/>
      <c r="O120" s="445"/>
      <c r="P120" s="1411"/>
      <c r="Q120" s="1520"/>
      <c r="R120" s="1530"/>
      <c r="S120" s="1531"/>
      <c r="T120" s="1531"/>
      <c r="U120" s="1531"/>
      <c r="V120" s="1531"/>
      <c r="W120" s="1531"/>
      <c r="X120" s="1532"/>
      <c r="Y120" s="1533"/>
      <c r="Z120" s="1531"/>
      <c r="AA120" s="1531"/>
      <c r="AB120" s="1531"/>
      <c r="AC120" s="733"/>
      <c r="AD120" s="453"/>
      <c r="AE120" s="453"/>
      <c r="AF120" s="1534"/>
      <c r="AG120" s="1533"/>
      <c r="AH120" s="1531"/>
      <c r="AI120" s="1531"/>
      <c r="AJ120" s="1531"/>
      <c r="AK120" s="733"/>
      <c r="AL120" s="453"/>
      <c r="AM120" s="453"/>
      <c r="AN120" s="1534"/>
      <c r="AO120" s="1533"/>
      <c r="AP120" s="1531"/>
      <c r="AQ120" s="1531"/>
      <c r="AR120" s="1531"/>
      <c r="AS120" s="733"/>
      <c r="AT120" s="453"/>
      <c r="AU120" s="453"/>
      <c r="AV120" s="1534"/>
      <c r="AW120" s="1535"/>
      <c r="AX120" s="1536"/>
      <c r="AY120" s="448"/>
      <c r="AZ120" s="448"/>
      <c r="BA120" s="448"/>
      <c r="BB120" s="448"/>
      <c r="BC120" s="1537"/>
      <c r="BD120" s="448"/>
      <c r="BE120" s="448"/>
      <c r="BF120" s="448"/>
      <c r="BG120" s="1541"/>
      <c r="BH120" s="60" t="s">
        <v>0</v>
      </c>
      <c r="BK120" s="92"/>
      <c r="BL120" s="92"/>
    </row>
    <row r="121" spans="1:64" ht="14.25" customHeight="1" thickTop="1" thickBot="1">
      <c r="A121" s="1570"/>
      <c r="B121" s="1538"/>
      <c r="C121" s="453"/>
      <c r="D121" s="453"/>
      <c r="E121" s="453"/>
      <c r="F121" s="453"/>
      <c r="G121" s="453"/>
      <c r="H121" s="453"/>
      <c r="I121" s="453"/>
      <c r="J121" s="453"/>
      <c r="K121" s="453"/>
      <c r="L121" s="453"/>
      <c r="M121" s="453"/>
      <c r="N121" s="453"/>
      <c r="O121" s="453"/>
      <c r="P121" s="1416"/>
      <c r="Q121" s="1539" t="str">
        <f>VLOOKUP($BK$85,[1]eFFG!$O$4:$XX$4021,12,FALSE)</f>
        <v>Primary School</v>
      </c>
      <c r="R121" s="1539"/>
      <c r="S121" s="1539"/>
      <c r="T121" s="1540"/>
      <c r="U121" s="448" t="s">
        <v>5</v>
      </c>
      <c r="V121" s="448"/>
      <c r="W121" s="448"/>
      <c r="X121" s="1541"/>
      <c r="Y121" s="1542" t="str">
        <f>VLOOKUP($BK$85,[1]eFFG!$O$4:$XX$4021,14,FALSE)</f>
        <v>High School</v>
      </c>
      <c r="Z121" s="1539"/>
      <c r="AA121" s="1539"/>
      <c r="AB121" s="1539"/>
      <c r="AC121" s="1029" t="s">
        <v>5</v>
      </c>
      <c r="AD121" s="448"/>
      <c r="AE121" s="448"/>
      <c r="AF121" s="1541"/>
      <c r="AG121" s="1543" t="str">
        <f>VLOOKUP($BK$85,[1]eFFG!$O$4:$XX$4021,16,FALSE)</f>
        <v>University</v>
      </c>
      <c r="AH121" s="1544"/>
      <c r="AI121" s="1544"/>
      <c r="AJ121" s="1544"/>
      <c r="AK121" s="1029" t="s">
        <v>5</v>
      </c>
      <c r="AL121" s="448"/>
      <c r="AM121" s="448"/>
      <c r="AN121" s="1541"/>
      <c r="AO121" s="1542" t="str">
        <f>VLOOKUP($BK$85,[1]eFFG!$O$4:$XX$4021,18,FALSE)</f>
        <v>Mosque School</v>
      </c>
      <c r="AP121" s="1539"/>
      <c r="AQ121" s="1539"/>
      <c r="AR121" s="1539"/>
      <c r="AS121" s="1029" t="s">
        <v>5</v>
      </c>
      <c r="AT121" s="448"/>
      <c r="AU121" s="448"/>
      <c r="AV121" s="1541"/>
      <c r="AW121" s="1535"/>
      <c r="AX121" s="1536"/>
      <c r="AY121" s="448"/>
      <c r="AZ121" s="448"/>
      <c r="BA121" s="448"/>
      <c r="BB121" s="448"/>
      <c r="BC121" s="1537"/>
      <c r="BD121" s="448"/>
      <c r="BE121" s="448"/>
      <c r="BF121" s="448"/>
      <c r="BG121" s="1541"/>
      <c r="BH121" s="60" t="s">
        <v>1</v>
      </c>
      <c r="BK121" s="92"/>
      <c r="BL121" s="92"/>
    </row>
    <row r="122" spans="1:64" ht="14.25" customHeight="1" thickTop="1" thickBot="1">
      <c r="A122" s="1571"/>
      <c r="B122" s="1545" t="s">
        <v>0</v>
      </c>
      <c r="C122" s="1546" t="s">
        <v>35</v>
      </c>
      <c r="D122" s="1547"/>
      <c r="E122" s="1547"/>
      <c r="F122" s="1420"/>
      <c r="G122" s="1420"/>
      <c r="H122" s="1502"/>
      <c r="I122" s="1548" t="s">
        <v>1</v>
      </c>
      <c r="J122" s="1546" t="s">
        <v>36</v>
      </c>
      <c r="K122" s="1420"/>
      <c r="L122" s="1488"/>
      <c r="M122" s="1488"/>
      <c r="N122" s="1488"/>
      <c r="O122" s="1502"/>
      <c r="P122" s="1572"/>
      <c r="Q122" s="1553"/>
      <c r="R122" s="1550"/>
      <c r="S122" s="1550"/>
      <c r="T122" s="1551"/>
      <c r="U122" s="877"/>
      <c r="V122" s="877"/>
      <c r="W122" s="877"/>
      <c r="X122" s="1552"/>
      <c r="Y122" s="1553"/>
      <c r="Z122" s="1550"/>
      <c r="AA122" s="1550"/>
      <c r="AB122" s="1550"/>
      <c r="AC122" s="1554"/>
      <c r="AD122" s="877"/>
      <c r="AE122" s="877"/>
      <c r="AF122" s="1552"/>
      <c r="AG122" s="1555"/>
      <c r="AH122" s="1556"/>
      <c r="AI122" s="1556"/>
      <c r="AJ122" s="1556"/>
      <c r="AK122" s="1554"/>
      <c r="AL122" s="877"/>
      <c r="AM122" s="877"/>
      <c r="AN122" s="1552"/>
      <c r="AO122" s="1553"/>
      <c r="AP122" s="1550"/>
      <c r="AQ122" s="1550"/>
      <c r="AR122" s="1550"/>
      <c r="AS122" s="1554"/>
      <c r="AT122" s="877"/>
      <c r="AU122" s="877"/>
      <c r="AV122" s="1552"/>
      <c r="AW122" s="1557"/>
      <c r="AX122" s="1558"/>
      <c r="AY122" s="877"/>
      <c r="AZ122" s="877"/>
      <c r="BA122" s="877"/>
      <c r="BB122" s="877"/>
      <c r="BC122" s="1559"/>
      <c r="BD122" s="877"/>
      <c r="BE122" s="877"/>
      <c r="BF122" s="877"/>
      <c r="BG122" s="1552"/>
      <c r="BH122" s="1573"/>
      <c r="BK122" s="92"/>
      <c r="BL122" s="92"/>
    </row>
    <row r="123" spans="1:64" ht="15.75" customHeight="1" thickTop="1">
      <c r="A123" s="91"/>
      <c r="B123" s="91"/>
      <c r="C123" s="91"/>
      <c r="D123" s="91"/>
      <c r="E123" s="91"/>
      <c r="F123" s="91"/>
      <c r="G123" s="91"/>
      <c r="H123" s="91"/>
      <c r="I123" s="91"/>
      <c r="J123" s="91"/>
      <c r="K123" s="91"/>
      <c r="L123" s="91"/>
      <c r="M123" s="91"/>
      <c r="N123" s="91"/>
      <c r="BI123" s="92"/>
      <c r="BJ123" s="92"/>
      <c r="BK123" s="92"/>
    </row>
    <row r="124" spans="1:64" ht="6" customHeight="1">
      <c r="A124" s="1503"/>
      <c r="B124" s="207"/>
      <c r="C124" s="1474"/>
      <c r="D124" s="171"/>
      <c r="E124" s="171"/>
      <c r="F124" s="19"/>
      <c r="G124" s="19"/>
      <c r="H124" s="207"/>
      <c r="I124" s="1474"/>
      <c r="J124" s="171"/>
      <c r="K124" s="19"/>
      <c r="L124" s="16"/>
      <c r="M124" s="16"/>
      <c r="N124" s="16"/>
      <c r="O124" s="40"/>
      <c r="P124" s="40"/>
      <c r="Q124" s="40"/>
      <c r="R124" s="40"/>
      <c r="S124" s="40"/>
      <c r="T124" s="18"/>
      <c r="U124" s="18"/>
      <c r="V124" s="18"/>
      <c r="W124" s="18"/>
      <c r="X124" s="18"/>
      <c r="Y124" s="16"/>
      <c r="Z124" s="469"/>
      <c r="AA124" s="469"/>
      <c r="AB124" s="18"/>
      <c r="AC124" s="18"/>
      <c r="AD124" s="18"/>
      <c r="AE124" s="18"/>
      <c r="BI124" s="56"/>
      <c r="BJ124" s="56"/>
      <c r="BK124" s="19"/>
      <c r="BL124" s="19"/>
    </row>
    <row r="125" spans="1:64" ht="15" customHeight="1">
      <c r="A125" s="172"/>
      <c r="B125" s="172"/>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1515"/>
      <c r="BJ125" s="1515"/>
      <c r="BK125" s="19"/>
      <c r="BL125" s="19"/>
    </row>
    <row r="126" spans="1:64" ht="14.25" customHeight="1">
      <c r="A126" s="16"/>
      <c r="B126" s="19"/>
      <c r="C126" s="750"/>
      <c r="D126" s="74"/>
      <c r="E126" s="75"/>
      <c r="F126" s="75"/>
      <c r="G126" s="75"/>
      <c r="H126" s="16"/>
      <c r="I126" s="19"/>
      <c r="K126" s="38"/>
      <c r="L126" s="16"/>
      <c r="M126" s="409"/>
      <c r="P126" s="38"/>
      <c r="Q126" s="16"/>
      <c r="R126" s="409"/>
      <c r="V126" s="38"/>
      <c r="Y126" s="38"/>
      <c r="Z126" s="38"/>
      <c r="AA126" s="38"/>
      <c r="AB126" s="38"/>
      <c r="AD126" s="38"/>
      <c r="AE126" s="38"/>
      <c r="AF126" s="38"/>
      <c r="AG126" s="38"/>
      <c r="AH126" s="38"/>
      <c r="AI126" s="38"/>
      <c r="AJ126" s="38"/>
      <c r="AL126" s="38"/>
      <c r="AM126" s="18"/>
      <c r="AN126" s="18"/>
      <c r="AO126" s="38"/>
      <c r="AP126" s="38"/>
      <c r="AQ126" s="38"/>
      <c r="AR126" s="38"/>
      <c r="AS126" s="38"/>
      <c r="AT126" s="18"/>
      <c r="AU126" s="18"/>
      <c r="AW126" s="38"/>
      <c r="AX126" s="38"/>
      <c r="AY126" s="38"/>
      <c r="AZ126" s="38"/>
      <c r="BA126" s="38"/>
      <c r="BB126" s="38"/>
      <c r="BC126" s="38"/>
      <c r="BD126" s="38"/>
      <c r="BE126" s="38"/>
      <c r="BF126" s="38"/>
      <c r="BG126" s="38"/>
      <c r="BH126" s="38"/>
      <c r="BI126" s="1574"/>
      <c r="BJ126" s="1574"/>
    </row>
    <row r="127" spans="1:64" ht="6" customHeight="1">
      <c r="C127" s="750"/>
      <c r="D127" s="18"/>
      <c r="E127" s="18"/>
      <c r="F127" s="18"/>
      <c r="G127" s="18"/>
      <c r="H127" s="18"/>
      <c r="I127" s="18"/>
      <c r="N127" s="91"/>
      <c r="O127" s="91"/>
      <c r="P127" s="91"/>
      <c r="Q127" s="91"/>
      <c r="R127" s="91"/>
      <c r="S127" s="91"/>
      <c r="T127" s="91"/>
      <c r="U127" s="91"/>
      <c r="V127" s="91"/>
      <c r="W127" s="91"/>
      <c r="X127" s="91"/>
      <c r="Y127" s="91"/>
      <c r="Z127" s="91"/>
      <c r="AA127" s="91"/>
      <c r="AM127" s="18"/>
      <c r="AN127" s="18"/>
      <c r="AT127" s="18"/>
      <c r="AU127" s="18"/>
      <c r="BI127" s="1575"/>
      <c r="BJ127" s="1575"/>
      <c r="BK127" s="19"/>
      <c r="BL127" s="19"/>
    </row>
    <row r="128" spans="1:64" s="19" customFormat="1" ht="15" customHeight="1">
      <c r="A128" s="18"/>
      <c r="B128" s="18"/>
      <c r="C128" s="38"/>
      <c r="D128" s="38"/>
      <c r="E128" s="38"/>
      <c r="F128" s="38"/>
      <c r="G128" s="38"/>
      <c r="H128" s="38"/>
      <c r="I128" s="38"/>
      <c r="J128" s="38"/>
      <c r="K128" s="38"/>
      <c r="L128" s="38"/>
      <c r="M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1576"/>
      <c r="BJ128" s="1577"/>
    </row>
    <row r="129" spans="1:64" s="19" customFormat="1" ht="15" customHeight="1">
      <c r="A129" s="950"/>
      <c r="B129" s="73"/>
      <c r="C129" s="73"/>
      <c r="D129" s="73"/>
      <c r="E129" s="73"/>
      <c r="F129" s="73"/>
      <c r="G129" s="73"/>
      <c r="H129" s="73"/>
      <c r="I129" s="73"/>
      <c r="J129" s="73"/>
      <c r="K129" s="73"/>
      <c r="L129" s="73"/>
      <c r="M129" s="73"/>
      <c r="N129" s="73"/>
      <c r="O129" s="16"/>
      <c r="P129" s="409"/>
      <c r="Q129" s="1443"/>
      <c r="R129" s="1443"/>
      <c r="S129" s="1443"/>
      <c r="T129" s="1443"/>
      <c r="U129" s="1443"/>
      <c r="AC129" s="16"/>
      <c r="AD129" s="409"/>
      <c r="AE129" s="409"/>
      <c r="AF129" s="409"/>
      <c r="AG129" s="409"/>
      <c r="AH129" s="409"/>
      <c r="AI129" s="409"/>
      <c r="AM129" s="38"/>
      <c r="AN129" s="38"/>
      <c r="AO129" s="38"/>
      <c r="AP129" s="38"/>
      <c r="AQ129" s="38"/>
      <c r="AR129" s="38"/>
      <c r="AS129" s="38"/>
      <c r="AT129" s="16"/>
      <c r="AU129" s="409"/>
      <c r="AV129" s="1443"/>
      <c r="AW129" s="1443"/>
      <c r="AX129" s="1443"/>
      <c r="AY129" s="1443"/>
      <c r="AZ129" s="1443"/>
      <c r="BA129" s="4"/>
      <c r="BB129" s="4"/>
      <c r="BC129" s="4"/>
      <c r="BD129" s="4"/>
      <c r="BE129" s="4"/>
      <c r="BF129" s="38"/>
      <c r="BG129" s="38"/>
      <c r="BI129" s="1576"/>
      <c r="BJ129" s="1577"/>
    </row>
    <row r="130" spans="1:64" s="19" customFormat="1" ht="15" customHeight="1">
      <c r="A130" s="950"/>
      <c r="B130" s="73"/>
      <c r="C130" s="73"/>
      <c r="D130" s="73"/>
      <c r="E130" s="73"/>
      <c r="F130" s="73"/>
      <c r="G130" s="73"/>
      <c r="H130" s="73"/>
      <c r="I130" s="73"/>
      <c r="J130" s="73"/>
      <c r="K130" s="73"/>
      <c r="L130" s="73"/>
      <c r="M130" s="73"/>
      <c r="N130" s="73"/>
      <c r="O130" s="16"/>
      <c r="P130" s="409"/>
      <c r="Q130" s="1443"/>
      <c r="R130" s="1443"/>
      <c r="S130" s="16"/>
      <c r="T130" s="409"/>
      <c r="X130" s="16"/>
      <c r="Y130" s="409"/>
      <c r="AC130" s="16"/>
      <c r="AD130" s="409"/>
      <c r="AE130" s="409"/>
      <c r="AF130" s="409"/>
      <c r="AG130" s="409"/>
      <c r="AH130" s="409"/>
      <c r="AI130" s="409"/>
      <c r="AK130" s="409"/>
      <c r="AM130" s="38"/>
      <c r="AN130" s="38"/>
      <c r="AO130" s="38"/>
      <c r="AP130" s="38"/>
      <c r="AQ130" s="38"/>
      <c r="AR130" s="38"/>
      <c r="AS130" s="38"/>
      <c r="AT130" s="16"/>
      <c r="AU130" s="409"/>
      <c r="AV130" s="1443"/>
      <c r="AW130" s="1443"/>
      <c r="AX130" s="1443"/>
      <c r="AY130" s="1443"/>
      <c r="AZ130" s="1443"/>
      <c r="BI130" s="1576"/>
      <c r="BJ130" s="1577"/>
      <c r="BK130" s="91"/>
      <c r="BL130" s="91"/>
    </row>
    <row r="131" spans="1:64" s="19" customFormat="1" ht="14.25" customHeight="1">
      <c r="A131" s="950"/>
      <c r="B131" s="73"/>
      <c r="C131" s="73"/>
      <c r="D131" s="73"/>
      <c r="E131" s="73"/>
      <c r="F131" s="73"/>
      <c r="G131" s="73"/>
      <c r="H131" s="73"/>
      <c r="I131" s="73"/>
      <c r="J131" s="73"/>
      <c r="K131" s="73"/>
      <c r="L131" s="73"/>
      <c r="M131" s="73"/>
      <c r="N131" s="73"/>
      <c r="O131" s="16"/>
      <c r="P131" s="409"/>
      <c r="Q131" s="750"/>
      <c r="R131" s="750"/>
      <c r="S131" s="16"/>
      <c r="T131" s="409"/>
      <c r="U131" s="18"/>
      <c r="V131" s="18"/>
      <c r="W131" s="18"/>
      <c r="X131" s="16"/>
      <c r="Y131" s="409"/>
      <c r="Z131" s="18"/>
      <c r="AA131" s="18"/>
      <c r="AB131" s="18"/>
      <c r="AC131" s="16"/>
      <c r="AD131" s="409"/>
      <c r="AE131" s="409"/>
      <c r="AF131" s="409"/>
      <c r="AG131" s="409"/>
      <c r="AH131" s="409"/>
      <c r="AI131" s="409"/>
      <c r="AL131" s="18"/>
      <c r="AM131" s="38"/>
      <c r="AN131" s="38"/>
      <c r="AO131" s="38"/>
      <c r="AP131" s="38"/>
      <c r="AQ131" s="38"/>
      <c r="AR131" s="38"/>
      <c r="AS131" s="38"/>
      <c r="AT131" s="16"/>
      <c r="AU131" s="409"/>
      <c r="AV131" s="750"/>
      <c r="AW131" s="750"/>
      <c r="AX131" s="750"/>
      <c r="AY131" s="18"/>
      <c r="AZ131" s="18"/>
      <c r="BA131" s="750"/>
      <c r="BB131" s="750"/>
      <c r="BC131" s="1578"/>
      <c r="BD131" s="1578"/>
      <c r="BE131" s="1578"/>
      <c r="BI131" s="1576"/>
      <c r="BJ131" s="1577"/>
    </row>
    <row r="132" spans="1:64" s="18" customFormat="1" ht="14.25" customHeight="1">
      <c r="A132" s="950"/>
      <c r="B132" s="73"/>
      <c r="C132" s="73"/>
      <c r="D132" s="73"/>
      <c r="E132" s="73"/>
      <c r="F132" s="73"/>
      <c r="G132" s="73"/>
      <c r="H132" s="73"/>
      <c r="I132" s="73"/>
      <c r="J132" s="73"/>
      <c r="K132" s="73"/>
      <c r="L132" s="73"/>
      <c r="M132" s="73"/>
      <c r="N132" s="73"/>
      <c r="O132" s="16"/>
      <c r="P132" s="409"/>
      <c r="Q132" s="750"/>
      <c r="R132" s="750"/>
      <c r="S132" s="16"/>
      <c r="T132" s="409"/>
      <c r="X132" s="16"/>
      <c r="Y132" s="409"/>
      <c r="AC132" s="16"/>
      <c r="AD132" s="409"/>
      <c r="AE132" s="409"/>
      <c r="AF132" s="409"/>
      <c r="AG132" s="409"/>
      <c r="AH132" s="409"/>
      <c r="AI132" s="409"/>
      <c r="AJ132" s="19"/>
      <c r="AK132" s="19"/>
      <c r="AM132" s="19"/>
      <c r="AN132" s="19"/>
      <c r="AO132" s="19"/>
      <c r="AP132" s="19"/>
      <c r="AQ132" s="19"/>
      <c r="AR132" s="19"/>
      <c r="AS132" s="19"/>
      <c r="AT132" s="16"/>
      <c r="AU132" s="409"/>
      <c r="AV132" s="750"/>
      <c r="AW132" s="750"/>
      <c r="AX132" s="750"/>
      <c r="BA132" s="409"/>
      <c r="BB132" s="409"/>
      <c r="BC132" s="16"/>
      <c r="BD132" s="1579"/>
      <c r="BE132" s="750"/>
      <c r="BI132" s="84"/>
      <c r="BJ132" s="84"/>
      <c r="BK132" s="19"/>
      <c r="BL132" s="19"/>
    </row>
    <row r="133" spans="1:64" s="18" customFormat="1" ht="14.25" customHeight="1">
      <c r="A133" s="950"/>
      <c r="B133" s="73"/>
      <c r="C133" s="73"/>
      <c r="D133" s="73"/>
      <c r="E133" s="73"/>
      <c r="F133" s="73"/>
      <c r="G133" s="73"/>
      <c r="H133" s="73"/>
      <c r="I133" s="73"/>
      <c r="J133" s="73"/>
      <c r="K133" s="73"/>
      <c r="L133" s="73"/>
      <c r="M133" s="73"/>
      <c r="N133" s="73"/>
      <c r="O133" s="16"/>
      <c r="P133" s="409"/>
      <c r="Q133" s="16"/>
      <c r="R133" s="16"/>
      <c r="S133" s="16"/>
      <c r="T133" s="409"/>
      <c r="X133" s="16"/>
      <c r="Y133" s="750"/>
      <c r="Z133" s="750"/>
      <c r="AA133" s="750"/>
      <c r="AB133" s="750"/>
      <c r="AC133" s="16"/>
      <c r="AD133" s="627"/>
      <c r="AE133" s="627"/>
      <c r="AF133" s="627"/>
      <c r="AG133" s="627"/>
      <c r="AH133" s="627"/>
      <c r="AI133" s="627"/>
      <c r="AJ133" s="627"/>
      <c r="AK133" s="627"/>
      <c r="AL133" s="627"/>
      <c r="AM133" s="19"/>
      <c r="AN133" s="19"/>
      <c r="AO133" s="19"/>
      <c r="AP133" s="19"/>
      <c r="AQ133" s="19"/>
      <c r="AR133" s="19"/>
      <c r="AS133" s="19"/>
      <c r="AT133" s="16"/>
      <c r="AU133" s="409"/>
      <c r="AV133" s="16"/>
      <c r="AW133" s="16"/>
      <c r="AX133" s="16"/>
      <c r="AY133" s="1578"/>
      <c r="AZ133" s="1578"/>
      <c r="BC133" s="16"/>
      <c r="BD133" s="1579"/>
      <c r="BE133" s="39"/>
      <c r="BI133" s="46"/>
      <c r="BJ133" s="46"/>
      <c r="BK133" s="19"/>
      <c r="BL133" s="19"/>
    </row>
    <row r="134" spans="1:64" s="18" customFormat="1" ht="14.25" customHeight="1">
      <c r="A134" s="950"/>
      <c r="B134" s="73"/>
      <c r="C134" s="73"/>
      <c r="D134" s="73"/>
      <c r="E134" s="73"/>
      <c r="F134" s="73"/>
      <c r="G134" s="73"/>
      <c r="H134" s="73"/>
      <c r="I134" s="73"/>
      <c r="J134" s="73"/>
      <c r="K134" s="73"/>
      <c r="L134" s="73"/>
      <c r="M134" s="73"/>
      <c r="N134" s="73"/>
      <c r="O134" s="16"/>
      <c r="P134" s="409"/>
      <c r="Q134" s="16"/>
      <c r="R134" s="16"/>
      <c r="S134" s="16"/>
      <c r="T134" s="409"/>
      <c r="X134" s="16"/>
      <c r="Y134" s="750"/>
      <c r="Z134" s="750"/>
      <c r="AA134" s="750"/>
      <c r="AB134" s="750"/>
      <c r="AC134" s="16"/>
      <c r="AD134" s="627"/>
      <c r="AE134" s="627"/>
      <c r="AF134" s="627"/>
      <c r="AG134" s="627"/>
      <c r="AH134" s="627"/>
      <c r="AI134" s="627"/>
      <c r="AJ134" s="627"/>
      <c r="AK134" s="627"/>
      <c r="AL134" s="627"/>
      <c r="AM134" s="19"/>
      <c r="AN134" s="19"/>
      <c r="AO134" s="19"/>
      <c r="AP134" s="19"/>
      <c r="AQ134" s="19"/>
      <c r="AR134" s="19"/>
      <c r="AS134" s="19"/>
      <c r="AT134" s="16"/>
      <c r="AU134" s="750"/>
      <c r="AV134" s="750"/>
      <c r="AW134" s="750"/>
      <c r="AX134" s="750"/>
      <c r="AY134" s="750"/>
      <c r="AZ134" s="750"/>
      <c r="BA134" s="750"/>
      <c r="BB134" s="750"/>
      <c r="BC134" s="750"/>
      <c r="BD134" s="750"/>
      <c r="BE134" s="750"/>
      <c r="BF134" s="750"/>
      <c r="BG134" s="750"/>
      <c r="BH134" s="750"/>
      <c r="BI134" s="56"/>
      <c r="BJ134" s="56"/>
      <c r="BK134" s="19"/>
      <c r="BL134" s="19"/>
    </row>
    <row r="135" spans="1:64" s="18" customFormat="1" ht="14.25" customHeight="1">
      <c r="A135" s="950"/>
      <c r="B135" s="73"/>
      <c r="C135" s="73"/>
      <c r="D135" s="73"/>
      <c r="E135" s="73"/>
      <c r="F135" s="73"/>
      <c r="G135" s="73"/>
      <c r="H135" s="73"/>
      <c r="I135" s="73"/>
      <c r="J135" s="73"/>
      <c r="K135" s="73"/>
      <c r="L135" s="73"/>
      <c r="M135" s="73"/>
      <c r="N135" s="73"/>
      <c r="O135" s="16"/>
      <c r="P135" s="409"/>
      <c r="Q135" s="16"/>
      <c r="R135" s="16"/>
      <c r="S135" s="16"/>
      <c r="T135" s="409"/>
      <c r="X135" s="16"/>
      <c r="Y135" s="750"/>
      <c r="Z135" s="750"/>
      <c r="AA135" s="750"/>
      <c r="AB135" s="750"/>
      <c r="AC135" s="16"/>
      <c r="AD135" s="627"/>
      <c r="AE135" s="627"/>
      <c r="AF135" s="627"/>
      <c r="AG135" s="627"/>
      <c r="AH135" s="627"/>
      <c r="AI135" s="627"/>
      <c r="AJ135" s="627"/>
      <c r="AK135" s="627"/>
      <c r="AL135" s="627"/>
      <c r="AM135" s="16"/>
      <c r="AN135" s="16"/>
      <c r="AO135" s="627"/>
      <c r="AP135" s="627"/>
      <c r="AQ135" s="627"/>
      <c r="AR135" s="16"/>
      <c r="AS135" s="409"/>
      <c r="AT135" s="16"/>
      <c r="AU135" s="750"/>
      <c r="AV135" s="750"/>
      <c r="AW135" s="750"/>
      <c r="AX135" s="750"/>
      <c r="AY135" s="750"/>
      <c r="AZ135" s="750"/>
      <c r="BA135" s="750"/>
      <c r="BB135" s="750"/>
      <c r="BC135" s="750"/>
      <c r="BD135" s="750"/>
      <c r="BE135" s="750"/>
      <c r="BF135" s="750"/>
      <c r="BG135" s="750"/>
      <c r="BH135" s="750"/>
      <c r="BI135" s="84"/>
      <c r="BJ135" s="84"/>
      <c r="BK135" s="19"/>
      <c r="BL135" s="19"/>
    </row>
    <row r="136" spans="1:64" s="18" customFormat="1" ht="14.25" customHeight="1">
      <c r="A136" s="950"/>
      <c r="B136" s="73"/>
      <c r="C136" s="73"/>
      <c r="D136" s="73"/>
      <c r="E136" s="73"/>
      <c r="F136" s="73"/>
      <c r="G136" s="73"/>
      <c r="H136" s="73"/>
      <c r="I136" s="73"/>
      <c r="J136" s="73"/>
      <c r="K136" s="73"/>
      <c r="L136" s="73"/>
      <c r="M136" s="73"/>
      <c r="N136" s="73"/>
      <c r="O136" s="16"/>
      <c r="P136" s="409"/>
      <c r="Q136" s="1443"/>
      <c r="R136" s="1443"/>
      <c r="S136" s="1443"/>
      <c r="T136" s="1443"/>
      <c r="U136" s="1443"/>
      <c r="V136" s="19"/>
      <c r="W136" s="19"/>
      <c r="X136" s="19"/>
      <c r="Y136" s="19"/>
      <c r="Z136" s="19"/>
      <c r="AA136" s="19"/>
      <c r="AB136" s="19"/>
      <c r="AC136" s="16"/>
      <c r="AD136" s="409"/>
      <c r="AE136" s="409"/>
      <c r="AF136" s="409"/>
      <c r="AG136" s="409"/>
      <c r="AH136" s="409"/>
      <c r="AI136" s="409"/>
      <c r="AJ136" s="19"/>
      <c r="AK136" s="19"/>
      <c r="AL136" s="19"/>
      <c r="AM136" s="19"/>
      <c r="AN136" s="19"/>
      <c r="AO136" s="19"/>
      <c r="AP136" s="19"/>
      <c r="AQ136" s="19"/>
      <c r="AR136" s="19"/>
      <c r="AS136" s="19"/>
      <c r="AT136" s="16"/>
      <c r="AU136" s="409"/>
      <c r="AV136" s="1443"/>
      <c r="AW136" s="1443"/>
      <c r="AX136" s="1443"/>
      <c r="AY136" s="1443"/>
      <c r="AZ136" s="1443"/>
      <c r="BA136" s="4"/>
      <c r="BB136" s="4"/>
      <c r="BC136" s="4"/>
      <c r="BD136" s="4"/>
      <c r="BE136" s="4"/>
      <c r="BF136" s="38"/>
      <c r="BG136" s="38"/>
      <c r="BH136" s="19"/>
      <c r="BI136" s="46"/>
      <c r="BJ136" s="46"/>
      <c r="BK136" s="19"/>
      <c r="BL136" s="19"/>
    </row>
    <row r="137" spans="1:64" ht="14.25" customHeight="1">
      <c r="A137" s="950"/>
      <c r="B137" s="73"/>
      <c r="C137" s="73"/>
      <c r="D137" s="73"/>
      <c r="E137" s="73"/>
      <c r="F137" s="73"/>
      <c r="G137" s="73"/>
      <c r="H137" s="73"/>
      <c r="I137" s="73"/>
      <c r="J137" s="73"/>
      <c r="K137" s="73"/>
      <c r="L137" s="73"/>
      <c r="M137" s="73"/>
      <c r="N137" s="73"/>
      <c r="O137" s="16"/>
      <c r="P137" s="409"/>
      <c r="Q137" s="1443"/>
      <c r="R137" s="1443"/>
      <c r="S137" s="16"/>
      <c r="T137" s="409"/>
      <c r="U137" s="19"/>
      <c r="V137" s="19"/>
      <c r="W137" s="19"/>
      <c r="X137" s="16"/>
      <c r="Y137" s="409"/>
      <c r="Z137" s="19"/>
      <c r="AA137" s="19"/>
      <c r="AB137" s="19"/>
      <c r="AC137" s="16"/>
      <c r="AD137" s="409"/>
      <c r="AE137" s="409"/>
      <c r="AF137" s="409"/>
      <c r="AG137" s="409"/>
      <c r="AH137" s="409"/>
      <c r="AI137" s="409"/>
      <c r="AJ137" s="19"/>
      <c r="AK137" s="409"/>
      <c r="AL137" s="19"/>
      <c r="AM137" s="19"/>
      <c r="AN137" s="19"/>
      <c r="AO137" s="19"/>
      <c r="AP137" s="19"/>
      <c r="AQ137" s="19"/>
      <c r="AR137" s="19"/>
      <c r="AS137" s="19"/>
      <c r="AT137" s="16"/>
      <c r="AU137" s="409"/>
      <c r="AV137" s="1443"/>
      <c r="AW137" s="1443"/>
      <c r="AX137" s="1443"/>
      <c r="AY137" s="1443"/>
      <c r="AZ137" s="1443"/>
      <c r="BA137" s="19"/>
      <c r="BB137" s="19"/>
      <c r="BC137" s="19"/>
      <c r="BD137" s="19"/>
      <c r="BE137" s="19"/>
      <c r="BF137" s="19"/>
      <c r="BG137" s="19"/>
      <c r="BH137" s="19"/>
      <c r="BI137" s="56"/>
      <c r="BJ137" s="56"/>
      <c r="BK137" s="19"/>
      <c r="BL137" s="19"/>
    </row>
    <row r="138" spans="1:64" ht="14.25" customHeight="1">
      <c r="A138" s="950"/>
      <c r="B138" s="73"/>
      <c r="C138" s="73"/>
      <c r="D138" s="73"/>
      <c r="E138" s="73"/>
      <c r="F138" s="73"/>
      <c r="G138" s="73"/>
      <c r="H138" s="73"/>
      <c r="I138" s="73"/>
      <c r="J138" s="73"/>
      <c r="K138" s="73"/>
      <c r="L138" s="73"/>
      <c r="M138" s="73"/>
      <c r="N138" s="73"/>
      <c r="O138" s="16"/>
      <c r="P138" s="409"/>
      <c r="Q138" s="750"/>
      <c r="R138" s="750"/>
      <c r="S138" s="16"/>
      <c r="T138" s="409"/>
      <c r="U138" s="18"/>
      <c r="V138" s="18"/>
      <c r="W138" s="18"/>
      <c r="X138" s="16"/>
      <c r="Y138" s="409"/>
      <c r="Z138" s="18"/>
      <c r="AA138" s="18"/>
      <c r="AB138" s="18"/>
      <c r="AC138" s="16"/>
      <c r="AD138" s="409"/>
      <c r="AE138" s="409"/>
      <c r="AF138" s="409"/>
      <c r="AG138" s="409"/>
      <c r="AH138" s="409"/>
      <c r="AI138" s="409"/>
      <c r="AJ138" s="19"/>
      <c r="AK138" s="19"/>
      <c r="AL138" s="18"/>
      <c r="AM138" s="19"/>
      <c r="AN138" s="19"/>
      <c r="AO138" s="19"/>
      <c r="AP138" s="19"/>
      <c r="AQ138" s="19"/>
      <c r="AR138" s="19"/>
      <c r="AS138" s="19"/>
      <c r="AT138" s="16"/>
      <c r="AU138" s="409"/>
      <c r="AV138" s="750"/>
      <c r="AW138" s="750"/>
      <c r="AX138" s="750"/>
      <c r="AY138" s="18"/>
      <c r="AZ138" s="18"/>
      <c r="BA138" s="750"/>
      <c r="BB138" s="750"/>
      <c r="BC138" s="1578"/>
      <c r="BD138" s="1578"/>
      <c r="BE138" s="1578"/>
      <c r="BF138" s="19"/>
      <c r="BG138" s="19"/>
      <c r="BH138" s="19"/>
      <c r="BI138" s="18"/>
      <c r="BJ138" s="18"/>
      <c r="BK138" s="19"/>
      <c r="BL138" s="19"/>
    </row>
    <row r="139" spans="1:64" ht="14.25" customHeight="1">
      <c r="A139" s="950"/>
      <c r="B139" s="73"/>
      <c r="C139" s="73"/>
      <c r="D139" s="73"/>
      <c r="E139" s="73"/>
      <c r="F139" s="73"/>
      <c r="G139" s="73"/>
      <c r="H139" s="73"/>
      <c r="I139" s="73"/>
      <c r="J139" s="73"/>
      <c r="K139" s="73"/>
      <c r="L139" s="73"/>
      <c r="M139" s="73"/>
      <c r="N139" s="73"/>
      <c r="O139" s="16"/>
      <c r="P139" s="409"/>
      <c r="Q139" s="750"/>
      <c r="R139" s="750"/>
      <c r="S139" s="16"/>
      <c r="T139" s="409"/>
      <c r="U139" s="18"/>
      <c r="V139" s="18"/>
      <c r="W139" s="18"/>
      <c r="X139" s="16"/>
      <c r="Y139" s="409"/>
      <c r="Z139" s="18"/>
      <c r="AA139" s="18"/>
      <c r="AB139" s="18"/>
      <c r="AC139" s="16"/>
      <c r="AD139" s="409"/>
      <c r="AE139" s="409"/>
      <c r="AF139" s="409"/>
      <c r="AG139" s="409"/>
      <c r="AH139" s="409"/>
      <c r="AI139" s="409"/>
      <c r="AJ139" s="19"/>
      <c r="AK139" s="19"/>
      <c r="AL139" s="18"/>
      <c r="AM139" s="16"/>
      <c r="AN139" s="409"/>
      <c r="AT139" s="16"/>
      <c r="AU139" s="409"/>
      <c r="AV139" s="750"/>
      <c r="AW139" s="750"/>
      <c r="AX139" s="750"/>
      <c r="AY139" s="18"/>
      <c r="AZ139" s="18"/>
      <c r="BA139" s="409"/>
      <c r="BB139" s="409"/>
      <c r="BC139" s="16"/>
      <c r="BD139" s="1579"/>
      <c r="BE139" s="750"/>
      <c r="BF139" s="18"/>
      <c r="BG139" s="18"/>
      <c r="BH139" s="18"/>
      <c r="BI139" s="92"/>
      <c r="BJ139" s="92"/>
      <c r="BK139" s="92"/>
      <c r="BL139" s="92"/>
    </row>
    <row r="140" spans="1:64" ht="14.25" customHeight="1">
      <c r="A140" s="950"/>
      <c r="B140" s="73"/>
      <c r="C140" s="73"/>
      <c r="D140" s="73"/>
      <c r="E140" s="73"/>
      <c r="F140" s="73"/>
      <c r="G140" s="73"/>
      <c r="H140" s="73"/>
      <c r="I140" s="73"/>
      <c r="J140" s="73"/>
      <c r="K140" s="73"/>
      <c r="L140" s="73"/>
      <c r="M140" s="73"/>
      <c r="N140" s="73"/>
      <c r="O140" s="16"/>
      <c r="P140" s="409"/>
      <c r="Q140" s="16"/>
      <c r="R140" s="16"/>
      <c r="S140" s="16"/>
      <c r="T140" s="409"/>
      <c r="U140" s="18"/>
      <c r="V140" s="18"/>
      <c r="W140" s="18"/>
      <c r="X140" s="16"/>
      <c r="Y140" s="750"/>
      <c r="Z140" s="750"/>
      <c r="AA140" s="750"/>
      <c r="AB140" s="750"/>
      <c r="AC140" s="16"/>
      <c r="AD140" s="627"/>
      <c r="AE140" s="627"/>
      <c r="AF140" s="627"/>
      <c r="AG140" s="627"/>
      <c r="AH140" s="627"/>
      <c r="AI140" s="627"/>
      <c r="AJ140" s="627"/>
      <c r="AK140" s="627"/>
      <c r="AL140" s="627"/>
      <c r="AM140" s="16"/>
      <c r="AN140" s="409"/>
      <c r="AO140" s="18"/>
      <c r="AP140" s="18"/>
      <c r="AR140" s="409"/>
      <c r="AS140" s="18"/>
      <c r="AT140" s="16"/>
      <c r="AU140" s="409"/>
      <c r="AV140" s="16"/>
      <c r="AW140" s="16"/>
      <c r="AX140" s="16"/>
      <c r="AY140" s="1578"/>
      <c r="AZ140" s="1578"/>
      <c r="BA140" s="18"/>
      <c r="BB140" s="18"/>
      <c r="BC140" s="16"/>
      <c r="BD140" s="1579"/>
      <c r="BE140" s="39"/>
      <c r="BF140" s="18"/>
      <c r="BG140" s="18"/>
      <c r="BH140" s="18"/>
      <c r="BI140" s="92"/>
      <c r="BJ140" s="92"/>
      <c r="BK140" s="92"/>
      <c r="BL140" s="92"/>
    </row>
    <row r="141" spans="1:64" ht="14.25" customHeight="1">
      <c r="A141" s="950"/>
      <c r="B141" s="73"/>
      <c r="C141" s="73"/>
      <c r="D141" s="73"/>
      <c r="E141" s="73"/>
      <c r="F141" s="73"/>
      <c r="G141" s="73"/>
      <c r="H141" s="73"/>
      <c r="I141" s="73"/>
      <c r="J141" s="73"/>
      <c r="K141" s="73"/>
      <c r="L141" s="73"/>
      <c r="M141" s="73"/>
      <c r="N141" s="73"/>
      <c r="O141" s="16"/>
      <c r="P141" s="409"/>
      <c r="Q141" s="16"/>
      <c r="R141" s="16"/>
      <c r="S141" s="16"/>
      <c r="T141" s="409"/>
      <c r="U141" s="18"/>
      <c r="V141" s="18"/>
      <c r="W141" s="18"/>
      <c r="X141" s="16"/>
      <c r="Y141" s="750"/>
      <c r="Z141" s="750"/>
      <c r="AA141" s="750"/>
      <c r="AB141" s="750"/>
      <c r="AC141" s="16"/>
      <c r="AD141" s="627"/>
      <c r="AE141" s="627"/>
      <c r="AF141" s="627"/>
      <c r="AG141" s="627"/>
      <c r="AH141" s="627"/>
      <c r="AI141" s="627"/>
      <c r="AJ141" s="627"/>
      <c r="AK141" s="627"/>
      <c r="AL141" s="627"/>
      <c r="AM141" s="16"/>
      <c r="AN141" s="1578"/>
      <c r="AO141" s="1578"/>
      <c r="AP141" s="1578"/>
      <c r="AQ141" s="1578"/>
      <c r="AR141" s="16"/>
      <c r="AS141" s="409"/>
      <c r="AT141" s="16"/>
      <c r="AU141" s="750"/>
      <c r="AV141" s="750"/>
      <c r="AW141" s="750"/>
      <c r="AX141" s="750"/>
      <c r="AY141" s="750"/>
      <c r="AZ141" s="750"/>
      <c r="BA141" s="750"/>
      <c r="BB141" s="750"/>
      <c r="BC141" s="750"/>
      <c r="BD141" s="750"/>
      <c r="BE141" s="750"/>
      <c r="BF141" s="750"/>
      <c r="BG141" s="750"/>
      <c r="BH141" s="750"/>
      <c r="BI141" s="92"/>
      <c r="BJ141" s="92"/>
      <c r="BK141" s="92"/>
      <c r="BL141" s="92"/>
    </row>
    <row r="142" spans="1:64" ht="14.25" customHeight="1">
      <c r="A142" s="950"/>
      <c r="B142" s="73"/>
      <c r="C142" s="73"/>
      <c r="D142" s="73"/>
      <c r="E142" s="73"/>
      <c r="F142" s="73"/>
      <c r="G142" s="73"/>
      <c r="H142" s="73"/>
      <c r="I142" s="73"/>
      <c r="J142" s="73"/>
      <c r="K142" s="73"/>
      <c r="L142" s="73"/>
      <c r="M142" s="73"/>
      <c r="N142" s="73"/>
      <c r="O142" s="16"/>
      <c r="P142" s="409"/>
      <c r="Q142" s="16"/>
      <c r="R142" s="16"/>
      <c r="S142" s="16"/>
      <c r="T142" s="409"/>
      <c r="U142" s="18"/>
      <c r="V142" s="18"/>
      <c r="W142" s="18"/>
      <c r="X142" s="16"/>
      <c r="Y142" s="750"/>
      <c r="Z142" s="750"/>
      <c r="AA142" s="750"/>
      <c r="AB142" s="750"/>
      <c r="AC142" s="16"/>
      <c r="AD142" s="627"/>
      <c r="AE142" s="627"/>
      <c r="AF142" s="627"/>
      <c r="AG142" s="627"/>
      <c r="AH142" s="627"/>
      <c r="AI142" s="627"/>
      <c r="AJ142" s="627"/>
      <c r="AK142" s="627"/>
      <c r="AL142" s="627"/>
      <c r="AM142" s="409"/>
      <c r="AN142" s="627"/>
      <c r="AO142" s="18"/>
      <c r="AP142" s="18"/>
      <c r="AQ142" s="1580"/>
      <c r="AR142" s="16"/>
      <c r="AS142" s="409"/>
      <c r="AT142" s="16"/>
      <c r="AU142" s="750"/>
      <c r="AV142" s="750"/>
      <c r="AW142" s="750"/>
      <c r="AX142" s="750"/>
      <c r="AY142" s="750"/>
      <c r="AZ142" s="750"/>
      <c r="BA142" s="750"/>
      <c r="BB142" s="750"/>
      <c r="BC142" s="750"/>
      <c r="BD142" s="750"/>
      <c r="BE142" s="750"/>
      <c r="BF142" s="750"/>
      <c r="BG142" s="750"/>
      <c r="BH142" s="750"/>
      <c r="BI142" s="92"/>
      <c r="BJ142" s="92"/>
      <c r="BK142" s="92"/>
      <c r="BL142" s="92"/>
    </row>
    <row r="143" spans="1:64" ht="14.25" customHeight="1">
      <c r="A143" s="950"/>
      <c r="B143" s="73"/>
      <c r="C143" s="73"/>
      <c r="D143" s="73"/>
      <c r="E143" s="73"/>
      <c r="F143" s="73"/>
      <c r="G143" s="73"/>
      <c r="H143" s="73"/>
      <c r="I143" s="73"/>
      <c r="J143" s="73"/>
      <c r="K143" s="73"/>
      <c r="L143" s="73"/>
      <c r="M143" s="73"/>
      <c r="N143" s="73"/>
      <c r="O143" s="16"/>
      <c r="P143" s="409"/>
      <c r="Q143" s="1443"/>
      <c r="R143" s="1443"/>
      <c r="S143" s="1443"/>
      <c r="T143" s="1443"/>
      <c r="U143" s="1443"/>
      <c r="V143" s="19"/>
      <c r="W143" s="19"/>
      <c r="X143" s="19"/>
      <c r="Y143" s="19"/>
      <c r="Z143" s="19"/>
      <c r="AA143" s="19"/>
      <c r="AB143" s="19"/>
      <c r="AC143" s="16"/>
      <c r="AD143" s="409"/>
      <c r="AE143" s="409"/>
      <c r="AF143" s="409"/>
      <c r="AG143" s="409"/>
      <c r="AH143" s="409"/>
      <c r="AI143" s="409"/>
      <c r="AJ143" s="19"/>
      <c r="AK143" s="19"/>
      <c r="AL143" s="19"/>
      <c r="AM143" s="19"/>
      <c r="AN143" s="19"/>
      <c r="AO143" s="19"/>
      <c r="AP143" s="19"/>
      <c r="AQ143" s="19"/>
      <c r="AR143" s="19"/>
      <c r="AS143" s="19"/>
      <c r="AT143" s="16"/>
      <c r="AU143" s="409"/>
      <c r="AV143" s="1443"/>
      <c r="AW143" s="1443"/>
      <c r="AX143" s="1443"/>
      <c r="AY143" s="1443"/>
      <c r="AZ143" s="1443"/>
      <c r="BF143" s="38"/>
      <c r="BG143" s="38"/>
      <c r="BH143" s="19"/>
      <c r="BI143" s="92"/>
      <c r="BJ143" s="92"/>
      <c r="BK143" s="92"/>
      <c r="BL143" s="92"/>
    </row>
    <row r="144" spans="1:64" ht="14.25" customHeight="1">
      <c r="A144" s="950"/>
      <c r="B144" s="73"/>
      <c r="C144" s="73"/>
      <c r="D144" s="73"/>
      <c r="E144" s="73"/>
      <c r="F144" s="73"/>
      <c r="G144" s="73"/>
      <c r="H144" s="73"/>
      <c r="I144" s="73"/>
      <c r="J144" s="73"/>
      <c r="K144" s="73"/>
      <c r="L144" s="73"/>
      <c r="M144" s="73"/>
      <c r="N144" s="73"/>
      <c r="O144" s="16"/>
      <c r="P144" s="409"/>
      <c r="Q144" s="1443"/>
      <c r="R144" s="1443"/>
      <c r="S144" s="16"/>
      <c r="T144" s="409"/>
      <c r="U144" s="19"/>
      <c r="V144" s="19"/>
      <c r="W144" s="19"/>
      <c r="X144" s="16"/>
      <c r="Y144" s="409"/>
      <c r="Z144" s="19"/>
      <c r="AA144" s="19"/>
      <c r="AB144" s="19"/>
      <c r="AC144" s="16"/>
      <c r="AD144" s="409"/>
      <c r="AE144" s="409"/>
      <c r="AF144" s="409"/>
      <c r="AG144" s="409"/>
      <c r="AH144" s="409"/>
      <c r="AI144" s="409"/>
      <c r="AJ144" s="19"/>
      <c r="AK144" s="409"/>
      <c r="AL144" s="19"/>
      <c r="AM144" s="19"/>
      <c r="AN144" s="19"/>
      <c r="AO144" s="19"/>
      <c r="AP144" s="19"/>
      <c r="AQ144" s="19"/>
      <c r="AR144" s="19"/>
      <c r="AS144" s="19"/>
      <c r="AT144" s="16"/>
      <c r="AU144" s="409"/>
      <c r="AV144" s="1443"/>
      <c r="AW144" s="1443"/>
      <c r="AX144" s="1443"/>
      <c r="AY144" s="1443"/>
      <c r="AZ144" s="1443"/>
      <c r="BA144" s="19"/>
      <c r="BB144" s="19"/>
      <c r="BC144" s="19"/>
      <c r="BD144" s="19"/>
      <c r="BE144" s="19"/>
      <c r="BF144" s="19"/>
      <c r="BG144" s="19"/>
      <c r="BH144" s="19"/>
      <c r="BI144" s="92"/>
      <c r="BJ144" s="92"/>
      <c r="BK144" s="92"/>
      <c r="BL144" s="92"/>
    </row>
    <row r="145" spans="1:64" ht="14.25" customHeight="1">
      <c r="A145" s="950"/>
      <c r="B145" s="73"/>
      <c r="C145" s="73"/>
      <c r="D145" s="73"/>
      <c r="E145" s="73"/>
      <c r="F145" s="73"/>
      <c r="G145" s="73"/>
      <c r="H145" s="73"/>
      <c r="I145" s="73"/>
      <c r="J145" s="73"/>
      <c r="K145" s="73"/>
      <c r="L145" s="73"/>
      <c r="M145" s="73"/>
      <c r="N145" s="73"/>
      <c r="O145" s="16"/>
      <c r="P145" s="409"/>
      <c r="Q145" s="750"/>
      <c r="R145" s="750"/>
      <c r="S145" s="16"/>
      <c r="T145" s="409"/>
      <c r="U145" s="18"/>
      <c r="V145" s="18"/>
      <c r="W145" s="18"/>
      <c r="X145" s="16"/>
      <c r="Y145" s="409"/>
      <c r="Z145" s="18"/>
      <c r="AA145" s="18"/>
      <c r="AB145" s="18"/>
      <c r="AC145" s="16"/>
      <c r="AD145" s="409"/>
      <c r="AE145" s="409"/>
      <c r="AF145" s="409"/>
      <c r="AG145" s="409"/>
      <c r="AH145" s="409"/>
      <c r="AI145" s="409"/>
      <c r="AJ145" s="19"/>
      <c r="AK145" s="19"/>
      <c r="AL145" s="18"/>
      <c r="AM145" s="19"/>
      <c r="AN145" s="19"/>
      <c r="AO145" s="19"/>
      <c r="AP145" s="19"/>
      <c r="AQ145" s="19"/>
      <c r="AR145" s="19"/>
      <c r="AS145" s="19"/>
      <c r="AT145" s="16"/>
      <c r="AU145" s="409"/>
      <c r="AV145" s="750"/>
      <c r="AW145" s="750"/>
      <c r="AX145" s="750"/>
      <c r="AY145" s="18"/>
      <c r="AZ145" s="18"/>
      <c r="BA145" s="750"/>
      <c r="BB145" s="750"/>
      <c r="BC145" s="1578"/>
      <c r="BD145" s="1578"/>
      <c r="BE145" s="1578"/>
      <c r="BF145" s="19"/>
      <c r="BG145" s="19"/>
      <c r="BH145" s="19"/>
      <c r="BI145" s="92"/>
      <c r="BJ145" s="92"/>
      <c r="BK145" s="92"/>
      <c r="BL145" s="92"/>
    </row>
    <row r="146" spans="1:64" ht="14.25" customHeight="1">
      <c r="A146" s="950"/>
      <c r="B146" s="73"/>
      <c r="C146" s="73"/>
      <c r="D146" s="73"/>
      <c r="E146" s="73"/>
      <c r="F146" s="73"/>
      <c r="G146" s="73"/>
      <c r="H146" s="73"/>
      <c r="I146" s="73"/>
      <c r="J146" s="73"/>
      <c r="K146" s="73"/>
      <c r="L146" s="73"/>
      <c r="M146" s="73"/>
      <c r="N146" s="73"/>
      <c r="O146" s="16"/>
      <c r="P146" s="409"/>
      <c r="Q146" s="750"/>
      <c r="R146" s="750"/>
      <c r="S146" s="16"/>
      <c r="T146" s="409"/>
      <c r="U146" s="18"/>
      <c r="V146" s="18"/>
      <c r="W146" s="18"/>
      <c r="X146" s="16"/>
      <c r="Y146" s="409"/>
      <c r="Z146" s="18"/>
      <c r="AA146" s="18"/>
      <c r="AB146" s="18"/>
      <c r="AC146" s="16"/>
      <c r="AD146" s="409"/>
      <c r="AE146" s="409"/>
      <c r="AF146" s="409"/>
      <c r="AG146" s="409"/>
      <c r="AH146" s="409"/>
      <c r="AI146" s="409"/>
      <c r="AJ146" s="19"/>
      <c r="AK146" s="19"/>
      <c r="AL146" s="18"/>
      <c r="AM146" s="16"/>
      <c r="AN146" s="409"/>
      <c r="AT146" s="16"/>
      <c r="AU146" s="409"/>
      <c r="AV146" s="750"/>
      <c r="AW146" s="750"/>
      <c r="AX146" s="750"/>
      <c r="AY146" s="18"/>
      <c r="AZ146" s="18"/>
      <c r="BA146" s="409"/>
      <c r="BB146" s="409"/>
      <c r="BC146" s="16"/>
      <c r="BD146" s="1579"/>
      <c r="BE146" s="750"/>
      <c r="BF146" s="18"/>
      <c r="BG146" s="18"/>
      <c r="BH146" s="18"/>
      <c r="BI146" s="84"/>
      <c r="BJ146" s="84"/>
      <c r="BK146" s="92"/>
      <c r="BL146" s="92"/>
    </row>
    <row r="147" spans="1:64" ht="14.25" customHeight="1">
      <c r="A147" s="950"/>
      <c r="B147" s="73"/>
      <c r="C147" s="73"/>
      <c r="D147" s="73"/>
      <c r="E147" s="73"/>
      <c r="F147" s="73"/>
      <c r="G147" s="73"/>
      <c r="H147" s="73"/>
      <c r="I147" s="73"/>
      <c r="J147" s="73"/>
      <c r="K147" s="73"/>
      <c r="L147" s="73"/>
      <c r="M147" s="73"/>
      <c r="N147" s="73"/>
      <c r="O147" s="16"/>
      <c r="P147" s="409"/>
      <c r="Q147" s="16"/>
      <c r="R147" s="16"/>
      <c r="S147" s="16"/>
      <c r="T147" s="409"/>
      <c r="U147" s="18"/>
      <c r="V147" s="18"/>
      <c r="W147" s="18"/>
      <c r="X147" s="16"/>
      <c r="Y147" s="750"/>
      <c r="Z147" s="750"/>
      <c r="AA147" s="750"/>
      <c r="AB147" s="750"/>
      <c r="AC147" s="16"/>
      <c r="AD147" s="627"/>
      <c r="AE147" s="627"/>
      <c r="AF147" s="627"/>
      <c r="AG147" s="627"/>
      <c r="AH147" s="627"/>
      <c r="AI147" s="627"/>
      <c r="AJ147" s="627"/>
      <c r="AK147" s="627"/>
      <c r="AL147" s="627"/>
      <c r="AM147" s="16"/>
      <c r="AN147" s="409"/>
      <c r="AO147" s="18"/>
      <c r="AP147" s="18"/>
      <c r="AR147" s="409"/>
      <c r="AS147" s="18"/>
      <c r="AT147" s="16"/>
      <c r="AU147" s="409"/>
      <c r="AV147" s="16"/>
      <c r="AW147" s="16"/>
      <c r="AX147" s="16"/>
      <c r="AY147" s="1578"/>
      <c r="AZ147" s="1578"/>
      <c r="BA147" s="18"/>
      <c r="BB147" s="18"/>
      <c r="BC147" s="16"/>
      <c r="BD147" s="1579"/>
      <c r="BE147" s="39"/>
      <c r="BF147" s="18"/>
      <c r="BG147" s="18"/>
      <c r="BH147" s="18"/>
      <c r="BI147" s="46"/>
      <c r="BJ147" s="46"/>
      <c r="BK147" s="92"/>
      <c r="BL147" s="92"/>
    </row>
    <row r="148" spans="1:64" ht="14.25" customHeight="1">
      <c r="A148" s="950"/>
      <c r="B148" s="73"/>
      <c r="C148" s="73"/>
      <c r="D148" s="73"/>
      <c r="E148" s="73"/>
      <c r="F148" s="73"/>
      <c r="G148" s="73"/>
      <c r="H148" s="73"/>
      <c r="I148" s="73"/>
      <c r="J148" s="73"/>
      <c r="K148" s="73"/>
      <c r="L148" s="73"/>
      <c r="M148" s="73"/>
      <c r="N148" s="73"/>
      <c r="O148" s="16"/>
      <c r="P148" s="409"/>
      <c r="Q148" s="16"/>
      <c r="R148" s="16"/>
      <c r="S148" s="16"/>
      <c r="T148" s="409"/>
      <c r="U148" s="18"/>
      <c r="V148" s="18"/>
      <c r="W148" s="18"/>
      <c r="X148" s="16"/>
      <c r="Y148" s="750"/>
      <c r="Z148" s="750"/>
      <c r="AA148" s="750"/>
      <c r="AB148" s="750"/>
      <c r="AC148" s="16"/>
      <c r="AD148" s="627"/>
      <c r="AE148" s="627"/>
      <c r="AF148" s="627"/>
      <c r="AG148" s="627"/>
      <c r="AH148" s="627"/>
      <c r="AI148" s="627"/>
      <c r="AJ148" s="627"/>
      <c r="AK148" s="627"/>
      <c r="AL148" s="627"/>
      <c r="AM148" s="16"/>
      <c r="AN148" s="1578"/>
      <c r="AO148" s="1578"/>
      <c r="AP148" s="1578"/>
      <c r="AQ148" s="1578"/>
      <c r="AR148" s="16"/>
      <c r="AS148" s="409"/>
      <c r="AT148" s="16"/>
      <c r="AU148" s="750"/>
      <c r="AV148" s="750"/>
      <c r="AW148" s="750"/>
      <c r="AX148" s="750"/>
      <c r="AY148" s="750"/>
      <c r="AZ148" s="750"/>
      <c r="BA148" s="750"/>
      <c r="BB148" s="750"/>
      <c r="BC148" s="750"/>
      <c r="BD148" s="750"/>
      <c r="BE148" s="750"/>
      <c r="BF148" s="750"/>
      <c r="BG148" s="750"/>
      <c r="BH148" s="750"/>
      <c r="BI148" s="84"/>
      <c r="BJ148" s="84"/>
      <c r="BK148" s="92"/>
      <c r="BL148" s="92"/>
    </row>
    <row r="149" spans="1:64" ht="14.25" customHeight="1">
      <c r="A149" s="950"/>
      <c r="B149" s="73"/>
      <c r="C149" s="73"/>
      <c r="D149" s="73"/>
      <c r="E149" s="73"/>
      <c r="F149" s="73"/>
      <c r="G149" s="73"/>
      <c r="H149" s="73"/>
      <c r="I149" s="73"/>
      <c r="J149" s="73"/>
      <c r="K149" s="73"/>
      <c r="L149" s="73"/>
      <c r="M149" s="73"/>
      <c r="N149" s="73"/>
      <c r="O149" s="16"/>
      <c r="P149" s="409"/>
      <c r="Q149" s="16"/>
      <c r="R149" s="16"/>
      <c r="S149" s="16"/>
      <c r="T149" s="409"/>
      <c r="U149" s="18"/>
      <c r="V149" s="18"/>
      <c r="W149" s="18"/>
      <c r="X149" s="16"/>
      <c r="Y149" s="750"/>
      <c r="Z149" s="750"/>
      <c r="AA149" s="750"/>
      <c r="AB149" s="750"/>
      <c r="AC149" s="16"/>
      <c r="AD149" s="627"/>
      <c r="AE149" s="627"/>
      <c r="AF149" s="627"/>
      <c r="AG149" s="627"/>
      <c r="AH149" s="627"/>
      <c r="AI149" s="627"/>
      <c r="AJ149" s="627"/>
      <c r="AK149" s="627"/>
      <c r="AL149" s="627"/>
      <c r="AM149" s="409"/>
      <c r="AN149" s="627"/>
      <c r="AO149" s="18"/>
      <c r="AP149" s="18"/>
      <c r="AQ149" s="1580"/>
      <c r="AR149" s="16"/>
      <c r="AS149" s="409"/>
      <c r="AT149" s="16"/>
      <c r="AU149" s="750"/>
      <c r="AV149" s="750"/>
      <c r="AW149" s="750"/>
      <c r="AX149" s="750"/>
      <c r="AY149" s="750"/>
      <c r="AZ149" s="750"/>
      <c r="BA149" s="750"/>
      <c r="BB149" s="750"/>
      <c r="BC149" s="750"/>
      <c r="BD149" s="750"/>
      <c r="BE149" s="750"/>
      <c r="BF149" s="750"/>
      <c r="BG149" s="750"/>
      <c r="BH149" s="750"/>
      <c r="BI149" s="46"/>
      <c r="BJ149" s="46"/>
      <c r="BK149" s="92"/>
      <c r="BL149" s="92"/>
    </row>
    <row r="150" spans="1:64" ht="14.25" customHeight="1">
      <c r="A150" s="950"/>
      <c r="B150" s="73"/>
      <c r="C150" s="73"/>
      <c r="D150" s="73"/>
      <c r="E150" s="73"/>
      <c r="F150" s="73"/>
      <c r="G150" s="73"/>
      <c r="H150" s="73"/>
      <c r="I150" s="73"/>
      <c r="J150" s="73"/>
      <c r="K150" s="73"/>
      <c r="L150" s="73"/>
      <c r="M150" s="73"/>
      <c r="N150" s="73"/>
      <c r="O150" s="16"/>
      <c r="P150" s="409"/>
      <c r="Q150" s="1443"/>
      <c r="R150" s="1443"/>
      <c r="S150" s="1443"/>
      <c r="T150" s="1443"/>
      <c r="U150" s="1443"/>
      <c r="V150" s="19"/>
      <c r="W150" s="19"/>
      <c r="X150" s="19"/>
      <c r="Y150" s="19"/>
      <c r="Z150" s="19"/>
      <c r="AA150" s="19"/>
      <c r="AB150" s="19"/>
      <c r="AC150" s="16"/>
      <c r="AD150" s="409"/>
      <c r="AE150" s="409"/>
      <c r="AF150" s="409"/>
      <c r="AG150" s="409"/>
      <c r="AH150" s="409"/>
      <c r="AI150" s="409"/>
      <c r="AJ150" s="19"/>
      <c r="AK150" s="19"/>
      <c r="AL150" s="19"/>
      <c r="AM150" s="19"/>
      <c r="AN150" s="19"/>
      <c r="AO150" s="19"/>
      <c r="AP150" s="19"/>
      <c r="AQ150" s="19"/>
      <c r="AR150" s="19"/>
      <c r="AS150" s="19"/>
      <c r="AT150" s="16"/>
      <c r="AU150" s="409"/>
      <c r="AV150" s="1443"/>
      <c r="AW150" s="1443"/>
      <c r="AX150" s="1443"/>
      <c r="AY150" s="1443"/>
      <c r="AZ150" s="1443"/>
      <c r="BF150" s="38"/>
      <c r="BG150" s="38"/>
      <c r="BH150" s="19"/>
      <c r="BI150" s="84"/>
      <c r="BJ150" s="84"/>
      <c r="BK150" s="92"/>
      <c r="BL150" s="92"/>
    </row>
    <row r="151" spans="1:64" ht="14.25" customHeight="1">
      <c r="A151" s="950"/>
      <c r="B151" s="73"/>
      <c r="C151" s="73"/>
      <c r="D151" s="73"/>
      <c r="E151" s="73"/>
      <c r="F151" s="73"/>
      <c r="G151" s="73"/>
      <c r="H151" s="73"/>
      <c r="I151" s="73"/>
      <c r="J151" s="73"/>
      <c r="K151" s="73"/>
      <c r="L151" s="73"/>
      <c r="M151" s="73"/>
      <c r="N151" s="73"/>
      <c r="O151" s="16"/>
      <c r="P151" s="409"/>
      <c r="Q151" s="1443"/>
      <c r="R151" s="1443"/>
      <c r="S151" s="16"/>
      <c r="T151" s="409"/>
      <c r="U151" s="19"/>
      <c r="V151" s="19"/>
      <c r="W151" s="19"/>
      <c r="X151" s="16"/>
      <c r="Y151" s="409"/>
      <c r="Z151" s="19"/>
      <c r="AA151" s="19"/>
      <c r="AB151" s="19"/>
      <c r="AC151" s="16"/>
      <c r="AD151" s="409"/>
      <c r="AE151" s="409"/>
      <c r="AF151" s="409"/>
      <c r="AG151" s="409"/>
      <c r="AH151" s="409"/>
      <c r="AI151" s="409"/>
      <c r="AJ151" s="19"/>
      <c r="AK151" s="409"/>
      <c r="AL151" s="19"/>
      <c r="AM151" s="19"/>
      <c r="AN151" s="19"/>
      <c r="AO151" s="19"/>
      <c r="AP151" s="19"/>
      <c r="AQ151" s="19"/>
      <c r="AR151" s="19"/>
      <c r="AS151" s="19"/>
      <c r="AT151" s="16"/>
      <c r="AU151" s="409"/>
      <c r="AV151" s="1443"/>
      <c r="AW151" s="1443"/>
      <c r="AX151" s="1443"/>
      <c r="AY151" s="1443"/>
      <c r="AZ151" s="1443"/>
      <c r="BA151" s="19"/>
      <c r="BB151" s="19"/>
      <c r="BC151" s="19"/>
      <c r="BD151" s="19"/>
      <c r="BE151" s="19"/>
      <c r="BF151" s="19"/>
      <c r="BG151" s="19"/>
      <c r="BH151" s="19"/>
      <c r="BI151" s="46"/>
      <c r="BJ151" s="46"/>
      <c r="BK151" s="92"/>
      <c r="BL151" s="92"/>
    </row>
    <row r="152" spans="1:64" ht="14.25" customHeight="1">
      <c r="A152" s="950"/>
      <c r="B152" s="73"/>
      <c r="C152" s="73"/>
      <c r="D152" s="73"/>
      <c r="E152" s="73"/>
      <c r="F152" s="73"/>
      <c r="G152" s="73"/>
      <c r="H152" s="73"/>
      <c r="I152" s="73"/>
      <c r="J152" s="73"/>
      <c r="K152" s="73"/>
      <c r="L152" s="73"/>
      <c r="M152" s="73"/>
      <c r="N152" s="73"/>
      <c r="O152" s="16"/>
      <c r="P152" s="409"/>
      <c r="Q152" s="750"/>
      <c r="R152" s="750"/>
      <c r="S152" s="16"/>
      <c r="T152" s="409"/>
      <c r="U152" s="18"/>
      <c r="V152" s="18"/>
      <c r="W152" s="18"/>
      <c r="X152" s="16"/>
      <c r="Y152" s="409"/>
      <c r="Z152" s="18"/>
      <c r="AA152" s="18"/>
      <c r="AB152" s="18"/>
      <c r="AC152" s="16"/>
      <c r="AD152" s="409"/>
      <c r="AE152" s="409"/>
      <c r="AF152" s="409"/>
      <c r="AG152" s="409"/>
      <c r="AH152" s="409"/>
      <c r="AI152" s="409"/>
      <c r="AJ152" s="19"/>
      <c r="AK152" s="19"/>
      <c r="AL152" s="18"/>
      <c r="AM152" s="19"/>
      <c r="AN152" s="19"/>
      <c r="AO152" s="19"/>
      <c r="AP152" s="19"/>
      <c r="AQ152" s="19"/>
      <c r="AR152" s="19"/>
      <c r="AS152" s="19"/>
      <c r="AT152" s="16"/>
      <c r="AU152" s="409"/>
      <c r="AV152" s="750"/>
      <c r="AW152" s="750"/>
      <c r="AX152" s="750"/>
      <c r="AY152" s="18"/>
      <c r="AZ152" s="18"/>
      <c r="BA152" s="750"/>
      <c r="BB152" s="750"/>
      <c r="BC152" s="1578"/>
      <c r="BD152" s="1578"/>
      <c r="BE152" s="1578"/>
      <c r="BF152" s="19"/>
      <c r="BG152" s="19"/>
      <c r="BH152" s="19"/>
      <c r="BI152" s="84"/>
      <c r="BJ152" s="84"/>
      <c r="BK152" s="92"/>
      <c r="BL152" s="92"/>
    </row>
    <row r="153" spans="1:64" ht="14.25" customHeight="1">
      <c r="A153" s="950"/>
      <c r="B153" s="73"/>
      <c r="C153" s="73"/>
      <c r="D153" s="73"/>
      <c r="E153" s="73"/>
      <c r="F153" s="73"/>
      <c r="G153" s="73"/>
      <c r="H153" s="73"/>
      <c r="I153" s="73"/>
      <c r="J153" s="73"/>
      <c r="K153" s="73"/>
      <c r="L153" s="73"/>
      <c r="M153" s="73"/>
      <c r="N153" s="73"/>
      <c r="O153" s="16"/>
      <c r="P153" s="409"/>
      <c r="Q153" s="750"/>
      <c r="R153" s="750"/>
      <c r="S153" s="16"/>
      <c r="T153" s="409"/>
      <c r="U153" s="18"/>
      <c r="V153" s="18"/>
      <c r="W153" s="18"/>
      <c r="X153" s="16"/>
      <c r="Y153" s="409"/>
      <c r="Z153" s="18"/>
      <c r="AA153" s="18"/>
      <c r="AB153" s="18"/>
      <c r="AC153" s="16"/>
      <c r="AD153" s="409"/>
      <c r="AE153" s="409"/>
      <c r="AF153" s="409"/>
      <c r="AG153" s="409"/>
      <c r="AH153" s="409"/>
      <c r="AI153" s="409"/>
      <c r="AJ153" s="19"/>
      <c r="AK153" s="19"/>
      <c r="AL153" s="18"/>
      <c r="AM153" s="16"/>
      <c r="AN153" s="409"/>
      <c r="AT153" s="16"/>
      <c r="AU153" s="409"/>
      <c r="AV153" s="750"/>
      <c r="AW153" s="750"/>
      <c r="AX153" s="750"/>
      <c r="AY153" s="18"/>
      <c r="AZ153" s="18"/>
      <c r="BA153" s="409"/>
      <c r="BB153" s="409"/>
      <c r="BC153" s="16"/>
      <c r="BD153" s="1579"/>
      <c r="BE153" s="750"/>
      <c r="BF153" s="18"/>
      <c r="BG153" s="18"/>
      <c r="BH153" s="18"/>
      <c r="BI153" s="46"/>
      <c r="BJ153" s="46"/>
      <c r="BK153" s="92"/>
      <c r="BL153" s="92"/>
    </row>
    <row r="154" spans="1:64" ht="14.25" customHeight="1">
      <c r="A154" s="950"/>
      <c r="B154" s="73"/>
      <c r="C154" s="73"/>
      <c r="D154" s="73"/>
      <c r="E154" s="73"/>
      <c r="F154" s="73"/>
      <c r="G154" s="73"/>
      <c r="H154" s="73"/>
      <c r="I154" s="73"/>
      <c r="J154" s="73"/>
      <c r="K154" s="73"/>
      <c r="L154" s="73"/>
      <c r="M154" s="73"/>
      <c r="N154" s="73"/>
      <c r="O154" s="16"/>
      <c r="P154" s="409"/>
      <c r="Q154" s="16"/>
      <c r="R154" s="16"/>
      <c r="S154" s="16"/>
      <c r="T154" s="409"/>
      <c r="U154" s="18"/>
      <c r="V154" s="18"/>
      <c r="W154" s="18"/>
      <c r="X154" s="16"/>
      <c r="Y154" s="750"/>
      <c r="Z154" s="750"/>
      <c r="AA154" s="750"/>
      <c r="AB154" s="750"/>
      <c r="AC154" s="16"/>
      <c r="AD154" s="627"/>
      <c r="AE154" s="627"/>
      <c r="AF154" s="627"/>
      <c r="AG154" s="627"/>
      <c r="AH154" s="627"/>
      <c r="AI154" s="627"/>
      <c r="AJ154" s="627"/>
      <c r="AK154" s="627"/>
      <c r="AL154" s="627"/>
      <c r="AM154" s="16"/>
      <c r="AN154" s="409"/>
      <c r="AO154" s="18"/>
      <c r="AP154" s="18"/>
      <c r="AR154" s="409"/>
      <c r="AS154" s="18"/>
      <c r="AT154" s="16"/>
      <c r="AU154" s="409"/>
      <c r="AV154" s="16"/>
      <c r="AW154" s="16"/>
      <c r="AX154" s="16"/>
      <c r="AY154" s="1578"/>
      <c r="AZ154" s="1578"/>
      <c r="BA154" s="18"/>
      <c r="BB154" s="18"/>
      <c r="BC154" s="16"/>
      <c r="BD154" s="1579"/>
      <c r="BE154" s="39"/>
      <c r="BF154" s="18"/>
      <c r="BG154" s="18"/>
      <c r="BH154" s="18"/>
      <c r="BI154" s="56"/>
      <c r="BJ154" s="56"/>
      <c r="BK154" s="92"/>
      <c r="BL154" s="92"/>
    </row>
    <row r="155" spans="1:64" ht="14.25" customHeight="1">
      <c r="A155" s="950"/>
      <c r="B155" s="73"/>
      <c r="C155" s="73"/>
      <c r="D155" s="73"/>
      <c r="E155" s="73"/>
      <c r="F155" s="73"/>
      <c r="G155" s="73"/>
      <c r="H155" s="73"/>
      <c r="I155" s="73"/>
      <c r="J155" s="73"/>
      <c r="K155" s="73"/>
      <c r="L155" s="73"/>
      <c r="M155" s="73"/>
      <c r="N155" s="73"/>
      <c r="O155" s="16"/>
      <c r="P155" s="409"/>
      <c r="Q155" s="16"/>
      <c r="R155" s="16"/>
      <c r="S155" s="16"/>
      <c r="T155" s="409"/>
      <c r="U155" s="18"/>
      <c r="V155" s="18"/>
      <c r="W155" s="18"/>
      <c r="X155" s="16"/>
      <c r="Y155" s="750"/>
      <c r="Z155" s="750"/>
      <c r="AA155" s="750"/>
      <c r="AB155" s="750"/>
      <c r="AC155" s="16"/>
      <c r="AD155" s="627"/>
      <c r="AE155" s="627"/>
      <c r="AF155" s="627"/>
      <c r="AG155" s="627"/>
      <c r="AH155" s="627"/>
      <c r="AI155" s="627"/>
      <c r="AJ155" s="627"/>
      <c r="AK155" s="627"/>
      <c r="AL155" s="627"/>
      <c r="AM155" s="16"/>
      <c r="AN155" s="1578"/>
      <c r="AO155" s="1578"/>
      <c r="AP155" s="1578"/>
      <c r="AQ155" s="1578"/>
      <c r="AR155" s="16"/>
      <c r="AS155" s="409"/>
      <c r="AT155" s="16"/>
      <c r="AU155" s="750"/>
      <c r="AV155" s="750"/>
      <c r="AW155" s="750"/>
      <c r="AX155" s="750"/>
      <c r="AY155" s="750"/>
      <c r="AZ155" s="750"/>
      <c r="BA155" s="750"/>
      <c r="BB155" s="750"/>
      <c r="BC155" s="750"/>
      <c r="BD155" s="750"/>
      <c r="BE155" s="750"/>
      <c r="BF155" s="750"/>
      <c r="BG155" s="750"/>
      <c r="BH155" s="750"/>
      <c r="BI155" s="92"/>
      <c r="BJ155" s="92"/>
      <c r="BK155" s="92"/>
      <c r="BL155" s="92"/>
    </row>
    <row r="156" spans="1:64" ht="14.25" customHeight="1">
      <c r="A156" s="950"/>
      <c r="B156" s="73"/>
      <c r="C156" s="73"/>
      <c r="D156" s="73"/>
      <c r="E156" s="73"/>
      <c r="F156" s="73"/>
      <c r="G156" s="73"/>
      <c r="H156" s="73"/>
      <c r="I156" s="73"/>
      <c r="J156" s="73"/>
      <c r="K156" s="73"/>
      <c r="L156" s="73"/>
      <c r="M156" s="73"/>
      <c r="N156" s="73"/>
      <c r="O156" s="16"/>
      <c r="P156" s="409"/>
      <c r="Q156" s="16"/>
      <c r="R156" s="16"/>
      <c r="S156" s="16"/>
      <c r="T156" s="409"/>
      <c r="U156" s="18"/>
      <c r="V156" s="18"/>
      <c r="W156" s="18"/>
      <c r="X156" s="16"/>
      <c r="Y156" s="750"/>
      <c r="Z156" s="750"/>
      <c r="AA156" s="750"/>
      <c r="AB156" s="750"/>
      <c r="AC156" s="16"/>
      <c r="AD156" s="627"/>
      <c r="AE156" s="627"/>
      <c r="AF156" s="627"/>
      <c r="AG156" s="627"/>
      <c r="AH156" s="627"/>
      <c r="AI156" s="627"/>
      <c r="AJ156" s="627"/>
      <c r="AK156" s="627"/>
      <c r="AL156" s="627"/>
      <c r="AM156" s="409"/>
      <c r="AN156" s="627"/>
      <c r="AO156" s="18"/>
      <c r="AP156" s="18"/>
      <c r="AQ156" s="1580"/>
      <c r="AR156" s="16"/>
      <c r="AS156" s="409"/>
      <c r="AT156" s="16"/>
      <c r="AU156" s="750"/>
      <c r="AV156" s="750"/>
      <c r="AW156" s="750"/>
      <c r="AX156" s="750"/>
      <c r="AY156" s="750"/>
      <c r="AZ156" s="750"/>
      <c r="BA156" s="750"/>
      <c r="BB156" s="750"/>
      <c r="BC156" s="750"/>
      <c r="BD156" s="750"/>
      <c r="BE156" s="750"/>
      <c r="BF156" s="750"/>
      <c r="BG156" s="750"/>
      <c r="BH156" s="750"/>
      <c r="BI156" s="84"/>
      <c r="BJ156" s="84"/>
      <c r="BK156" s="92"/>
      <c r="BL156" s="92"/>
    </row>
    <row r="157" spans="1:64" ht="14.25" customHeight="1">
      <c r="A157" s="950"/>
      <c r="B157" s="73"/>
      <c r="C157" s="73"/>
      <c r="D157" s="73"/>
      <c r="E157" s="73"/>
      <c r="F157" s="73"/>
      <c r="G157" s="73"/>
      <c r="H157" s="73"/>
      <c r="I157" s="73"/>
      <c r="J157" s="73"/>
      <c r="K157" s="73"/>
      <c r="L157" s="73"/>
      <c r="M157" s="73"/>
      <c r="N157" s="73"/>
      <c r="O157" s="16"/>
      <c r="P157" s="409"/>
      <c r="Q157" s="1443"/>
      <c r="R157" s="1443"/>
      <c r="S157" s="1443"/>
      <c r="T157" s="1443"/>
      <c r="U157" s="1443"/>
      <c r="V157" s="19"/>
      <c r="W157" s="19"/>
      <c r="X157" s="19"/>
      <c r="Y157" s="19"/>
      <c r="Z157" s="19"/>
      <c r="AA157" s="19"/>
      <c r="AB157" s="19"/>
      <c r="AC157" s="16"/>
      <c r="AD157" s="409"/>
      <c r="AE157" s="409"/>
      <c r="AF157" s="409"/>
      <c r="AG157" s="409"/>
      <c r="AH157" s="409"/>
      <c r="AI157" s="409"/>
      <c r="AJ157" s="19"/>
      <c r="AK157" s="19"/>
      <c r="AL157" s="19"/>
      <c r="AM157" s="19"/>
      <c r="AN157" s="19"/>
      <c r="AO157" s="19"/>
      <c r="AP157" s="19"/>
      <c r="AQ157" s="19"/>
      <c r="AR157" s="19"/>
      <c r="AS157" s="19"/>
      <c r="AT157" s="16"/>
      <c r="AU157" s="409"/>
      <c r="AV157" s="1443"/>
      <c r="AW157" s="1443"/>
      <c r="AX157" s="1443"/>
      <c r="AY157" s="1443"/>
      <c r="AZ157" s="1443"/>
      <c r="BF157" s="38"/>
      <c r="BG157" s="38"/>
      <c r="BH157" s="19"/>
      <c r="BI157" s="46"/>
      <c r="BJ157" s="46"/>
      <c r="BK157" s="92"/>
      <c r="BL157" s="92"/>
    </row>
    <row r="158" spans="1:64" ht="14.25" customHeight="1">
      <c r="A158" s="950"/>
      <c r="B158" s="73"/>
      <c r="C158" s="73"/>
      <c r="D158" s="73"/>
      <c r="E158" s="73"/>
      <c r="F158" s="73"/>
      <c r="G158" s="73"/>
      <c r="H158" s="73"/>
      <c r="I158" s="73"/>
      <c r="J158" s="73"/>
      <c r="K158" s="73"/>
      <c r="L158" s="73"/>
      <c r="M158" s="73"/>
      <c r="N158" s="73"/>
      <c r="O158" s="16"/>
      <c r="P158" s="409"/>
      <c r="Q158" s="1443"/>
      <c r="R158" s="1443"/>
      <c r="S158" s="16"/>
      <c r="T158" s="409"/>
      <c r="U158" s="19"/>
      <c r="V158" s="19"/>
      <c r="W158" s="19"/>
      <c r="X158" s="16"/>
      <c r="Y158" s="409"/>
      <c r="Z158" s="19"/>
      <c r="AA158" s="19"/>
      <c r="AB158" s="19"/>
      <c r="AC158" s="16"/>
      <c r="AD158" s="409"/>
      <c r="AE158" s="409"/>
      <c r="AF158" s="409"/>
      <c r="AG158" s="409"/>
      <c r="AH158" s="409"/>
      <c r="AI158" s="409"/>
      <c r="AJ158" s="19"/>
      <c r="AK158" s="409"/>
      <c r="AL158" s="19"/>
      <c r="AM158" s="19"/>
      <c r="AN158" s="19"/>
      <c r="AO158" s="19"/>
      <c r="AP158" s="19"/>
      <c r="AQ158" s="19"/>
      <c r="AR158" s="19"/>
      <c r="AS158" s="19"/>
      <c r="AT158" s="16"/>
      <c r="AU158" s="409"/>
      <c r="AV158" s="1443"/>
      <c r="AW158" s="1443"/>
      <c r="AX158" s="1443"/>
      <c r="AY158" s="1443"/>
      <c r="AZ158" s="1443"/>
      <c r="BA158" s="19"/>
      <c r="BB158" s="19"/>
      <c r="BC158" s="19"/>
      <c r="BD158" s="19"/>
      <c r="BE158" s="19"/>
      <c r="BF158" s="19"/>
      <c r="BG158" s="19"/>
      <c r="BH158" s="19"/>
      <c r="BI158" s="84"/>
      <c r="BJ158" s="84"/>
      <c r="BK158" s="92"/>
      <c r="BL158" s="92"/>
    </row>
    <row r="159" spans="1:64" ht="14.25" customHeight="1">
      <c r="A159" s="950"/>
      <c r="B159" s="73"/>
      <c r="C159" s="73"/>
      <c r="D159" s="73"/>
      <c r="E159" s="73"/>
      <c r="F159" s="73"/>
      <c r="G159" s="73"/>
      <c r="H159" s="73"/>
      <c r="I159" s="73"/>
      <c r="J159" s="73"/>
      <c r="K159" s="73"/>
      <c r="L159" s="73"/>
      <c r="M159" s="73"/>
      <c r="N159" s="73"/>
      <c r="O159" s="16"/>
      <c r="P159" s="409"/>
      <c r="Q159" s="750"/>
      <c r="R159" s="750"/>
      <c r="S159" s="16"/>
      <c r="T159" s="409"/>
      <c r="U159" s="18"/>
      <c r="V159" s="18"/>
      <c r="W159" s="18"/>
      <c r="X159" s="16"/>
      <c r="Y159" s="409"/>
      <c r="Z159" s="18"/>
      <c r="AA159" s="18"/>
      <c r="AB159" s="18"/>
      <c r="AC159" s="16"/>
      <c r="AD159" s="409"/>
      <c r="AE159" s="409"/>
      <c r="AF159" s="409"/>
      <c r="AG159" s="409"/>
      <c r="AH159" s="409"/>
      <c r="AI159" s="409"/>
      <c r="AJ159" s="19"/>
      <c r="AK159" s="19"/>
      <c r="AL159" s="18"/>
      <c r="AM159" s="19"/>
      <c r="AN159" s="19"/>
      <c r="AO159" s="19"/>
      <c r="AP159" s="19"/>
      <c r="AQ159" s="19"/>
      <c r="AR159" s="19"/>
      <c r="AS159" s="19"/>
      <c r="AT159" s="16"/>
      <c r="AU159" s="409"/>
      <c r="AV159" s="750"/>
      <c r="AW159" s="750"/>
      <c r="AX159" s="750"/>
      <c r="AY159" s="18"/>
      <c r="AZ159" s="18"/>
      <c r="BA159" s="750"/>
      <c r="BB159" s="750"/>
      <c r="BC159" s="1578"/>
      <c r="BD159" s="1578"/>
      <c r="BE159" s="1578"/>
      <c r="BF159" s="19"/>
      <c r="BG159" s="19"/>
      <c r="BH159" s="19"/>
      <c r="BI159" s="46"/>
      <c r="BJ159" s="46"/>
      <c r="BK159" s="92"/>
      <c r="BL159" s="92"/>
    </row>
    <row r="160" spans="1:64" ht="14.25" customHeight="1">
      <c r="A160" s="950"/>
      <c r="B160" s="73"/>
      <c r="C160" s="73"/>
      <c r="D160" s="73"/>
      <c r="E160" s="73"/>
      <c r="F160" s="73"/>
      <c r="G160" s="73"/>
      <c r="H160" s="73"/>
      <c r="I160" s="73"/>
      <c r="J160" s="73"/>
      <c r="K160" s="73"/>
      <c r="L160" s="73"/>
      <c r="M160" s="73"/>
      <c r="N160" s="73"/>
      <c r="O160" s="16"/>
      <c r="P160" s="409"/>
      <c r="Q160" s="750"/>
      <c r="R160" s="750"/>
      <c r="S160" s="16"/>
      <c r="T160" s="409"/>
      <c r="U160" s="18"/>
      <c r="V160" s="18"/>
      <c r="W160" s="18"/>
      <c r="X160" s="16"/>
      <c r="Y160" s="409"/>
      <c r="Z160" s="18"/>
      <c r="AA160" s="18"/>
      <c r="AB160" s="18"/>
      <c r="AC160" s="16"/>
      <c r="AD160" s="409"/>
      <c r="AE160" s="409"/>
      <c r="AF160" s="409"/>
      <c r="AG160" s="409"/>
      <c r="AH160" s="409"/>
      <c r="AI160" s="409"/>
      <c r="AJ160" s="19"/>
      <c r="AK160" s="19"/>
      <c r="AL160" s="18"/>
      <c r="AM160" s="16"/>
      <c r="AN160" s="409"/>
      <c r="AT160" s="16"/>
      <c r="AU160" s="409"/>
      <c r="AV160" s="750"/>
      <c r="AW160" s="750"/>
      <c r="AX160" s="750"/>
      <c r="AY160" s="18"/>
      <c r="AZ160" s="18"/>
      <c r="BA160" s="409"/>
      <c r="BB160" s="409"/>
      <c r="BC160" s="16"/>
      <c r="BD160" s="1579"/>
      <c r="BE160" s="750"/>
      <c r="BF160" s="18"/>
      <c r="BG160" s="18"/>
      <c r="BH160" s="18"/>
      <c r="BI160" s="84"/>
      <c r="BJ160" s="84"/>
      <c r="BK160" s="92"/>
      <c r="BL160" s="92"/>
    </row>
    <row r="161" spans="1:64" ht="14.25" customHeight="1">
      <c r="A161" s="950"/>
      <c r="B161" s="73"/>
      <c r="C161" s="73"/>
      <c r="D161" s="73"/>
      <c r="E161" s="73"/>
      <c r="F161" s="73"/>
      <c r="G161" s="73"/>
      <c r="H161" s="73"/>
      <c r="I161" s="73"/>
      <c r="J161" s="73"/>
      <c r="K161" s="73"/>
      <c r="L161" s="73"/>
      <c r="M161" s="73"/>
      <c r="N161" s="73"/>
      <c r="O161" s="16"/>
      <c r="P161" s="409"/>
      <c r="Q161" s="16"/>
      <c r="R161" s="16"/>
      <c r="S161" s="16"/>
      <c r="T161" s="409"/>
      <c r="U161" s="18"/>
      <c r="V161" s="18"/>
      <c r="W161" s="18"/>
      <c r="X161" s="16"/>
      <c r="Y161" s="750"/>
      <c r="Z161" s="750"/>
      <c r="AA161" s="750"/>
      <c r="AB161" s="750"/>
      <c r="AC161" s="16"/>
      <c r="AD161" s="627"/>
      <c r="AE161" s="627"/>
      <c r="AF161" s="627"/>
      <c r="AG161" s="627"/>
      <c r="AH161" s="627"/>
      <c r="AI161" s="627"/>
      <c r="AJ161" s="627"/>
      <c r="AK161" s="627"/>
      <c r="AL161" s="627"/>
      <c r="AM161" s="16"/>
      <c r="AN161" s="409"/>
      <c r="AO161" s="18"/>
      <c r="AP161" s="18"/>
      <c r="AR161" s="409"/>
      <c r="AS161" s="18"/>
      <c r="AT161" s="16"/>
      <c r="AU161" s="409"/>
      <c r="AV161" s="16"/>
      <c r="AW161" s="16"/>
      <c r="AX161" s="16"/>
      <c r="AY161" s="1578"/>
      <c r="AZ161" s="1578"/>
      <c r="BA161" s="18"/>
      <c r="BB161" s="18"/>
      <c r="BC161" s="16"/>
      <c r="BD161" s="1579"/>
      <c r="BE161" s="39"/>
      <c r="BF161" s="18"/>
      <c r="BG161" s="18"/>
      <c r="BH161" s="18"/>
      <c r="BI161" s="46"/>
      <c r="BJ161" s="46"/>
      <c r="BK161" s="92"/>
      <c r="BL161" s="92"/>
    </row>
    <row r="162" spans="1:64" ht="14.25" customHeight="1">
      <c r="A162" s="950"/>
      <c r="B162" s="73"/>
      <c r="C162" s="73"/>
      <c r="D162" s="73"/>
      <c r="E162" s="73"/>
      <c r="F162" s="73"/>
      <c r="G162" s="73"/>
      <c r="H162" s="73"/>
      <c r="I162" s="73"/>
      <c r="J162" s="73"/>
      <c r="K162" s="73"/>
      <c r="L162" s="73"/>
      <c r="M162" s="73"/>
      <c r="N162" s="73"/>
      <c r="O162" s="16"/>
      <c r="P162" s="409"/>
      <c r="Q162" s="16"/>
      <c r="R162" s="16"/>
      <c r="S162" s="16"/>
      <c r="T162" s="409"/>
      <c r="U162" s="18"/>
      <c r="V162" s="18"/>
      <c r="W162" s="18"/>
      <c r="X162" s="16"/>
      <c r="Y162" s="750"/>
      <c r="Z162" s="750"/>
      <c r="AA162" s="750"/>
      <c r="AB162" s="750"/>
      <c r="AC162" s="16"/>
      <c r="AD162" s="627"/>
      <c r="AE162" s="627"/>
      <c r="AF162" s="627"/>
      <c r="AG162" s="627"/>
      <c r="AH162" s="627"/>
      <c r="AI162" s="627"/>
      <c r="AJ162" s="627"/>
      <c r="AK162" s="627"/>
      <c r="AL162" s="627"/>
      <c r="AM162" s="16"/>
      <c r="AN162" s="1578"/>
      <c r="AO162" s="1578"/>
      <c r="AP162" s="1578"/>
      <c r="AQ162" s="1578"/>
      <c r="AR162" s="16"/>
      <c r="AS162" s="409"/>
      <c r="AT162" s="16"/>
      <c r="AU162" s="750"/>
      <c r="AV162" s="750"/>
      <c r="AW162" s="750"/>
      <c r="AX162" s="750"/>
      <c r="AY162" s="750"/>
      <c r="AZ162" s="750"/>
      <c r="BA162" s="750"/>
      <c r="BB162" s="750"/>
      <c r="BC162" s="750"/>
      <c r="BD162" s="750"/>
      <c r="BE162" s="750"/>
      <c r="BF162" s="750"/>
      <c r="BG162" s="750"/>
      <c r="BH162" s="750"/>
      <c r="BI162" s="56"/>
      <c r="BJ162" s="56"/>
      <c r="BK162" s="92"/>
      <c r="BL162" s="92"/>
    </row>
    <row r="163" spans="1:64" ht="14.25" customHeight="1">
      <c r="A163" s="950"/>
      <c r="B163" s="73"/>
      <c r="C163" s="73"/>
      <c r="D163" s="73"/>
      <c r="E163" s="73"/>
      <c r="F163" s="73"/>
      <c r="G163" s="73"/>
      <c r="H163" s="73"/>
      <c r="I163" s="73"/>
      <c r="J163" s="73"/>
      <c r="K163" s="73"/>
      <c r="L163" s="73"/>
      <c r="M163" s="73"/>
      <c r="N163" s="73"/>
      <c r="O163" s="16"/>
      <c r="P163" s="409"/>
      <c r="Q163" s="16"/>
      <c r="R163" s="16"/>
      <c r="S163" s="16"/>
      <c r="T163" s="409"/>
      <c r="U163" s="18"/>
      <c r="V163" s="18"/>
      <c r="W163" s="18"/>
      <c r="X163" s="16"/>
      <c r="Y163" s="750"/>
      <c r="Z163" s="750"/>
      <c r="AA163" s="750"/>
      <c r="AB163" s="750"/>
      <c r="AC163" s="16"/>
      <c r="AD163" s="627"/>
      <c r="AE163" s="627"/>
      <c r="AF163" s="627"/>
      <c r="AG163" s="627"/>
      <c r="AH163" s="627"/>
      <c r="AI163" s="627"/>
      <c r="AJ163" s="627"/>
      <c r="AK163" s="627"/>
      <c r="AL163" s="627"/>
      <c r="AM163" s="409"/>
      <c r="AN163" s="627"/>
      <c r="AO163" s="18"/>
      <c r="AP163" s="18"/>
      <c r="AQ163" s="1580"/>
      <c r="AR163" s="16"/>
      <c r="AS163" s="409"/>
      <c r="AT163" s="16"/>
      <c r="AU163" s="750"/>
      <c r="AV163" s="750"/>
      <c r="AW163" s="750"/>
      <c r="AX163" s="750"/>
      <c r="AY163" s="750"/>
      <c r="AZ163" s="750"/>
      <c r="BA163" s="750"/>
      <c r="BB163" s="750"/>
      <c r="BC163" s="750"/>
      <c r="BD163" s="750"/>
      <c r="BE163" s="750"/>
      <c r="BF163" s="750"/>
      <c r="BG163" s="750"/>
      <c r="BH163" s="750"/>
      <c r="BI163" s="92"/>
      <c r="BJ163" s="92"/>
      <c r="BK163" s="92"/>
      <c r="BL163" s="92"/>
    </row>
    <row r="164" spans="1:64" ht="14.25" customHeight="1">
      <c r="B164" s="1581"/>
      <c r="C164" s="1581"/>
      <c r="D164" s="16"/>
      <c r="E164" s="750"/>
      <c r="F164" s="750"/>
      <c r="G164" s="750"/>
      <c r="H164" s="750"/>
      <c r="I164" s="750"/>
      <c r="K164" s="750"/>
      <c r="L164" s="750"/>
      <c r="M164" s="16"/>
      <c r="N164" s="16"/>
      <c r="O164" s="16"/>
      <c r="P164" s="16"/>
      <c r="Q164" s="16"/>
      <c r="R164" s="16"/>
      <c r="S164" s="16"/>
      <c r="T164" s="16"/>
      <c r="U164" s="1578"/>
      <c r="V164" s="1578"/>
      <c r="W164" s="1578"/>
      <c r="X164" s="1578"/>
      <c r="Y164" s="16"/>
      <c r="Z164" s="409"/>
      <c r="AA164" s="409"/>
      <c r="AB164" s="409"/>
      <c r="AC164" s="409"/>
      <c r="AD164" s="409"/>
      <c r="AE164" s="18"/>
      <c r="AF164" s="18"/>
      <c r="AG164" s="16"/>
      <c r="AH164" s="409"/>
      <c r="AI164" s="409"/>
      <c r="AJ164" s="409"/>
      <c r="AK164" s="409"/>
      <c r="AL164" s="409"/>
      <c r="AM164" s="409"/>
      <c r="AN164" s="1578"/>
      <c r="AO164" s="1578"/>
      <c r="AP164" s="1578"/>
      <c r="AQ164" s="16"/>
      <c r="AR164" s="16"/>
      <c r="AS164" s="409"/>
      <c r="AT164" s="18"/>
      <c r="AU164" s="18"/>
      <c r="AV164" s="18"/>
      <c r="AW164" s="19"/>
      <c r="AX164" s="19"/>
      <c r="AY164" s="18"/>
      <c r="AZ164" s="16"/>
      <c r="BA164" s="409"/>
      <c r="BB164" s="18"/>
      <c r="BC164" s="18"/>
      <c r="BD164" s="16"/>
      <c r="BE164" s="1579"/>
      <c r="BF164" s="39"/>
      <c r="BG164" s="618"/>
      <c r="BH164" s="16"/>
      <c r="BI164" s="84"/>
      <c r="BJ164" s="84"/>
      <c r="BK164" s="92"/>
      <c r="BL164" s="92"/>
    </row>
    <row r="165" spans="1:64" ht="14.25" customHeight="1">
      <c r="A165" s="1581"/>
      <c r="B165" s="1581"/>
      <c r="C165" s="1581"/>
      <c r="D165" s="16"/>
      <c r="E165" s="409"/>
      <c r="F165" s="39"/>
      <c r="G165" s="39"/>
      <c r="H165" s="39"/>
      <c r="I165" s="39"/>
      <c r="K165" s="39"/>
      <c r="L165" s="39"/>
      <c r="M165" s="16"/>
      <c r="N165" s="16"/>
      <c r="O165" s="16"/>
      <c r="P165" s="16"/>
      <c r="Q165" s="16"/>
      <c r="R165" s="16"/>
      <c r="S165" s="16"/>
      <c r="T165" s="16"/>
      <c r="U165" s="16"/>
      <c r="V165" s="409"/>
      <c r="W165" s="18"/>
      <c r="X165" s="18"/>
      <c r="Y165" s="16"/>
      <c r="Z165" s="750"/>
      <c r="AA165" s="750"/>
      <c r="AB165" s="750"/>
      <c r="AC165" s="750"/>
      <c r="AD165" s="750"/>
      <c r="AE165" s="750"/>
      <c r="AF165" s="750"/>
      <c r="AG165" s="16"/>
      <c r="AH165" s="409"/>
      <c r="AI165" s="409"/>
      <c r="AJ165" s="409"/>
      <c r="AK165" s="409"/>
      <c r="AL165" s="409"/>
      <c r="AM165" s="409"/>
      <c r="AN165" s="627"/>
      <c r="AO165" s="627"/>
      <c r="AP165" s="627"/>
      <c r="AQ165" s="627"/>
      <c r="AR165" s="16"/>
      <c r="AS165" s="409"/>
      <c r="AT165" s="409"/>
      <c r="AU165" s="409"/>
      <c r="AV165" s="409"/>
      <c r="AW165" s="409"/>
      <c r="AX165" s="409"/>
      <c r="AY165" s="409"/>
      <c r="AZ165" s="16"/>
      <c r="BA165" s="750"/>
      <c r="BB165" s="750"/>
      <c r="BC165" s="750"/>
      <c r="BD165" s="1578"/>
      <c r="BE165" s="1578"/>
      <c r="BF165" s="1578"/>
      <c r="BG165" s="1578"/>
      <c r="BH165" s="1578"/>
      <c r="BI165" s="46"/>
      <c r="BJ165" s="46"/>
      <c r="BK165" s="92"/>
      <c r="BL165" s="92"/>
    </row>
    <row r="166" spans="1:64" ht="14.25" customHeight="1">
      <c r="A166" s="1581"/>
      <c r="B166" s="1581"/>
      <c r="C166" s="1581"/>
      <c r="D166" s="16"/>
      <c r="E166" s="750"/>
      <c r="F166" s="750"/>
      <c r="G166" s="750"/>
      <c r="H166" s="750"/>
      <c r="I166" s="750"/>
      <c r="K166" s="750"/>
      <c r="L166" s="750"/>
      <c r="M166" s="16"/>
      <c r="N166" s="16"/>
      <c r="O166" s="16"/>
      <c r="P166" s="16"/>
      <c r="Q166" s="16"/>
      <c r="R166" s="16"/>
      <c r="S166" s="16"/>
      <c r="T166" s="16"/>
      <c r="U166" s="16"/>
      <c r="V166" s="409"/>
      <c r="W166" s="18"/>
      <c r="X166" s="18"/>
      <c r="Y166" s="16"/>
      <c r="Z166" s="750"/>
      <c r="AA166" s="750"/>
      <c r="AB166" s="750"/>
      <c r="AC166" s="750"/>
      <c r="AD166" s="750"/>
      <c r="AE166" s="750"/>
      <c r="AF166" s="750"/>
      <c r="AG166" s="16"/>
      <c r="AH166" s="750"/>
      <c r="AI166" s="750"/>
      <c r="AJ166" s="750"/>
      <c r="AK166" s="750"/>
      <c r="AL166" s="750"/>
      <c r="AM166" s="750"/>
      <c r="AN166" s="627"/>
      <c r="AO166" s="627"/>
      <c r="AP166" s="627"/>
      <c r="AQ166" s="627"/>
      <c r="AR166" s="16"/>
      <c r="AS166" s="409"/>
      <c r="AT166" s="409"/>
      <c r="AU166" s="409"/>
      <c r="AV166" s="409"/>
      <c r="AW166" s="409"/>
      <c r="AX166" s="409"/>
      <c r="AY166" s="409"/>
      <c r="AZ166" s="16"/>
      <c r="BA166" s="750"/>
      <c r="BB166" s="750"/>
      <c r="BC166" s="750"/>
      <c r="BD166" s="16"/>
      <c r="BE166" s="1579"/>
      <c r="BF166" s="750"/>
      <c r="BG166" s="618"/>
      <c r="BH166" s="16"/>
      <c r="BI166" s="56"/>
      <c r="BJ166" s="56"/>
      <c r="BK166" s="92"/>
      <c r="BL166" s="92"/>
    </row>
    <row r="167" spans="1:64" ht="14.25" customHeight="1">
      <c r="A167" s="1581"/>
      <c r="B167" s="1581"/>
      <c r="C167" s="1581"/>
      <c r="D167" s="16"/>
      <c r="E167" s="750"/>
      <c r="F167" s="750"/>
      <c r="G167" s="750"/>
      <c r="H167" s="750"/>
      <c r="I167" s="750"/>
      <c r="K167" s="750"/>
      <c r="L167" s="750"/>
      <c r="M167" s="16"/>
      <c r="N167" s="16"/>
      <c r="O167" s="16"/>
      <c r="P167" s="16"/>
      <c r="Q167" s="16"/>
      <c r="R167" s="16"/>
      <c r="S167" s="16"/>
      <c r="T167" s="16"/>
      <c r="U167" s="18"/>
      <c r="V167" s="18"/>
      <c r="W167" s="18"/>
      <c r="X167" s="18"/>
      <c r="Y167" s="16"/>
      <c r="Z167" s="409"/>
      <c r="AA167" s="750"/>
      <c r="AB167" s="750"/>
      <c r="AC167" s="750"/>
      <c r="AD167" s="750"/>
      <c r="AE167" s="18"/>
      <c r="AF167" s="18"/>
      <c r="AG167" s="16"/>
      <c r="AH167" s="750"/>
      <c r="AI167" s="750"/>
      <c r="AJ167" s="750"/>
      <c r="AK167" s="750"/>
      <c r="AL167" s="750"/>
      <c r="AM167" s="750"/>
      <c r="AN167" s="1578"/>
      <c r="AO167" s="1578"/>
      <c r="AP167" s="1578"/>
      <c r="AQ167" s="1578"/>
      <c r="AR167" s="16"/>
      <c r="AS167" s="409"/>
      <c r="AT167" s="750"/>
      <c r="AU167" s="750"/>
      <c r="AV167" s="750"/>
      <c r="AW167" s="750"/>
      <c r="AX167" s="750"/>
      <c r="AY167" s="750"/>
      <c r="AZ167" s="16"/>
      <c r="BA167" s="409"/>
      <c r="BB167" s="18"/>
      <c r="BC167" s="18"/>
      <c r="BD167" s="16"/>
      <c r="BE167" s="1579"/>
      <c r="BF167" s="39"/>
      <c r="BG167" s="618"/>
      <c r="BH167" s="16"/>
      <c r="BI167" s="92"/>
      <c r="BJ167" s="92"/>
      <c r="BK167" s="92"/>
      <c r="BL167" s="92"/>
    </row>
    <row r="168" spans="1:64" ht="14.25" customHeight="1">
      <c r="A168" s="1581"/>
      <c r="B168" s="1581"/>
      <c r="C168" s="1581"/>
      <c r="D168" s="16"/>
      <c r="E168" s="409"/>
      <c r="F168" s="40"/>
      <c r="G168" s="40"/>
      <c r="H168" s="75"/>
      <c r="I168" s="18"/>
      <c r="K168" s="18"/>
      <c r="L168" s="18"/>
      <c r="M168" s="16"/>
      <c r="N168" s="16"/>
      <c r="O168" s="16"/>
      <c r="P168" s="16"/>
      <c r="Q168" s="16"/>
      <c r="R168" s="16"/>
      <c r="S168" s="16"/>
      <c r="T168" s="16"/>
      <c r="U168" s="18"/>
      <c r="V168" s="18"/>
      <c r="W168" s="18"/>
      <c r="X168" s="18"/>
      <c r="Y168" s="627"/>
      <c r="Z168" s="627"/>
      <c r="AA168" s="1582"/>
      <c r="AB168" s="1582"/>
      <c r="AC168" s="1582"/>
      <c r="AD168" s="1582"/>
      <c r="AE168" s="627"/>
      <c r="AF168" s="627"/>
      <c r="AG168" s="18"/>
      <c r="AH168" s="18"/>
      <c r="AI168" s="409"/>
      <c r="AJ168" s="409"/>
      <c r="AK168" s="409"/>
      <c r="AL168" s="409"/>
      <c r="AM168" s="18"/>
      <c r="AN168" s="627"/>
      <c r="AO168" s="627"/>
      <c r="AP168" s="627"/>
      <c r="AQ168" s="627"/>
      <c r="AR168" s="16"/>
      <c r="AS168" s="409"/>
      <c r="AT168" s="750"/>
      <c r="AU168" s="750"/>
      <c r="AV168" s="750"/>
      <c r="AW168" s="750"/>
      <c r="AX168" s="750"/>
      <c r="AY168" s="750"/>
      <c r="AZ168" s="18"/>
      <c r="BA168" s="18"/>
      <c r="BB168" s="18"/>
      <c r="BC168" s="18"/>
      <c r="BD168" s="1578"/>
      <c r="BE168" s="1578"/>
      <c r="BF168" s="1578"/>
      <c r="BG168" s="1578"/>
      <c r="BH168" s="1578"/>
      <c r="BI168" s="92"/>
      <c r="BJ168" s="92"/>
      <c r="BK168" s="92"/>
      <c r="BL168" s="92"/>
    </row>
    <row r="169" spans="1:64" ht="14.25" customHeight="1">
      <c r="A169" s="1581"/>
      <c r="B169" s="1581"/>
      <c r="C169" s="1581"/>
      <c r="D169" s="16"/>
      <c r="E169" s="409"/>
      <c r="F169" s="409"/>
      <c r="G169" s="409"/>
      <c r="H169" s="409"/>
      <c r="I169" s="491"/>
      <c r="K169" s="491"/>
      <c r="L169" s="491"/>
      <c r="M169" s="16"/>
      <c r="N169" s="409"/>
      <c r="O169" s="40"/>
      <c r="P169" s="40"/>
      <c r="Q169" s="40"/>
      <c r="R169" s="40"/>
      <c r="S169" s="40"/>
      <c r="T169" s="18"/>
      <c r="U169" s="18"/>
      <c r="V169" s="18"/>
      <c r="W169" s="18"/>
      <c r="X169" s="18"/>
      <c r="Y169" s="16"/>
      <c r="Z169" s="469"/>
      <c r="AA169" s="469"/>
      <c r="AB169" s="18"/>
      <c r="AC169" s="18"/>
      <c r="AD169" s="18"/>
      <c r="AE169" s="18"/>
      <c r="AF169" s="18"/>
      <c r="AG169" s="18"/>
      <c r="AH169" s="18"/>
      <c r="AI169" s="18"/>
      <c r="AJ169" s="18"/>
      <c r="AK169" s="18"/>
      <c r="AL169" s="18"/>
      <c r="AM169" s="16"/>
      <c r="AN169" s="627"/>
      <c r="AO169" s="627"/>
      <c r="AP169" s="627"/>
      <c r="AQ169" s="627"/>
      <c r="AR169" s="16"/>
      <c r="AS169" s="409"/>
      <c r="AT169" s="409"/>
      <c r="AU169" s="18"/>
      <c r="AV169" s="18"/>
      <c r="AW169" s="18"/>
      <c r="AX169" s="18"/>
      <c r="AY169" s="18"/>
      <c r="AZ169" s="18"/>
      <c r="BA169" s="18"/>
      <c r="BB169" s="18"/>
      <c r="BC169" s="16"/>
      <c r="BD169" s="16"/>
      <c r="BE169" s="1579"/>
      <c r="BF169" s="750"/>
      <c r="BG169" s="618"/>
      <c r="BH169" s="16"/>
      <c r="BI169" s="92"/>
      <c r="BJ169" s="92"/>
      <c r="BK169" s="92"/>
      <c r="BL169" s="92"/>
    </row>
    <row r="170" spans="1:64" ht="14.25" customHeight="1">
      <c r="A170" s="1581"/>
      <c r="B170" s="1581"/>
      <c r="C170" s="1581"/>
      <c r="D170" s="16"/>
      <c r="E170" s="409"/>
      <c r="F170" s="409"/>
      <c r="G170" s="409"/>
      <c r="H170" s="409"/>
      <c r="I170" s="491"/>
      <c r="K170" s="491"/>
      <c r="L170" s="491"/>
      <c r="M170" s="16"/>
      <c r="N170" s="409"/>
      <c r="O170" s="18"/>
      <c r="P170" s="18"/>
      <c r="Q170" s="18"/>
      <c r="R170" s="18"/>
      <c r="S170" s="18"/>
      <c r="T170" s="18"/>
      <c r="U170" s="18"/>
      <c r="V170" s="18"/>
      <c r="W170" s="18"/>
      <c r="X170" s="18"/>
      <c r="Y170" s="16"/>
      <c r="Z170" s="469"/>
      <c r="AA170" s="469"/>
      <c r="AB170" s="18"/>
      <c r="AC170" s="18"/>
      <c r="AD170" s="18"/>
      <c r="AE170" s="18"/>
      <c r="AF170" s="18"/>
      <c r="AG170" s="18"/>
      <c r="AH170" s="18"/>
      <c r="AI170" s="18"/>
      <c r="AJ170" s="18"/>
      <c r="AK170" s="18"/>
      <c r="AL170" s="18"/>
      <c r="AM170" s="16"/>
      <c r="AN170" s="1578"/>
      <c r="AO170" s="1578"/>
      <c r="AP170" s="1578"/>
      <c r="AQ170" s="1578"/>
      <c r="AR170" s="16"/>
      <c r="AS170" s="409"/>
      <c r="AT170" s="409"/>
      <c r="AU170" s="18"/>
      <c r="AV170" s="18"/>
      <c r="AW170" s="18"/>
      <c r="AX170" s="18"/>
      <c r="AY170" s="18"/>
      <c r="AZ170" s="18"/>
      <c r="BA170" s="18"/>
      <c r="BB170" s="18"/>
      <c r="BC170" s="16"/>
      <c r="BD170" s="16"/>
      <c r="BE170" s="1579"/>
      <c r="BF170" s="39"/>
      <c r="BG170" s="618"/>
      <c r="BH170" s="16"/>
      <c r="BI170" s="92"/>
      <c r="BJ170" s="92"/>
      <c r="BK170" s="92"/>
      <c r="BL170" s="92"/>
    </row>
    <row r="171" spans="1:64" ht="14.25" customHeight="1">
      <c r="A171" s="73"/>
      <c r="B171" s="73"/>
      <c r="C171" s="40"/>
      <c r="D171" s="40"/>
      <c r="E171" s="40"/>
      <c r="F171" s="40"/>
      <c r="G171" s="40"/>
      <c r="H171" s="40"/>
      <c r="I171" s="40"/>
      <c r="K171" s="40"/>
      <c r="L171" s="40"/>
      <c r="M171" s="16"/>
      <c r="N171" s="750"/>
      <c r="O171" s="1443"/>
      <c r="P171" s="1443"/>
      <c r="Q171" s="1443"/>
      <c r="R171" s="1443"/>
      <c r="S171" s="1443"/>
      <c r="T171" s="1443"/>
      <c r="U171" s="1443"/>
      <c r="V171" s="1443"/>
      <c r="W171" s="1443"/>
      <c r="X171" s="1443"/>
      <c r="Y171" s="1443"/>
      <c r="Z171" s="1443"/>
      <c r="AA171" s="1443"/>
      <c r="AB171" s="1443"/>
      <c r="AC171" s="16"/>
      <c r="AD171" s="750"/>
      <c r="AE171" s="750"/>
      <c r="AF171" s="750"/>
      <c r="AG171" s="750"/>
      <c r="AH171" s="750"/>
      <c r="AI171" s="750"/>
      <c r="AJ171" s="750"/>
      <c r="AK171" s="750"/>
      <c r="AL171" s="750"/>
      <c r="AM171" s="750"/>
      <c r="AN171" s="750"/>
      <c r="AO171" s="750"/>
      <c r="AP171" s="750"/>
      <c r="AQ171" s="750"/>
      <c r="AR171" s="750"/>
      <c r="AS171" s="16"/>
      <c r="AT171" s="750"/>
      <c r="AU171" s="750"/>
      <c r="AV171" s="750"/>
      <c r="AW171" s="750"/>
      <c r="AX171" s="750"/>
      <c r="AY171" s="750"/>
      <c r="AZ171" s="750"/>
      <c r="BA171" s="750"/>
      <c r="BB171" s="750"/>
      <c r="BC171" s="750"/>
      <c r="BD171" s="750"/>
      <c r="BE171" s="750"/>
      <c r="BF171" s="750"/>
      <c r="BG171" s="750"/>
      <c r="BH171" s="750"/>
      <c r="BI171" s="84"/>
      <c r="BJ171" s="84"/>
      <c r="BK171" s="92"/>
      <c r="BL171" s="92"/>
    </row>
    <row r="172" spans="1:64" ht="14.25" customHeight="1">
      <c r="A172" s="73"/>
      <c r="B172" s="73"/>
      <c r="C172" s="40"/>
      <c r="D172" s="40"/>
      <c r="E172" s="40"/>
      <c r="F172" s="40"/>
      <c r="G172" s="40"/>
      <c r="H172" s="40"/>
      <c r="I172" s="40"/>
      <c r="K172" s="40"/>
      <c r="L172" s="40"/>
      <c r="M172" s="16"/>
      <c r="N172" s="1443"/>
      <c r="O172" s="1443"/>
      <c r="P172" s="1443"/>
      <c r="Q172" s="1443"/>
      <c r="R172" s="1443"/>
      <c r="S172" s="1443"/>
      <c r="T172" s="1443"/>
      <c r="U172" s="1443"/>
      <c r="V172" s="1443"/>
      <c r="W172" s="1443"/>
      <c r="X172" s="1443"/>
      <c r="Y172" s="1443"/>
      <c r="Z172" s="1443"/>
      <c r="AA172" s="1443"/>
      <c r="AB172" s="1443"/>
      <c r="AC172" s="16"/>
      <c r="AD172" s="750"/>
      <c r="AE172" s="750"/>
      <c r="AF172" s="750"/>
      <c r="AG172" s="750"/>
      <c r="AH172" s="750"/>
      <c r="AI172" s="750"/>
      <c r="AJ172" s="750"/>
      <c r="AK172" s="750"/>
      <c r="AL172" s="750"/>
      <c r="AM172" s="750"/>
      <c r="AN172" s="750"/>
      <c r="AO172" s="750"/>
      <c r="AP172" s="750"/>
      <c r="AQ172" s="750"/>
      <c r="AR172" s="750"/>
      <c r="AS172" s="16"/>
      <c r="AT172" s="750"/>
      <c r="AU172" s="750"/>
      <c r="AV172" s="750"/>
      <c r="AW172" s="750"/>
      <c r="AX172" s="750"/>
      <c r="AY172" s="750"/>
      <c r="AZ172" s="750"/>
      <c r="BA172" s="750"/>
      <c r="BB172" s="750"/>
      <c r="BC172" s="750"/>
      <c r="BD172" s="750"/>
      <c r="BE172" s="750"/>
      <c r="BF172" s="750"/>
      <c r="BG172" s="750"/>
      <c r="BH172" s="750"/>
      <c r="BI172" s="46"/>
      <c r="BJ172" s="46"/>
      <c r="BK172" s="92"/>
      <c r="BL172" s="92"/>
    </row>
    <row r="173" spans="1:64" ht="14.25" customHeight="1">
      <c r="A173" s="73"/>
      <c r="B173" s="73"/>
      <c r="C173" s="40"/>
      <c r="D173" s="40"/>
      <c r="E173" s="40"/>
      <c r="F173" s="40"/>
      <c r="G173" s="40"/>
      <c r="H173" s="40"/>
      <c r="I173" s="40"/>
      <c r="K173" s="40"/>
      <c r="L173" s="40"/>
      <c r="M173" s="16"/>
      <c r="N173" s="409"/>
      <c r="O173" s="409"/>
      <c r="X173" s="16"/>
      <c r="Y173" s="409"/>
      <c r="Z173" s="1069"/>
      <c r="AA173" s="1583"/>
      <c r="AB173" s="16"/>
      <c r="AC173" s="16"/>
      <c r="AD173" s="409"/>
      <c r="AE173" s="409"/>
      <c r="AN173" s="16"/>
      <c r="AO173" s="409"/>
      <c r="AP173" s="1069"/>
      <c r="AQ173" s="1583"/>
      <c r="AR173" s="16"/>
      <c r="AS173" s="16"/>
      <c r="AT173" s="409"/>
      <c r="AU173" s="409"/>
      <c r="BD173" s="16"/>
      <c r="BE173" s="409"/>
      <c r="BF173" s="1069"/>
      <c r="BG173" s="1583"/>
      <c r="BH173" s="16"/>
      <c r="BI173" s="56"/>
      <c r="BJ173" s="56"/>
      <c r="BK173" s="92"/>
      <c r="BL173" s="92"/>
    </row>
    <row r="174" spans="1:64" ht="14.25" customHeight="1">
      <c r="A174" s="73"/>
      <c r="B174" s="73"/>
      <c r="C174" s="40"/>
      <c r="D174" s="40"/>
      <c r="E174" s="40"/>
      <c r="F174" s="40"/>
      <c r="G174" s="40"/>
      <c r="H174" s="40"/>
      <c r="I174" s="40"/>
      <c r="K174" s="40"/>
      <c r="L174" s="40"/>
      <c r="M174" s="16"/>
      <c r="N174" s="409"/>
      <c r="O174" s="409"/>
      <c r="X174" s="16"/>
      <c r="Y174" s="409"/>
      <c r="Z174" s="1069"/>
      <c r="AA174" s="1583"/>
      <c r="AB174" s="16"/>
      <c r="AC174" s="16"/>
      <c r="AD174" s="409"/>
      <c r="AE174" s="409"/>
      <c r="AN174" s="16"/>
      <c r="AO174" s="409"/>
      <c r="AP174" s="1069"/>
      <c r="AQ174" s="1583"/>
      <c r="AR174" s="16"/>
      <c r="AS174" s="16"/>
      <c r="AT174" s="409"/>
      <c r="AU174" s="409"/>
      <c r="BD174" s="16"/>
      <c r="BE174" s="409"/>
      <c r="BF174" s="1069"/>
      <c r="BG174" s="1583"/>
      <c r="BH174" s="16"/>
      <c r="BI174" s="92"/>
      <c r="BJ174" s="92"/>
      <c r="BK174" s="92"/>
      <c r="BL174" s="92"/>
    </row>
    <row r="175" spans="1:64" ht="14.25" customHeight="1">
      <c r="BI175" s="92"/>
      <c r="BJ175" s="92"/>
      <c r="BK175" s="92"/>
    </row>
    <row r="176" spans="1:64" ht="14.25" customHeight="1">
      <c r="A176" s="19"/>
      <c r="B176" s="19"/>
      <c r="C176" s="19"/>
      <c r="D176" s="19"/>
      <c r="E176" s="19"/>
      <c r="F176" s="19"/>
      <c r="G176" s="19"/>
      <c r="H176" s="19"/>
      <c r="I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92"/>
      <c r="BJ176" s="92"/>
      <c r="BK176" s="92"/>
      <c r="BL176" s="92"/>
    </row>
    <row r="177" spans="1:76" ht="14.25" customHeight="1">
      <c r="A177" s="1581"/>
      <c r="B177" s="1581"/>
      <c r="C177" s="1581"/>
      <c r="D177" s="16"/>
      <c r="E177" s="750"/>
      <c r="F177" s="750"/>
      <c r="G177" s="750"/>
      <c r="H177" s="750"/>
      <c r="I177" s="750"/>
      <c r="K177" s="750"/>
      <c r="L177" s="750"/>
      <c r="M177" s="16"/>
      <c r="N177" s="16"/>
      <c r="O177" s="16"/>
      <c r="P177" s="16"/>
      <c r="Q177" s="16"/>
      <c r="R177" s="16"/>
      <c r="S177" s="16"/>
      <c r="T177" s="16"/>
      <c r="U177" s="627"/>
      <c r="V177" s="627"/>
      <c r="W177" s="627"/>
      <c r="X177" s="627"/>
      <c r="Y177" s="16"/>
      <c r="Z177" s="409"/>
      <c r="AA177" s="19"/>
      <c r="AB177" s="19"/>
      <c r="AC177" s="19"/>
      <c r="AD177" s="19"/>
      <c r="AE177" s="19"/>
      <c r="AF177" s="19"/>
      <c r="AG177" s="16"/>
      <c r="AH177" s="409"/>
      <c r="AI177" s="409"/>
      <c r="AJ177" s="409"/>
      <c r="AK177" s="409"/>
      <c r="AL177" s="409"/>
      <c r="AM177" s="409"/>
      <c r="AN177" s="627"/>
      <c r="AO177" s="18"/>
      <c r="AP177" s="18"/>
      <c r="AQ177" s="1580"/>
      <c r="AR177" s="16"/>
      <c r="AS177" s="409"/>
      <c r="AT177" s="19"/>
      <c r="AU177" s="19"/>
      <c r="AV177" s="18"/>
      <c r="AW177" s="16"/>
      <c r="AX177" s="18"/>
      <c r="AY177" s="18"/>
      <c r="AZ177" s="19"/>
      <c r="BA177" s="19"/>
      <c r="BB177" s="750"/>
      <c r="BC177" s="750"/>
      <c r="BD177" s="1578"/>
      <c r="BE177" s="1578"/>
      <c r="BF177" s="1578"/>
      <c r="BG177" s="1578"/>
      <c r="BH177" s="1578"/>
      <c r="BI177" s="84"/>
      <c r="BJ177" s="84"/>
      <c r="BK177" s="92"/>
      <c r="BL177" s="92"/>
    </row>
    <row r="178" spans="1:76" ht="14.25" customHeight="1">
      <c r="A178" s="1581"/>
      <c r="B178" s="1581"/>
      <c r="C178" s="1581"/>
      <c r="D178" s="16"/>
      <c r="E178" s="750"/>
      <c r="F178" s="750"/>
      <c r="G178" s="750"/>
      <c r="H178" s="750"/>
      <c r="I178" s="750"/>
      <c r="K178" s="750"/>
      <c r="L178" s="750"/>
      <c r="M178" s="16"/>
      <c r="N178" s="16"/>
      <c r="O178" s="16"/>
      <c r="P178" s="16"/>
      <c r="Q178" s="16"/>
      <c r="R178" s="16"/>
      <c r="S178" s="16"/>
      <c r="T178" s="16"/>
      <c r="U178" s="627"/>
      <c r="V178" s="627"/>
      <c r="W178" s="627"/>
      <c r="X178" s="627"/>
      <c r="Y178" s="16"/>
      <c r="Z178" s="409"/>
      <c r="AA178" s="18"/>
      <c r="AB178" s="18"/>
      <c r="AC178" s="493"/>
      <c r="AD178" s="493"/>
      <c r="AE178" s="18"/>
      <c r="AF178" s="18"/>
      <c r="AG178" s="16"/>
      <c r="AH178" s="409"/>
      <c r="AI178" s="750"/>
      <c r="AJ178" s="750"/>
      <c r="AK178" s="750"/>
      <c r="AL178" s="750"/>
      <c r="AM178" s="750"/>
      <c r="AN178" s="18"/>
      <c r="AO178" s="18"/>
      <c r="AP178" s="18"/>
      <c r="AQ178" s="16"/>
      <c r="AR178" s="409"/>
      <c r="AS178" s="409"/>
      <c r="AT178" s="409"/>
      <c r="AU178" s="409"/>
      <c r="AV178" s="409"/>
      <c r="AW178" s="409"/>
      <c r="AX178" s="409"/>
      <c r="AY178" s="409"/>
      <c r="AZ178" s="409"/>
      <c r="BA178" s="409"/>
      <c r="BB178" s="409"/>
      <c r="BC178" s="409"/>
      <c r="BD178" s="16"/>
      <c r="BE178" s="1579"/>
      <c r="BF178" s="750"/>
      <c r="BG178" s="618"/>
      <c r="BH178" s="16"/>
      <c r="BI178" s="46"/>
      <c r="BJ178" s="46"/>
      <c r="BK178" s="92"/>
      <c r="BL178" s="92"/>
    </row>
    <row r="179" spans="1:76" ht="14.25" customHeight="1">
      <c r="A179" s="1581"/>
      <c r="B179" s="1581"/>
      <c r="C179" s="1581"/>
      <c r="D179" s="16"/>
      <c r="E179" s="750"/>
      <c r="F179" s="750"/>
      <c r="G179" s="750"/>
      <c r="H179" s="750"/>
      <c r="I179" s="750"/>
      <c r="K179" s="750"/>
      <c r="L179" s="750"/>
      <c r="M179" s="16"/>
      <c r="N179" s="16"/>
      <c r="O179" s="16"/>
      <c r="P179" s="16"/>
      <c r="Q179" s="16"/>
      <c r="R179" s="16"/>
      <c r="S179" s="16"/>
      <c r="T179" s="16"/>
      <c r="U179" s="1578"/>
      <c r="V179" s="1578"/>
      <c r="W179" s="1578"/>
      <c r="X179" s="1578"/>
      <c r="Y179" s="16"/>
      <c r="Z179" s="409"/>
      <c r="AA179" s="409"/>
      <c r="AB179" s="409"/>
      <c r="AC179" s="409"/>
      <c r="AD179" s="409"/>
      <c r="AE179" s="18"/>
      <c r="AF179" s="18"/>
      <c r="AG179" s="16"/>
      <c r="AH179" s="409"/>
      <c r="AI179" s="409"/>
      <c r="AJ179" s="409"/>
      <c r="AK179" s="409"/>
      <c r="AL179" s="409"/>
      <c r="AM179" s="409"/>
      <c r="AN179" s="1578"/>
      <c r="AO179" s="1578"/>
      <c r="AP179" s="1578"/>
      <c r="AQ179" s="16"/>
      <c r="AR179" s="16"/>
      <c r="AS179" s="409"/>
      <c r="AT179" s="18"/>
      <c r="AU179" s="18"/>
      <c r="AV179" s="18"/>
      <c r="AW179" s="19"/>
      <c r="AX179" s="19"/>
      <c r="AY179" s="18"/>
      <c r="AZ179" s="16"/>
      <c r="BA179" s="409"/>
      <c r="BB179" s="18"/>
      <c r="BC179" s="18"/>
      <c r="BD179" s="16"/>
      <c r="BE179" s="1579"/>
      <c r="BF179" s="39"/>
      <c r="BG179" s="618"/>
      <c r="BH179" s="16"/>
      <c r="BI179" s="56"/>
      <c r="BJ179" s="56"/>
      <c r="BK179" s="92"/>
      <c r="BL179" s="92"/>
    </row>
    <row r="180" spans="1:76" ht="14.25" customHeight="1">
      <c r="A180" s="1581"/>
      <c r="B180" s="1581"/>
      <c r="C180" s="1581"/>
      <c r="D180" s="16"/>
      <c r="E180" s="409"/>
      <c r="F180" s="39"/>
      <c r="G180" s="39"/>
      <c r="H180" s="39"/>
      <c r="I180" s="39"/>
      <c r="K180" s="39"/>
      <c r="L180" s="39"/>
      <c r="M180" s="16"/>
      <c r="N180" s="16"/>
      <c r="O180" s="16"/>
      <c r="P180" s="16"/>
      <c r="Q180" s="16"/>
      <c r="R180" s="16"/>
      <c r="S180" s="16"/>
      <c r="T180" s="16"/>
      <c r="U180" s="16"/>
      <c r="V180" s="409"/>
      <c r="W180" s="18"/>
      <c r="X180" s="18"/>
      <c r="Y180" s="16"/>
      <c r="Z180" s="750"/>
      <c r="AA180" s="750"/>
      <c r="AB180" s="750"/>
      <c r="AC180" s="750"/>
      <c r="AD180" s="750"/>
      <c r="AE180" s="750"/>
      <c r="AF180" s="750"/>
      <c r="AG180" s="16"/>
      <c r="AH180" s="409"/>
      <c r="AI180" s="409"/>
      <c r="AJ180" s="409"/>
      <c r="AK180" s="409"/>
      <c r="AL180" s="409"/>
      <c r="AM180" s="409"/>
      <c r="AN180" s="627"/>
      <c r="AO180" s="627"/>
      <c r="AP180" s="627"/>
      <c r="AQ180" s="627"/>
      <c r="AR180" s="16"/>
      <c r="AS180" s="409"/>
      <c r="AT180" s="409"/>
      <c r="AU180" s="409"/>
      <c r="AV180" s="409"/>
      <c r="AW180" s="409"/>
      <c r="AX180" s="409"/>
      <c r="AY180" s="409"/>
      <c r="AZ180" s="16"/>
      <c r="BA180" s="750"/>
      <c r="BB180" s="750"/>
      <c r="BC180" s="750"/>
      <c r="BD180" s="1578"/>
      <c r="BE180" s="1578"/>
      <c r="BF180" s="1578"/>
      <c r="BG180" s="1578"/>
      <c r="BH180" s="1578"/>
      <c r="BI180" s="18"/>
      <c r="BJ180" s="18"/>
      <c r="BK180" s="92"/>
      <c r="BL180" s="92"/>
    </row>
    <row r="181" spans="1:76" ht="14.25" customHeight="1">
      <c r="A181" s="1581"/>
      <c r="B181" s="1581"/>
      <c r="C181" s="1581"/>
      <c r="D181" s="16"/>
      <c r="E181" s="750"/>
      <c r="F181" s="750"/>
      <c r="G181" s="750"/>
      <c r="H181" s="750"/>
      <c r="I181" s="750"/>
      <c r="K181" s="750"/>
      <c r="L181" s="750"/>
      <c r="M181" s="16"/>
      <c r="N181" s="16"/>
      <c r="O181" s="16"/>
      <c r="P181" s="16"/>
      <c r="Q181" s="16"/>
      <c r="R181" s="16"/>
      <c r="S181" s="16"/>
      <c r="T181" s="16"/>
      <c r="U181" s="16"/>
      <c r="V181" s="409"/>
      <c r="W181" s="18"/>
      <c r="X181" s="18"/>
      <c r="Y181" s="16"/>
      <c r="Z181" s="750"/>
      <c r="AA181" s="750"/>
      <c r="AB181" s="750"/>
      <c r="AC181" s="750"/>
      <c r="AD181" s="750"/>
      <c r="AE181" s="750"/>
      <c r="AF181" s="750"/>
      <c r="AG181" s="16"/>
      <c r="AH181" s="750"/>
      <c r="AI181" s="750"/>
      <c r="AJ181" s="750"/>
      <c r="AK181" s="750"/>
      <c r="AL181" s="750"/>
      <c r="AM181" s="750"/>
      <c r="AN181" s="627"/>
      <c r="AO181" s="627"/>
      <c r="AP181" s="627"/>
      <c r="AQ181" s="627"/>
      <c r="AR181" s="16"/>
      <c r="AS181" s="409"/>
      <c r="AT181" s="409"/>
      <c r="AU181" s="409"/>
      <c r="AV181" s="409"/>
      <c r="AW181" s="409"/>
      <c r="AX181" s="409"/>
      <c r="AY181" s="409"/>
      <c r="AZ181" s="16"/>
      <c r="BA181" s="750"/>
      <c r="BB181" s="750"/>
      <c r="BC181" s="750"/>
      <c r="BD181" s="16"/>
      <c r="BE181" s="1579"/>
      <c r="BF181" s="750"/>
      <c r="BG181" s="618"/>
      <c r="BH181" s="16"/>
      <c r="BI181" s="4"/>
      <c r="BJ181" s="4"/>
      <c r="BK181" s="92"/>
      <c r="BL181" s="92"/>
    </row>
    <row r="182" spans="1:76" ht="14.25" customHeight="1">
      <c r="A182" s="1581"/>
      <c r="B182" s="1581"/>
      <c r="C182" s="1581"/>
      <c r="D182" s="16"/>
      <c r="E182" s="750"/>
      <c r="F182" s="750"/>
      <c r="G182" s="750"/>
      <c r="H182" s="750"/>
      <c r="I182" s="750"/>
      <c r="K182" s="750"/>
      <c r="L182" s="750"/>
      <c r="M182" s="16"/>
      <c r="N182" s="16"/>
      <c r="O182" s="16"/>
      <c r="P182" s="16"/>
      <c r="Q182" s="16"/>
      <c r="R182" s="16"/>
      <c r="S182" s="16"/>
      <c r="T182" s="16"/>
      <c r="U182" s="18"/>
      <c r="V182" s="18"/>
      <c r="W182" s="18"/>
      <c r="X182" s="18"/>
      <c r="Y182" s="16"/>
      <c r="Z182" s="409"/>
      <c r="AA182" s="750"/>
      <c r="AB182" s="750"/>
      <c r="AC182" s="750"/>
      <c r="AD182" s="750"/>
      <c r="AE182" s="18"/>
      <c r="AF182" s="18"/>
      <c r="AG182" s="16"/>
      <c r="AH182" s="750"/>
      <c r="AI182" s="750"/>
      <c r="AJ182" s="750"/>
      <c r="AK182" s="750"/>
      <c r="AL182" s="750"/>
      <c r="AM182" s="750"/>
      <c r="AN182" s="1578"/>
      <c r="AO182" s="1578"/>
      <c r="AP182" s="1578"/>
      <c r="AQ182" s="1578"/>
      <c r="AR182" s="16"/>
      <c r="AS182" s="409"/>
      <c r="AT182" s="750"/>
      <c r="AU182" s="750"/>
      <c r="AV182" s="750"/>
      <c r="AW182" s="750"/>
      <c r="AX182" s="750"/>
      <c r="AY182" s="750"/>
      <c r="AZ182" s="16"/>
      <c r="BA182" s="409"/>
      <c r="BB182" s="18"/>
      <c r="BC182" s="18"/>
      <c r="BD182" s="16"/>
      <c r="BE182" s="1579"/>
      <c r="BF182" s="39"/>
      <c r="BG182" s="618"/>
      <c r="BH182" s="16"/>
      <c r="BI182" s="40"/>
      <c r="BJ182" s="40"/>
      <c r="BK182" s="92"/>
      <c r="BL182" s="92"/>
    </row>
    <row r="183" spans="1:76" ht="14.25" customHeight="1">
      <c r="A183" s="1581"/>
      <c r="B183" s="1581"/>
      <c r="C183" s="1581"/>
      <c r="D183" s="16"/>
      <c r="E183" s="409"/>
      <c r="F183" s="40"/>
      <c r="G183" s="40"/>
      <c r="H183" s="75"/>
      <c r="I183" s="18"/>
      <c r="K183" s="18"/>
      <c r="L183" s="18"/>
      <c r="M183" s="16"/>
      <c r="N183" s="16"/>
      <c r="O183" s="16"/>
      <c r="P183" s="16"/>
      <c r="Q183" s="16"/>
      <c r="R183" s="16"/>
      <c r="S183" s="16"/>
      <c r="T183" s="16"/>
      <c r="U183" s="18"/>
      <c r="V183" s="18"/>
      <c r="W183" s="18"/>
      <c r="X183" s="18"/>
      <c r="Y183" s="627"/>
      <c r="Z183" s="627"/>
      <c r="AA183" s="1582"/>
      <c r="AB183" s="1582"/>
      <c r="AC183" s="1582"/>
      <c r="AD183" s="1582"/>
      <c r="AE183" s="627"/>
      <c r="AF183" s="627"/>
      <c r="AG183" s="18"/>
      <c r="AH183" s="18"/>
      <c r="AI183" s="409"/>
      <c r="AJ183" s="409"/>
      <c r="AK183" s="409"/>
      <c r="AL183" s="409"/>
      <c r="AM183" s="18"/>
      <c r="AN183" s="627"/>
      <c r="AO183" s="627"/>
      <c r="AP183" s="627"/>
      <c r="AQ183" s="627"/>
      <c r="AR183" s="16"/>
      <c r="AS183" s="409"/>
      <c r="AT183" s="750"/>
      <c r="AU183" s="750"/>
      <c r="AV183" s="750"/>
      <c r="AW183" s="750"/>
      <c r="AX183" s="750"/>
      <c r="AY183" s="750"/>
      <c r="AZ183" s="18"/>
      <c r="BA183" s="18"/>
      <c r="BB183" s="18"/>
      <c r="BC183" s="18"/>
      <c r="BD183" s="1578"/>
      <c r="BE183" s="1578"/>
      <c r="BF183" s="1578"/>
      <c r="BG183" s="1578"/>
      <c r="BH183" s="1578"/>
      <c r="BI183" s="18"/>
      <c r="BJ183" s="18"/>
      <c r="BK183" s="92"/>
      <c r="BL183" s="92"/>
    </row>
    <row r="184" spans="1:76" ht="14.25" customHeight="1">
      <c r="A184" s="1581"/>
      <c r="B184" s="1581"/>
      <c r="C184" s="1581"/>
      <c r="D184" s="16"/>
      <c r="E184" s="409"/>
      <c r="F184" s="409"/>
      <c r="G184" s="409"/>
      <c r="H184" s="409"/>
      <c r="I184" s="491"/>
      <c r="K184" s="491"/>
      <c r="L184" s="491"/>
      <c r="M184" s="16"/>
      <c r="N184" s="409"/>
      <c r="O184" s="40"/>
      <c r="P184" s="40"/>
      <c r="Q184" s="40"/>
      <c r="R184" s="40"/>
      <c r="S184" s="40"/>
      <c r="T184" s="18"/>
      <c r="U184" s="18"/>
      <c r="V184" s="18"/>
      <c r="W184" s="18"/>
      <c r="X184" s="18"/>
      <c r="Y184" s="16"/>
      <c r="Z184" s="469"/>
      <c r="AA184" s="469"/>
      <c r="AB184" s="18"/>
      <c r="AC184" s="18"/>
      <c r="AD184" s="18"/>
      <c r="AE184" s="18"/>
      <c r="AF184" s="18"/>
      <c r="AG184" s="18"/>
      <c r="AH184" s="18"/>
      <c r="AI184" s="18"/>
      <c r="AJ184" s="18"/>
      <c r="AK184" s="18"/>
      <c r="AL184" s="18"/>
      <c r="AM184" s="16"/>
      <c r="AN184" s="627"/>
      <c r="AO184" s="627"/>
      <c r="AP184" s="627"/>
      <c r="AQ184" s="627"/>
      <c r="AR184" s="16"/>
      <c r="AS184" s="409"/>
      <c r="AT184" s="409"/>
      <c r="AU184" s="18"/>
      <c r="AV184" s="18"/>
      <c r="AW184" s="18"/>
      <c r="AX184" s="18"/>
      <c r="AY184" s="18"/>
      <c r="AZ184" s="18"/>
      <c r="BA184" s="18"/>
      <c r="BB184" s="18"/>
      <c r="BC184" s="16"/>
      <c r="BD184" s="16"/>
      <c r="BE184" s="1579"/>
      <c r="BF184" s="750"/>
      <c r="BG184" s="618"/>
      <c r="BH184" s="16"/>
      <c r="BI184" s="18"/>
      <c r="BJ184" s="18"/>
      <c r="BK184" s="92"/>
      <c r="BL184" s="92"/>
    </row>
    <row r="185" spans="1:76" ht="14.25" customHeight="1">
      <c r="A185" s="1581"/>
      <c r="B185" s="1581"/>
      <c r="C185" s="1581"/>
      <c r="D185" s="16"/>
      <c r="E185" s="409"/>
      <c r="F185" s="409"/>
      <c r="G185" s="409"/>
      <c r="H185" s="409"/>
      <c r="I185" s="491"/>
      <c r="K185" s="491"/>
      <c r="L185" s="491"/>
      <c r="M185" s="16"/>
      <c r="N185" s="409"/>
      <c r="O185" s="18"/>
      <c r="P185" s="18"/>
      <c r="Q185" s="18"/>
      <c r="R185" s="18"/>
      <c r="S185" s="18"/>
      <c r="T185" s="18"/>
      <c r="U185" s="18"/>
      <c r="V185" s="18"/>
      <c r="W185" s="18"/>
      <c r="X185" s="18"/>
      <c r="Y185" s="16"/>
      <c r="Z185" s="469"/>
      <c r="AA185" s="469"/>
      <c r="AB185" s="18"/>
      <c r="AC185" s="18"/>
      <c r="AD185" s="18"/>
      <c r="AE185" s="18"/>
      <c r="AF185" s="18"/>
      <c r="AG185" s="18"/>
      <c r="AH185" s="18"/>
      <c r="AI185" s="18"/>
      <c r="AJ185" s="18"/>
      <c r="AK185" s="18"/>
      <c r="AL185" s="18"/>
      <c r="AM185" s="16"/>
      <c r="AN185" s="1578"/>
      <c r="AO185" s="1578"/>
      <c r="AP185" s="1578"/>
      <c r="AQ185" s="1578"/>
      <c r="AR185" s="16"/>
      <c r="AS185" s="409"/>
      <c r="AT185" s="409"/>
      <c r="AU185" s="18"/>
      <c r="AV185" s="18"/>
      <c r="AW185" s="18"/>
      <c r="AX185" s="18"/>
      <c r="AY185" s="18"/>
      <c r="AZ185" s="18"/>
      <c r="BA185" s="18"/>
      <c r="BB185" s="18"/>
      <c r="BC185" s="16"/>
      <c r="BD185" s="16"/>
      <c r="BE185" s="1579"/>
      <c r="BF185" s="39"/>
      <c r="BG185" s="618"/>
      <c r="BH185" s="16"/>
      <c r="BI185" s="4"/>
      <c r="BJ185" s="19"/>
      <c r="BK185" s="92"/>
      <c r="BL185" s="92"/>
    </row>
    <row r="186" spans="1:76" ht="14.25" customHeight="1">
      <c r="A186" s="1133"/>
      <c r="B186" s="1133"/>
      <c r="C186" s="1133"/>
      <c r="D186" s="16"/>
      <c r="E186" s="409"/>
      <c r="F186" s="18"/>
      <c r="G186" s="18"/>
      <c r="H186" s="18"/>
      <c r="I186" s="75"/>
      <c r="K186" s="18"/>
      <c r="L186" s="18"/>
      <c r="M186" s="16"/>
      <c r="N186" s="409"/>
      <c r="O186" s="18"/>
      <c r="P186" s="18"/>
      <c r="Q186" s="18"/>
      <c r="R186" s="18"/>
      <c r="S186" s="18"/>
      <c r="T186" s="18"/>
      <c r="U186" s="18"/>
      <c r="V186" s="18"/>
      <c r="W186" s="18"/>
      <c r="X186" s="18"/>
      <c r="Y186" s="16"/>
      <c r="Z186" s="469"/>
      <c r="AA186" s="469"/>
      <c r="AB186" s="18"/>
      <c r="AC186" s="18"/>
      <c r="AD186" s="18"/>
      <c r="AE186" s="18"/>
      <c r="AF186" s="18"/>
      <c r="AG186" s="18"/>
      <c r="AH186" s="18"/>
      <c r="AI186" s="18"/>
      <c r="AJ186" s="18"/>
      <c r="AK186" s="18"/>
      <c r="AL186" s="18"/>
      <c r="AM186" s="16"/>
      <c r="AN186" s="1578"/>
      <c r="AO186" s="1578"/>
      <c r="AP186" s="1578"/>
      <c r="AQ186" s="1578"/>
      <c r="AR186" s="16"/>
      <c r="AS186" s="409"/>
      <c r="AT186" s="409"/>
      <c r="AU186" s="18"/>
      <c r="AV186" s="18"/>
      <c r="AW186" s="18"/>
      <c r="AX186" s="18"/>
      <c r="AY186" s="18"/>
      <c r="AZ186" s="18"/>
      <c r="BA186" s="18"/>
      <c r="BB186" s="18"/>
      <c r="BC186" s="16"/>
      <c r="BD186" s="16"/>
      <c r="BE186" s="1579"/>
      <c r="BF186" s="39"/>
      <c r="BG186" s="618"/>
      <c r="BH186" s="16"/>
      <c r="BI186" s="92"/>
      <c r="BJ186" s="92"/>
      <c r="BK186" s="92"/>
      <c r="BL186" s="92"/>
    </row>
    <row r="187" spans="1:76" s="90" customFormat="1" ht="14.25" customHeight="1">
      <c r="A187" s="1133"/>
      <c r="B187" s="1133"/>
      <c r="C187" s="1133"/>
      <c r="D187" s="16"/>
      <c r="E187" s="750"/>
      <c r="F187" s="750"/>
      <c r="G187" s="750"/>
      <c r="H187" s="750"/>
      <c r="I187" s="750"/>
      <c r="J187" s="750"/>
      <c r="K187" s="750"/>
      <c r="L187" s="750"/>
      <c r="M187" s="16"/>
      <c r="N187" s="16"/>
      <c r="O187" s="16"/>
      <c r="P187" s="16"/>
      <c r="Q187" s="16"/>
      <c r="R187" s="16"/>
      <c r="S187" s="16"/>
      <c r="T187" s="16"/>
      <c r="U187" s="627"/>
      <c r="V187" s="627"/>
      <c r="W187" s="627"/>
      <c r="X187" s="627"/>
      <c r="Y187" s="16"/>
      <c r="Z187" s="409"/>
      <c r="AA187" s="19"/>
      <c r="AB187" s="19"/>
      <c r="AC187" s="19"/>
      <c r="AD187" s="19"/>
      <c r="AE187" s="19"/>
      <c r="AF187" s="19"/>
      <c r="AG187" s="16"/>
      <c r="AH187" s="409"/>
      <c r="AI187" s="409"/>
      <c r="AJ187" s="409"/>
      <c r="AK187" s="409"/>
      <c r="AL187" s="409"/>
      <c r="AM187" s="409"/>
      <c r="AN187" s="627"/>
      <c r="AO187" s="18"/>
      <c r="AP187" s="18"/>
      <c r="AQ187" s="1580"/>
      <c r="AR187" s="16"/>
      <c r="AS187" s="409"/>
      <c r="AT187" s="19"/>
      <c r="AU187" s="19"/>
      <c r="AV187" s="18"/>
      <c r="AW187" s="16"/>
      <c r="AX187" s="18"/>
      <c r="AY187" s="18"/>
      <c r="AZ187" s="19"/>
      <c r="BA187" s="19"/>
      <c r="BB187" s="750"/>
      <c r="BC187" s="750"/>
      <c r="BD187" s="1578"/>
      <c r="BE187" s="1578"/>
      <c r="BF187" s="1578"/>
      <c r="BG187" s="1578"/>
      <c r="BH187" s="1578"/>
      <c r="BI187" s="92"/>
      <c r="BJ187" s="92"/>
      <c r="BK187" s="92"/>
      <c r="BL187" s="92"/>
      <c r="BM187" s="91"/>
      <c r="BN187" s="91"/>
      <c r="BO187" s="91"/>
      <c r="BP187" s="91"/>
      <c r="BQ187" s="91"/>
      <c r="BR187" s="91"/>
      <c r="BS187" s="91"/>
      <c r="BT187" s="91"/>
      <c r="BU187" s="91"/>
      <c r="BV187" s="91"/>
      <c r="BW187" s="91"/>
      <c r="BX187" s="91"/>
    </row>
    <row r="188" spans="1:76" s="90" customFormat="1" ht="14.25" customHeight="1">
      <c r="A188" s="1133"/>
      <c r="B188" s="1133"/>
      <c r="C188" s="1133"/>
      <c r="D188" s="16"/>
      <c r="E188" s="750"/>
      <c r="F188" s="750"/>
      <c r="G188" s="750"/>
      <c r="H188" s="750"/>
      <c r="I188" s="750"/>
      <c r="J188" s="750"/>
      <c r="K188" s="750"/>
      <c r="L188" s="750"/>
      <c r="M188" s="16"/>
      <c r="N188" s="16"/>
      <c r="O188" s="16"/>
      <c r="P188" s="16"/>
      <c r="Q188" s="16"/>
      <c r="R188" s="16"/>
      <c r="S188" s="16"/>
      <c r="T188" s="16"/>
      <c r="U188" s="627"/>
      <c r="V188" s="627"/>
      <c r="W188" s="627"/>
      <c r="X188" s="627"/>
      <c r="Y188" s="16"/>
      <c r="Z188" s="409"/>
      <c r="AA188" s="18"/>
      <c r="AB188" s="18"/>
      <c r="AC188" s="493"/>
      <c r="AD188" s="493"/>
      <c r="AE188" s="18"/>
      <c r="AF188" s="18"/>
      <c r="AG188" s="16"/>
      <c r="AH188" s="409"/>
      <c r="AI188" s="750"/>
      <c r="AJ188" s="750"/>
      <c r="AK188" s="750"/>
      <c r="AL188" s="750"/>
      <c r="AM188" s="750"/>
      <c r="AN188" s="18"/>
      <c r="AO188" s="18"/>
      <c r="AP188" s="18"/>
      <c r="AQ188" s="16"/>
      <c r="AR188" s="409"/>
      <c r="AS188" s="409"/>
      <c r="AT188" s="409"/>
      <c r="AU188" s="409"/>
      <c r="AV188" s="409"/>
      <c r="AW188" s="409"/>
      <c r="AX188" s="409"/>
      <c r="AY188" s="409"/>
      <c r="AZ188" s="409"/>
      <c r="BA188" s="409"/>
      <c r="BB188" s="409"/>
      <c r="BC188" s="409"/>
      <c r="BD188" s="16"/>
      <c r="BE188" s="1579"/>
      <c r="BF188" s="750"/>
      <c r="BG188" s="618"/>
      <c r="BH188" s="16"/>
      <c r="BI188" s="92"/>
      <c r="BJ188" s="92"/>
      <c r="BK188" s="92"/>
      <c r="BL188" s="92"/>
      <c r="BM188" s="91"/>
      <c r="BN188" s="91"/>
      <c r="BO188" s="91"/>
      <c r="BP188" s="91"/>
      <c r="BQ188" s="91"/>
      <c r="BR188" s="91"/>
      <c r="BS188" s="91"/>
      <c r="BT188" s="91"/>
      <c r="BU188" s="91"/>
      <c r="BV188" s="91"/>
      <c r="BW188" s="91"/>
      <c r="BX188" s="91"/>
    </row>
    <row r="189" spans="1:76" s="90" customFormat="1" ht="14.25" customHeight="1">
      <c r="A189" s="1133"/>
      <c r="B189" s="1133"/>
      <c r="C189" s="1133"/>
      <c r="D189" s="16"/>
      <c r="E189" s="750"/>
      <c r="F189" s="750"/>
      <c r="G189" s="750"/>
      <c r="H189" s="750"/>
      <c r="I189" s="750"/>
      <c r="J189" s="750"/>
      <c r="K189" s="750"/>
      <c r="L189" s="750"/>
      <c r="M189" s="16"/>
      <c r="N189" s="16"/>
      <c r="O189" s="16"/>
      <c r="P189" s="16"/>
      <c r="Q189" s="16"/>
      <c r="R189" s="16"/>
      <c r="S189" s="16"/>
      <c r="T189" s="16"/>
      <c r="U189" s="1578"/>
      <c r="V189" s="1578"/>
      <c r="W189" s="1578"/>
      <c r="X189" s="1578"/>
      <c r="Y189" s="16"/>
      <c r="Z189" s="409"/>
      <c r="AA189" s="409"/>
      <c r="AB189" s="409"/>
      <c r="AC189" s="409"/>
      <c r="AD189" s="409"/>
      <c r="AE189" s="18"/>
      <c r="AF189" s="18"/>
      <c r="AG189" s="16"/>
      <c r="AH189" s="409"/>
      <c r="AI189" s="409"/>
      <c r="AJ189" s="409"/>
      <c r="AK189" s="409"/>
      <c r="AL189" s="409"/>
      <c r="AM189" s="409"/>
      <c r="AN189" s="1578"/>
      <c r="AO189" s="1578"/>
      <c r="AP189" s="1578"/>
      <c r="AQ189" s="16"/>
      <c r="AR189" s="16"/>
      <c r="AS189" s="409"/>
      <c r="AT189" s="18"/>
      <c r="AU189" s="18"/>
      <c r="AV189" s="18"/>
      <c r="AW189" s="19"/>
      <c r="AX189" s="19"/>
      <c r="AY189" s="18"/>
      <c r="AZ189" s="16"/>
      <c r="BA189" s="409"/>
      <c r="BB189" s="18"/>
      <c r="BC189" s="18"/>
      <c r="BD189" s="16"/>
      <c r="BE189" s="1579"/>
      <c r="BF189" s="39"/>
      <c r="BG189" s="618"/>
      <c r="BH189" s="16"/>
      <c r="BI189" s="92"/>
      <c r="BJ189" s="92"/>
      <c r="BK189" s="92"/>
      <c r="BL189" s="92"/>
      <c r="BM189" s="91"/>
      <c r="BN189" s="91"/>
      <c r="BO189" s="91"/>
      <c r="BP189" s="91"/>
      <c r="BQ189" s="91"/>
      <c r="BR189" s="91"/>
      <c r="BS189" s="91"/>
      <c r="BT189" s="91"/>
      <c r="BU189" s="91"/>
      <c r="BV189" s="91"/>
      <c r="BW189" s="91"/>
      <c r="BX189" s="91"/>
    </row>
    <row r="190" spans="1:76" s="90" customFormat="1" ht="14.25" customHeight="1">
      <c r="A190" s="1133"/>
      <c r="B190" s="1133"/>
      <c r="C190" s="1133"/>
      <c r="D190" s="16"/>
      <c r="E190" s="409"/>
      <c r="F190" s="39"/>
      <c r="G190" s="39"/>
      <c r="H190" s="39"/>
      <c r="I190" s="39"/>
      <c r="J190" s="39"/>
      <c r="K190" s="39"/>
      <c r="L190" s="39"/>
      <c r="M190" s="16"/>
      <c r="N190" s="16"/>
      <c r="O190" s="16"/>
      <c r="P190" s="16"/>
      <c r="Q190" s="16"/>
      <c r="R190" s="16"/>
      <c r="S190" s="16"/>
      <c r="T190" s="16"/>
      <c r="U190" s="16"/>
      <c r="V190" s="409"/>
      <c r="W190" s="18"/>
      <c r="X190" s="18"/>
      <c r="Y190" s="16"/>
      <c r="Z190" s="750"/>
      <c r="AA190" s="750"/>
      <c r="AB190" s="750"/>
      <c r="AC190" s="750"/>
      <c r="AD190" s="750"/>
      <c r="AE190" s="750"/>
      <c r="AF190" s="750"/>
      <c r="AG190" s="16"/>
      <c r="AH190" s="409"/>
      <c r="AI190" s="409"/>
      <c r="AJ190" s="409"/>
      <c r="AK190" s="409"/>
      <c r="AL190" s="409"/>
      <c r="AM190" s="409"/>
      <c r="AN190" s="627"/>
      <c r="AO190" s="627"/>
      <c r="AP190" s="627"/>
      <c r="AQ190" s="627"/>
      <c r="AR190" s="16"/>
      <c r="AS190" s="409"/>
      <c r="AT190" s="409"/>
      <c r="AU190" s="409"/>
      <c r="AV190" s="409"/>
      <c r="AW190" s="409"/>
      <c r="AX190" s="409"/>
      <c r="AY190" s="409"/>
      <c r="AZ190" s="16"/>
      <c r="BA190" s="750"/>
      <c r="BB190" s="750"/>
      <c r="BC190" s="750"/>
      <c r="BD190" s="1578"/>
      <c r="BE190" s="1578"/>
      <c r="BF190" s="1578"/>
      <c r="BG190" s="1578"/>
      <c r="BH190" s="1578"/>
      <c r="BI190" s="92"/>
      <c r="BJ190" s="92"/>
      <c r="BK190" s="92"/>
      <c r="BL190" s="92"/>
      <c r="BM190" s="91"/>
      <c r="BN190" s="91"/>
      <c r="BO190" s="91"/>
      <c r="BP190" s="91"/>
      <c r="BQ190" s="91"/>
      <c r="BR190" s="91"/>
      <c r="BS190" s="91"/>
      <c r="BT190" s="91"/>
      <c r="BU190" s="91"/>
      <c r="BV190" s="91"/>
      <c r="BW190" s="91"/>
      <c r="BX190" s="91"/>
    </row>
    <row r="191" spans="1:76" s="90" customFormat="1" ht="14.25" customHeight="1">
      <c r="A191" s="1133"/>
      <c r="B191" s="1133"/>
      <c r="C191" s="1133"/>
      <c r="D191" s="16"/>
      <c r="E191" s="750"/>
      <c r="F191" s="750"/>
      <c r="G191" s="750"/>
      <c r="H191" s="750"/>
      <c r="I191" s="750"/>
      <c r="J191" s="750"/>
      <c r="K191" s="750"/>
      <c r="L191" s="750"/>
      <c r="M191" s="16"/>
      <c r="N191" s="16"/>
      <c r="O191" s="16"/>
      <c r="P191" s="16"/>
      <c r="Q191" s="16"/>
      <c r="R191" s="16"/>
      <c r="S191" s="16"/>
      <c r="T191" s="16"/>
      <c r="U191" s="16"/>
      <c r="V191" s="409"/>
      <c r="W191" s="18"/>
      <c r="X191" s="18"/>
      <c r="Y191" s="16"/>
      <c r="Z191" s="750"/>
      <c r="AA191" s="750"/>
      <c r="AB191" s="750"/>
      <c r="AC191" s="750"/>
      <c r="AD191" s="750"/>
      <c r="AE191" s="750"/>
      <c r="AF191" s="750"/>
      <c r="AG191" s="16"/>
      <c r="AH191" s="750"/>
      <c r="AI191" s="750"/>
      <c r="AJ191" s="750"/>
      <c r="AK191" s="750"/>
      <c r="AL191" s="750"/>
      <c r="AM191" s="750"/>
      <c r="AN191" s="627"/>
      <c r="AO191" s="627"/>
      <c r="AP191" s="627"/>
      <c r="AQ191" s="627"/>
      <c r="AR191" s="16"/>
      <c r="AS191" s="409"/>
      <c r="AT191" s="409"/>
      <c r="AU191" s="409"/>
      <c r="AV191" s="409"/>
      <c r="AW191" s="409"/>
      <c r="AX191" s="409"/>
      <c r="AY191" s="409"/>
      <c r="AZ191" s="16"/>
      <c r="BA191" s="750"/>
      <c r="BB191" s="750"/>
      <c r="BC191" s="750"/>
      <c r="BD191" s="16"/>
      <c r="BE191" s="1579"/>
      <c r="BF191" s="750"/>
      <c r="BG191" s="618"/>
      <c r="BH191" s="16"/>
      <c r="BI191" s="92"/>
      <c r="BJ191" s="92"/>
      <c r="BK191" s="92"/>
      <c r="BL191" s="92"/>
      <c r="BM191" s="91"/>
      <c r="BN191" s="91"/>
      <c r="BO191" s="91"/>
      <c r="BP191" s="91"/>
      <c r="BQ191" s="91"/>
      <c r="BR191" s="91"/>
      <c r="BS191" s="91"/>
      <c r="BT191" s="91"/>
      <c r="BU191" s="91"/>
      <c r="BV191" s="91"/>
      <c r="BW191" s="91"/>
      <c r="BX191" s="91"/>
    </row>
    <row r="192" spans="1:76" s="90" customFormat="1" ht="14.25" customHeight="1">
      <c r="A192" s="1133"/>
      <c r="B192" s="1133"/>
      <c r="C192" s="1133"/>
      <c r="D192" s="16"/>
      <c r="E192" s="750"/>
      <c r="F192" s="750"/>
      <c r="G192" s="750"/>
      <c r="H192" s="750"/>
      <c r="I192" s="750"/>
      <c r="J192" s="750"/>
      <c r="K192" s="750"/>
      <c r="L192" s="750"/>
      <c r="M192" s="16"/>
      <c r="N192" s="16"/>
      <c r="O192" s="16"/>
      <c r="P192" s="16"/>
      <c r="Q192" s="16"/>
      <c r="R192" s="16"/>
      <c r="S192" s="16"/>
      <c r="T192" s="16"/>
      <c r="U192" s="18"/>
      <c r="V192" s="18"/>
      <c r="W192" s="18"/>
      <c r="X192" s="18"/>
      <c r="Y192" s="16"/>
      <c r="Z192" s="409"/>
      <c r="AA192" s="750"/>
      <c r="AB192" s="750"/>
      <c r="AC192" s="750"/>
      <c r="AD192" s="750"/>
      <c r="AE192" s="18"/>
      <c r="AF192" s="18"/>
      <c r="AG192" s="16"/>
      <c r="AH192" s="750"/>
      <c r="AI192" s="750"/>
      <c r="AJ192" s="750"/>
      <c r="AK192" s="750"/>
      <c r="AL192" s="750"/>
      <c r="AM192" s="750"/>
      <c r="AN192" s="1578"/>
      <c r="AO192" s="1578"/>
      <c r="AP192" s="1578"/>
      <c r="AQ192" s="1578"/>
      <c r="AR192" s="16"/>
      <c r="AS192" s="409"/>
      <c r="AT192" s="750"/>
      <c r="AU192" s="750"/>
      <c r="AV192" s="750"/>
      <c r="AW192" s="750"/>
      <c r="AX192" s="750"/>
      <c r="AY192" s="750"/>
      <c r="AZ192" s="16"/>
      <c r="BA192" s="409"/>
      <c r="BB192" s="18"/>
      <c r="BC192" s="18"/>
      <c r="BD192" s="16"/>
      <c r="BE192" s="1579"/>
      <c r="BF192" s="39"/>
      <c r="BG192" s="618"/>
      <c r="BH192" s="16"/>
      <c r="BI192" s="92"/>
      <c r="BJ192" s="92"/>
      <c r="BK192" s="92"/>
      <c r="BL192" s="92"/>
      <c r="BM192" s="91"/>
      <c r="BN192" s="91"/>
      <c r="BO192" s="91"/>
      <c r="BP192" s="91"/>
      <c r="BQ192" s="91"/>
      <c r="BR192" s="91"/>
      <c r="BS192" s="91"/>
      <c r="BT192" s="91"/>
      <c r="BU192" s="91"/>
      <c r="BV192" s="91"/>
      <c r="BW192" s="91"/>
      <c r="BX192" s="91"/>
    </row>
    <row r="193" spans="1:76" s="90" customFormat="1" ht="14.25" customHeight="1">
      <c r="A193" s="1133"/>
      <c r="B193" s="1133"/>
      <c r="C193" s="1133"/>
      <c r="D193" s="16"/>
      <c r="E193" s="409"/>
      <c r="F193" s="40"/>
      <c r="G193" s="40"/>
      <c r="H193" s="75"/>
      <c r="I193" s="18"/>
      <c r="J193" s="40"/>
      <c r="K193" s="18"/>
      <c r="L193" s="18"/>
      <c r="M193" s="16"/>
      <c r="N193" s="16"/>
      <c r="O193" s="16"/>
      <c r="P193" s="16"/>
      <c r="Q193" s="16"/>
      <c r="R193" s="16"/>
      <c r="S193" s="16"/>
      <c r="T193" s="16"/>
      <c r="U193" s="18"/>
      <c r="V193" s="18"/>
      <c r="W193" s="18"/>
      <c r="X193" s="18"/>
      <c r="Y193" s="627"/>
      <c r="Z193" s="627"/>
      <c r="AA193" s="1582"/>
      <c r="AB193" s="1582"/>
      <c r="AC193" s="1582"/>
      <c r="AD193" s="1582"/>
      <c r="AE193" s="627"/>
      <c r="AF193" s="627"/>
      <c r="AG193" s="18"/>
      <c r="AH193" s="18"/>
      <c r="AI193" s="409"/>
      <c r="AJ193" s="409"/>
      <c r="AK193" s="409"/>
      <c r="AL193" s="409"/>
      <c r="AM193" s="18"/>
      <c r="AN193" s="627"/>
      <c r="AO193" s="627"/>
      <c r="AP193" s="627"/>
      <c r="AQ193" s="627"/>
      <c r="AR193" s="16"/>
      <c r="AS193" s="409"/>
      <c r="AT193" s="750"/>
      <c r="AU193" s="750"/>
      <c r="AV193" s="750"/>
      <c r="AW193" s="750"/>
      <c r="AX193" s="750"/>
      <c r="AY193" s="750"/>
      <c r="AZ193" s="18"/>
      <c r="BA193" s="18"/>
      <c r="BB193" s="18"/>
      <c r="BC193" s="18"/>
      <c r="BD193" s="1578"/>
      <c r="BE193" s="1578"/>
      <c r="BF193" s="1578"/>
      <c r="BG193" s="1578"/>
      <c r="BH193" s="1578"/>
      <c r="BI193" s="92"/>
      <c r="BJ193" s="92"/>
      <c r="BK193" s="92"/>
      <c r="BL193" s="92"/>
      <c r="BM193" s="91"/>
      <c r="BN193" s="91"/>
      <c r="BO193" s="91"/>
      <c r="BP193" s="91"/>
      <c r="BQ193" s="91"/>
      <c r="BR193" s="91"/>
      <c r="BS193" s="91"/>
      <c r="BT193" s="91"/>
      <c r="BU193" s="91"/>
      <c r="BV193" s="91"/>
      <c r="BW193" s="91"/>
      <c r="BX193" s="91"/>
    </row>
    <row r="194" spans="1:76" s="90" customFormat="1" ht="14.25" customHeight="1">
      <c r="A194" s="1133"/>
      <c r="B194" s="1133"/>
      <c r="C194" s="1133"/>
      <c r="D194" s="16"/>
      <c r="E194" s="409"/>
      <c r="F194" s="409"/>
      <c r="G194" s="409"/>
      <c r="H194" s="409"/>
      <c r="I194" s="491"/>
      <c r="J194" s="491"/>
      <c r="K194" s="491"/>
      <c r="L194" s="491"/>
      <c r="M194" s="16"/>
      <c r="N194" s="409"/>
      <c r="O194" s="40"/>
      <c r="P194" s="40"/>
      <c r="Q194" s="40"/>
      <c r="R194" s="40"/>
      <c r="S194" s="40"/>
      <c r="T194" s="18"/>
      <c r="U194" s="18"/>
      <c r="V194" s="18"/>
      <c r="W194" s="18"/>
      <c r="X194" s="18"/>
      <c r="Y194" s="16"/>
      <c r="Z194" s="469"/>
      <c r="AA194" s="469"/>
      <c r="AB194" s="18"/>
      <c r="AC194" s="18"/>
      <c r="AD194" s="18"/>
      <c r="AE194" s="18"/>
      <c r="AF194" s="18"/>
      <c r="AG194" s="18"/>
      <c r="AH194" s="18"/>
      <c r="AI194" s="18"/>
      <c r="AJ194" s="18"/>
      <c r="AK194" s="18"/>
      <c r="AL194" s="18"/>
      <c r="AM194" s="16"/>
      <c r="AN194" s="627"/>
      <c r="AO194" s="627"/>
      <c r="AP194" s="627"/>
      <c r="AQ194" s="627"/>
      <c r="AR194" s="16"/>
      <c r="AS194" s="409"/>
      <c r="AT194" s="409"/>
      <c r="AU194" s="18"/>
      <c r="AV194" s="18"/>
      <c r="AW194" s="18"/>
      <c r="AX194" s="18"/>
      <c r="AY194" s="18"/>
      <c r="AZ194" s="18"/>
      <c r="BA194" s="18"/>
      <c r="BB194" s="18"/>
      <c r="BC194" s="16"/>
      <c r="BD194" s="16"/>
      <c r="BE194" s="1579"/>
      <c r="BF194" s="750"/>
      <c r="BG194" s="618"/>
      <c r="BH194" s="16"/>
      <c r="BI194" s="92"/>
      <c r="BJ194" s="92"/>
      <c r="BK194" s="92"/>
      <c r="BL194" s="92"/>
      <c r="BM194" s="91"/>
      <c r="BN194" s="91"/>
      <c r="BO194" s="91"/>
      <c r="BP194" s="91"/>
      <c r="BQ194" s="91"/>
      <c r="BR194" s="91"/>
      <c r="BS194" s="91"/>
      <c r="BT194" s="91"/>
      <c r="BU194" s="91"/>
      <c r="BV194" s="91"/>
      <c r="BW194" s="91"/>
      <c r="BX194" s="91"/>
    </row>
    <row r="195" spans="1:76" s="90" customFormat="1" ht="14.25" customHeight="1">
      <c r="A195" s="1133"/>
      <c r="B195" s="1133"/>
      <c r="C195" s="1133"/>
      <c r="D195" s="16"/>
      <c r="E195" s="409"/>
      <c r="F195" s="409"/>
      <c r="G195" s="409"/>
      <c r="H195" s="409"/>
      <c r="I195" s="491"/>
      <c r="J195" s="491"/>
      <c r="K195" s="491"/>
      <c r="L195" s="491"/>
      <c r="M195" s="16"/>
      <c r="N195" s="409"/>
      <c r="O195" s="18"/>
      <c r="P195" s="18"/>
      <c r="Q195" s="18"/>
      <c r="R195" s="18"/>
      <c r="S195" s="18"/>
      <c r="T195" s="18"/>
      <c r="U195" s="18"/>
      <c r="V195" s="18"/>
      <c r="W195" s="18"/>
      <c r="X195" s="18"/>
      <c r="Y195" s="16"/>
      <c r="Z195" s="469"/>
      <c r="AA195" s="469"/>
      <c r="AB195" s="18"/>
      <c r="AC195" s="18"/>
      <c r="AD195" s="18"/>
      <c r="AE195" s="18"/>
      <c r="AF195" s="18"/>
      <c r="AG195" s="18"/>
      <c r="AH195" s="18"/>
      <c r="AI195" s="18"/>
      <c r="AJ195" s="18"/>
      <c r="AK195" s="18"/>
      <c r="AL195" s="18"/>
      <c r="AM195" s="16"/>
      <c r="AN195" s="1578"/>
      <c r="AO195" s="1578"/>
      <c r="AP195" s="1578"/>
      <c r="AQ195" s="1578"/>
      <c r="AR195" s="16"/>
      <c r="AS195" s="409"/>
      <c r="AT195" s="409"/>
      <c r="AU195" s="18"/>
      <c r="AV195" s="18"/>
      <c r="AW195" s="18"/>
      <c r="AX195" s="18"/>
      <c r="AY195" s="18"/>
      <c r="AZ195" s="18"/>
      <c r="BA195" s="18"/>
      <c r="BB195" s="18"/>
      <c r="BC195" s="16"/>
      <c r="BD195" s="16"/>
      <c r="BE195" s="1579"/>
      <c r="BF195" s="39"/>
      <c r="BG195" s="618"/>
      <c r="BH195" s="16"/>
      <c r="BI195" s="92"/>
      <c r="BJ195" s="92"/>
      <c r="BK195" s="92"/>
      <c r="BL195" s="92"/>
      <c r="BM195" s="91"/>
      <c r="BN195" s="91"/>
      <c r="BO195" s="91"/>
      <c r="BP195" s="91"/>
      <c r="BQ195" s="91"/>
      <c r="BR195" s="91"/>
      <c r="BS195" s="91"/>
      <c r="BT195" s="91"/>
      <c r="BU195" s="91"/>
      <c r="BV195" s="91"/>
      <c r="BW195" s="91"/>
      <c r="BX195" s="91"/>
    </row>
    <row r="196" spans="1:76" s="90" customFormat="1" ht="14.25" customHeight="1">
      <c r="A196" s="1133"/>
      <c r="B196" s="1133"/>
      <c r="C196" s="1133"/>
      <c r="D196" s="16"/>
      <c r="E196" s="409"/>
      <c r="F196" s="18"/>
      <c r="G196" s="18"/>
      <c r="H196" s="18"/>
      <c r="I196" s="75"/>
      <c r="J196" s="18"/>
      <c r="K196" s="18"/>
      <c r="L196" s="18"/>
      <c r="M196" s="16"/>
      <c r="N196" s="409"/>
      <c r="O196" s="18"/>
      <c r="P196" s="18"/>
      <c r="Q196" s="18"/>
      <c r="R196" s="18"/>
      <c r="S196" s="18"/>
      <c r="T196" s="18"/>
      <c r="U196" s="18"/>
      <c r="V196" s="18"/>
      <c r="W196" s="18"/>
      <c r="X196" s="18"/>
      <c r="Y196" s="16"/>
      <c r="Z196" s="469"/>
      <c r="AA196" s="469"/>
      <c r="AB196" s="18"/>
      <c r="AC196" s="18"/>
      <c r="AD196" s="18"/>
      <c r="AE196" s="18"/>
      <c r="AF196" s="18"/>
      <c r="AG196" s="18"/>
      <c r="AH196" s="18"/>
      <c r="AI196" s="18"/>
      <c r="AJ196" s="18"/>
      <c r="AK196" s="18"/>
      <c r="AL196" s="18"/>
      <c r="AM196" s="16"/>
      <c r="AN196" s="1578"/>
      <c r="AO196" s="1578"/>
      <c r="AP196" s="1578"/>
      <c r="AQ196" s="1578"/>
      <c r="AR196" s="16"/>
      <c r="AS196" s="409"/>
      <c r="AT196" s="409"/>
      <c r="AU196" s="18"/>
      <c r="AV196" s="18"/>
      <c r="AW196" s="18"/>
      <c r="AX196" s="18"/>
      <c r="AY196" s="18"/>
      <c r="AZ196" s="18"/>
      <c r="BA196" s="18"/>
      <c r="BB196" s="18"/>
      <c r="BC196" s="16"/>
      <c r="BD196" s="16"/>
      <c r="BE196" s="1579"/>
      <c r="BF196" s="39"/>
      <c r="BG196" s="618"/>
      <c r="BH196" s="16"/>
      <c r="BI196" s="92"/>
      <c r="BJ196" s="92"/>
      <c r="BK196" s="92"/>
      <c r="BL196" s="92"/>
      <c r="BM196" s="91"/>
      <c r="BN196" s="91"/>
      <c r="BO196" s="91"/>
      <c r="BP196" s="91"/>
      <c r="BQ196" s="91"/>
      <c r="BR196" s="91"/>
      <c r="BS196" s="91"/>
      <c r="BT196" s="91"/>
      <c r="BU196" s="91"/>
      <c r="BV196" s="91"/>
      <c r="BW196" s="91"/>
      <c r="BX196" s="91"/>
    </row>
    <row r="197" spans="1:76" s="90" customFormat="1" ht="14.25" customHeight="1">
      <c r="A197" s="1581"/>
      <c r="B197" s="1581"/>
      <c r="C197" s="1581"/>
      <c r="D197" s="16"/>
      <c r="E197" s="750"/>
      <c r="F197" s="750"/>
      <c r="G197" s="750"/>
      <c r="H197" s="750"/>
      <c r="I197" s="750"/>
      <c r="J197" s="750"/>
      <c r="K197" s="750"/>
      <c r="L197" s="750"/>
      <c r="M197" s="16"/>
      <c r="N197" s="16"/>
      <c r="O197" s="16"/>
      <c r="P197" s="16"/>
      <c r="Q197" s="16"/>
      <c r="R197" s="16"/>
      <c r="S197" s="16"/>
      <c r="T197" s="16"/>
      <c r="U197" s="627"/>
      <c r="V197" s="627"/>
      <c r="W197" s="627"/>
      <c r="X197" s="627"/>
      <c r="Y197" s="16"/>
      <c r="Z197" s="409"/>
      <c r="AA197" s="19"/>
      <c r="AB197" s="19"/>
      <c r="AC197" s="19"/>
      <c r="AD197" s="19"/>
      <c r="AE197" s="19"/>
      <c r="AF197" s="19"/>
      <c r="AG197" s="16"/>
      <c r="AH197" s="409"/>
      <c r="AI197" s="409"/>
      <c r="AJ197" s="409"/>
      <c r="AK197" s="409"/>
      <c r="AL197" s="409"/>
      <c r="AM197" s="409"/>
      <c r="AN197" s="627"/>
      <c r="AO197" s="18"/>
      <c r="AP197" s="18"/>
      <c r="AQ197" s="1580"/>
      <c r="AR197" s="16"/>
      <c r="AS197" s="409"/>
      <c r="AT197" s="19"/>
      <c r="AU197" s="19"/>
      <c r="AV197" s="18"/>
      <c r="AW197" s="16"/>
      <c r="AX197" s="18"/>
      <c r="AY197" s="18"/>
      <c r="AZ197" s="19"/>
      <c r="BA197" s="19"/>
      <c r="BB197" s="750"/>
      <c r="BC197" s="750"/>
      <c r="BD197" s="1578"/>
      <c r="BE197" s="1578"/>
      <c r="BF197" s="1578"/>
      <c r="BG197" s="1578"/>
      <c r="BH197" s="1578"/>
      <c r="BK197" s="91"/>
      <c r="BL197" s="91"/>
      <c r="BM197" s="91"/>
      <c r="BN197" s="91"/>
      <c r="BO197" s="91"/>
      <c r="BP197" s="91"/>
      <c r="BQ197" s="91"/>
      <c r="BR197" s="91"/>
      <c r="BS197" s="91"/>
      <c r="BT197" s="91"/>
      <c r="BU197" s="91"/>
      <c r="BV197" s="91"/>
      <c r="BW197" s="91"/>
      <c r="BX197" s="91"/>
    </row>
    <row r="198" spans="1:76" s="90" customFormat="1" ht="14.25" customHeight="1">
      <c r="A198" s="1581"/>
      <c r="B198" s="1581"/>
      <c r="C198" s="1581"/>
      <c r="D198" s="16"/>
      <c r="E198" s="750"/>
      <c r="F198" s="750"/>
      <c r="G198" s="750"/>
      <c r="H198" s="750"/>
      <c r="I198" s="750"/>
      <c r="J198" s="750"/>
      <c r="K198" s="750"/>
      <c r="L198" s="750"/>
      <c r="M198" s="16"/>
      <c r="N198" s="16"/>
      <c r="O198" s="16"/>
      <c r="P198" s="16"/>
      <c r="Q198" s="16"/>
      <c r="R198" s="16"/>
      <c r="S198" s="16"/>
      <c r="T198" s="16"/>
      <c r="U198" s="627"/>
      <c r="V198" s="627"/>
      <c r="W198" s="627"/>
      <c r="X198" s="627"/>
      <c r="Y198" s="16"/>
      <c r="Z198" s="409"/>
      <c r="AA198" s="18"/>
      <c r="AB198" s="18"/>
      <c r="AC198" s="493"/>
      <c r="AD198" s="493"/>
      <c r="AE198" s="18"/>
      <c r="AF198" s="18"/>
      <c r="AG198" s="16"/>
      <c r="AH198" s="409"/>
      <c r="AI198" s="750"/>
      <c r="AJ198" s="750"/>
      <c r="AK198" s="750"/>
      <c r="AL198" s="750"/>
      <c r="AM198" s="750"/>
      <c r="AN198" s="18"/>
      <c r="AO198" s="18"/>
      <c r="AP198" s="18"/>
      <c r="AQ198" s="16"/>
      <c r="AR198" s="409"/>
      <c r="AS198" s="409"/>
      <c r="AT198" s="409"/>
      <c r="AU198" s="409"/>
      <c r="AV198" s="409"/>
      <c r="AW198" s="409"/>
      <c r="AX198" s="409"/>
      <c r="AY198" s="409"/>
      <c r="AZ198" s="409"/>
      <c r="BA198" s="409"/>
      <c r="BB198" s="409"/>
      <c r="BC198" s="409"/>
      <c r="BD198" s="16"/>
      <c r="BE198" s="1579"/>
      <c r="BF198" s="750"/>
      <c r="BG198" s="618"/>
      <c r="BH198" s="16"/>
      <c r="BK198" s="91"/>
      <c r="BL198" s="91"/>
      <c r="BM198" s="91"/>
      <c r="BN198" s="91"/>
      <c r="BO198" s="91"/>
      <c r="BP198" s="91"/>
      <c r="BQ198" s="91"/>
      <c r="BR198" s="91"/>
      <c r="BS198" s="91"/>
      <c r="BT198" s="91"/>
      <c r="BU198" s="91"/>
      <c r="BV198" s="91"/>
      <c r="BW198" s="91"/>
      <c r="BX198" s="91"/>
    </row>
    <row r="199" spans="1:76" s="90" customFormat="1" ht="14.25" customHeight="1">
      <c r="A199" s="1581"/>
      <c r="B199" s="1581"/>
      <c r="C199" s="1581"/>
      <c r="D199" s="16"/>
      <c r="E199" s="750"/>
      <c r="F199" s="750"/>
      <c r="G199" s="750"/>
      <c r="H199" s="750"/>
      <c r="I199" s="750"/>
      <c r="J199" s="750"/>
      <c r="K199" s="750"/>
      <c r="L199" s="750"/>
      <c r="M199" s="16"/>
      <c r="N199" s="16"/>
      <c r="O199" s="16"/>
      <c r="P199" s="16"/>
      <c r="Q199" s="16"/>
      <c r="R199" s="16"/>
      <c r="S199" s="16"/>
      <c r="T199" s="16"/>
      <c r="U199" s="1578"/>
      <c r="V199" s="1578"/>
      <c r="W199" s="1578"/>
      <c r="X199" s="1578"/>
      <c r="Y199" s="16"/>
      <c r="Z199" s="409"/>
      <c r="AA199" s="409"/>
      <c r="AB199" s="409"/>
      <c r="AC199" s="409"/>
      <c r="AD199" s="409"/>
      <c r="AE199" s="18"/>
      <c r="AF199" s="18"/>
      <c r="AG199" s="16"/>
      <c r="AH199" s="409"/>
      <c r="AI199" s="409"/>
      <c r="AJ199" s="409"/>
      <c r="AK199" s="409"/>
      <c r="AL199" s="409"/>
      <c r="AM199" s="409"/>
      <c r="AN199" s="1578"/>
      <c r="AO199" s="1578"/>
      <c r="AP199" s="1578"/>
      <c r="AQ199" s="16"/>
      <c r="AR199" s="16"/>
      <c r="AS199" s="409"/>
      <c r="AT199" s="18"/>
      <c r="AU199" s="18"/>
      <c r="AV199" s="18"/>
      <c r="AW199" s="19"/>
      <c r="AX199" s="19"/>
      <c r="AY199" s="18"/>
      <c r="AZ199" s="16"/>
      <c r="BA199" s="409"/>
      <c r="BB199" s="18"/>
      <c r="BC199" s="18"/>
      <c r="BD199" s="16"/>
      <c r="BE199" s="1579"/>
      <c r="BF199" s="39"/>
      <c r="BG199" s="618"/>
      <c r="BH199" s="16"/>
      <c r="BK199" s="91"/>
      <c r="BL199" s="91"/>
      <c r="BM199" s="91"/>
      <c r="BN199" s="91"/>
      <c r="BO199" s="91"/>
      <c r="BP199" s="91"/>
      <c r="BQ199" s="91"/>
      <c r="BR199" s="91"/>
      <c r="BS199" s="91"/>
      <c r="BT199" s="91"/>
      <c r="BU199" s="91"/>
      <c r="BV199" s="91"/>
      <c r="BW199" s="91"/>
      <c r="BX199" s="91"/>
    </row>
    <row r="200" spans="1:76" s="90" customFormat="1" ht="14.25" customHeight="1">
      <c r="A200" s="1581"/>
      <c r="B200" s="1581"/>
      <c r="C200" s="1581"/>
      <c r="D200" s="16"/>
      <c r="E200" s="409"/>
      <c r="F200" s="39"/>
      <c r="G200" s="39"/>
      <c r="H200" s="39"/>
      <c r="I200" s="39"/>
      <c r="J200" s="39"/>
      <c r="K200" s="39"/>
      <c r="L200" s="39"/>
      <c r="M200" s="16"/>
      <c r="N200" s="16"/>
      <c r="O200" s="16"/>
      <c r="P200" s="16"/>
      <c r="Q200" s="16"/>
      <c r="R200" s="16"/>
      <c r="S200" s="16"/>
      <c r="T200" s="16"/>
      <c r="U200" s="16"/>
      <c r="V200" s="409"/>
      <c r="W200" s="18"/>
      <c r="X200" s="18"/>
      <c r="Y200" s="16"/>
      <c r="Z200" s="750"/>
      <c r="AA200" s="750"/>
      <c r="AB200" s="750"/>
      <c r="AC200" s="750"/>
      <c r="AD200" s="750"/>
      <c r="AE200" s="750"/>
      <c r="AF200" s="750"/>
      <c r="AG200" s="16"/>
      <c r="AH200" s="409"/>
      <c r="AI200" s="409"/>
      <c r="AJ200" s="409"/>
      <c r="AK200" s="409"/>
      <c r="AL200" s="409"/>
      <c r="AM200" s="409"/>
      <c r="AN200" s="627"/>
      <c r="AO200" s="627"/>
      <c r="AP200" s="627"/>
      <c r="AQ200" s="627"/>
      <c r="AR200" s="16"/>
      <c r="AS200" s="409"/>
      <c r="AT200" s="409"/>
      <c r="AU200" s="409"/>
      <c r="AV200" s="409"/>
      <c r="AW200" s="409"/>
      <c r="AX200" s="409"/>
      <c r="AY200" s="409"/>
      <c r="AZ200" s="16"/>
      <c r="BA200" s="750"/>
      <c r="BB200" s="750"/>
      <c r="BC200" s="750"/>
      <c r="BD200" s="1578"/>
      <c r="BE200" s="1578"/>
      <c r="BF200" s="1578"/>
      <c r="BG200" s="1578"/>
      <c r="BH200" s="1578"/>
      <c r="BK200" s="91"/>
      <c r="BL200" s="91"/>
      <c r="BM200" s="91"/>
      <c r="BN200" s="91"/>
      <c r="BO200" s="91"/>
      <c r="BP200" s="91"/>
      <c r="BQ200" s="91"/>
      <c r="BR200" s="91"/>
      <c r="BS200" s="91"/>
      <c r="BT200" s="91"/>
      <c r="BU200" s="91"/>
      <c r="BV200" s="91"/>
      <c r="BW200" s="91"/>
      <c r="BX200" s="91"/>
    </row>
    <row r="201" spans="1:76" s="90" customFormat="1" ht="14.25" customHeight="1">
      <c r="A201" s="1581"/>
      <c r="B201" s="1581"/>
      <c r="C201" s="1581"/>
      <c r="D201" s="16"/>
      <c r="E201" s="750"/>
      <c r="F201" s="750"/>
      <c r="G201" s="750"/>
      <c r="H201" s="750"/>
      <c r="I201" s="750"/>
      <c r="J201" s="750"/>
      <c r="K201" s="750"/>
      <c r="L201" s="750"/>
      <c r="M201" s="16"/>
      <c r="N201" s="16"/>
      <c r="O201" s="16"/>
      <c r="P201" s="16"/>
      <c r="Q201" s="16"/>
      <c r="R201" s="16"/>
      <c r="S201" s="16"/>
      <c r="T201" s="16"/>
      <c r="U201" s="16"/>
      <c r="V201" s="409"/>
      <c r="W201" s="18"/>
      <c r="X201" s="18"/>
      <c r="Y201" s="16"/>
      <c r="Z201" s="750"/>
      <c r="AA201" s="750"/>
      <c r="AB201" s="750"/>
      <c r="AC201" s="750"/>
      <c r="AD201" s="750"/>
      <c r="AE201" s="750"/>
      <c r="AF201" s="750"/>
      <c r="AG201" s="16"/>
      <c r="AH201" s="750"/>
      <c r="AI201" s="750"/>
      <c r="AJ201" s="750"/>
      <c r="AK201" s="750"/>
      <c r="AL201" s="750"/>
      <c r="AM201" s="750"/>
      <c r="AN201" s="627"/>
      <c r="AO201" s="627"/>
      <c r="AP201" s="627"/>
      <c r="AQ201" s="627"/>
      <c r="AR201" s="16"/>
      <c r="AS201" s="409"/>
      <c r="AT201" s="409"/>
      <c r="AU201" s="409"/>
      <c r="AV201" s="409"/>
      <c r="AW201" s="409"/>
      <c r="AX201" s="409"/>
      <c r="AY201" s="409"/>
      <c r="AZ201" s="16"/>
      <c r="BA201" s="750"/>
      <c r="BB201" s="750"/>
      <c r="BC201" s="750"/>
      <c r="BD201" s="16"/>
      <c r="BE201" s="1579"/>
      <c r="BF201" s="750"/>
      <c r="BG201" s="618"/>
      <c r="BH201" s="16"/>
      <c r="BK201" s="91"/>
      <c r="BL201" s="91"/>
      <c r="BM201" s="91"/>
      <c r="BN201" s="91"/>
      <c r="BO201" s="91"/>
      <c r="BP201" s="91"/>
      <c r="BQ201" s="91"/>
      <c r="BR201" s="91"/>
      <c r="BS201" s="91"/>
      <c r="BT201" s="91"/>
      <c r="BU201" s="91"/>
      <c r="BV201" s="91"/>
      <c r="BW201" s="91"/>
      <c r="BX201" s="91"/>
    </row>
    <row r="202" spans="1:76" s="90" customFormat="1" ht="14.25" customHeight="1">
      <c r="A202" s="1581"/>
      <c r="B202" s="1581"/>
      <c r="C202" s="1581"/>
      <c r="D202" s="16"/>
      <c r="E202" s="750"/>
      <c r="F202" s="750"/>
      <c r="G202" s="750"/>
      <c r="H202" s="750"/>
      <c r="I202" s="750"/>
      <c r="J202" s="750"/>
      <c r="K202" s="750"/>
      <c r="L202" s="750"/>
      <c r="M202" s="16"/>
      <c r="N202" s="16"/>
      <c r="O202" s="16"/>
      <c r="P202" s="16"/>
      <c r="Q202" s="16"/>
      <c r="R202" s="16"/>
      <c r="S202" s="16"/>
      <c r="T202" s="16"/>
      <c r="U202" s="18"/>
      <c r="V202" s="18"/>
      <c r="W202" s="18"/>
      <c r="X202" s="18"/>
      <c r="Y202" s="16"/>
      <c r="Z202" s="409"/>
      <c r="AA202" s="750"/>
      <c r="AB202" s="750"/>
      <c r="AC202" s="750"/>
      <c r="AD202" s="750"/>
      <c r="AE202" s="18"/>
      <c r="AF202" s="18"/>
      <c r="AG202" s="16"/>
      <c r="AH202" s="750"/>
      <c r="AI202" s="750"/>
      <c r="AJ202" s="750"/>
      <c r="AK202" s="750"/>
      <c r="AL202" s="750"/>
      <c r="AM202" s="750"/>
      <c r="AN202" s="1578"/>
      <c r="AO202" s="1578"/>
      <c r="AP202" s="1578"/>
      <c r="AQ202" s="1578"/>
      <c r="AR202" s="16"/>
      <c r="AS202" s="409"/>
      <c r="AT202" s="750"/>
      <c r="AU202" s="750"/>
      <c r="AV202" s="750"/>
      <c r="AW202" s="750"/>
      <c r="AX202" s="750"/>
      <c r="AY202" s="750"/>
      <c r="AZ202" s="16"/>
      <c r="BA202" s="409"/>
      <c r="BB202" s="18"/>
      <c r="BC202" s="18"/>
      <c r="BD202" s="16"/>
      <c r="BE202" s="1579"/>
      <c r="BF202" s="39"/>
      <c r="BG202" s="618"/>
      <c r="BH202" s="16"/>
      <c r="BK202" s="91"/>
      <c r="BL202" s="91"/>
      <c r="BM202" s="91"/>
      <c r="BN202" s="91"/>
      <c r="BO202" s="91"/>
      <c r="BP202" s="91"/>
      <c r="BQ202" s="91"/>
      <c r="BR202" s="91"/>
      <c r="BS202" s="91"/>
      <c r="BT202" s="91"/>
      <c r="BU202" s="91"/>
      <c r="BV202" s="91"/>
      <c r="BW202" s="91"/>
      <c r="BX202" s="91"/>
    </row>
    <row r="203" spans="1:76" s="4" customFormat="1" ht="14.25" customHeight="1">
      <c r="A203" s="1581"/>
      <c r="B203" s="1581"/>
      <c r="C203" s="1581"/>
      <c r="D203" s="16"/>
      <c r="E203" s="409"/>
      <c r="F203" s="40"/>
      <c r="G203" s="40"/>
      <c r="H203" s="75"/>
      <c r="I203" s="18"/>
      <c r="J203" s="40"/>
      <c r="K203" s="18"/>
      <c r="L203" s="18"/>
      <c r="M203" s="16"/>
      <c r="N203" s="16"/>
      <c r="O203" s="16"/>
      <c r="P203" s="16"/>
      <c r="Q203" s="16"/>
      <c r="R203" s="16"/>
      <c r="S203" s="16"/>
      <c r="T203" s="16"/>
      <c r="U203" s="18"/>
      <c r="V203" s="18"/>
      <c r="W203" s="18"/>
      <c r="X203" s="18"/>
      <c r="Y203" s="627"/>
      <c r="Z203" s="627"/>
      <c r="AA203" s="1582"/>
      <c r="AB203" s="1582"/>
      <c r="AC203" s="1582"/>
      <c r="AD203" s="1582"/>
      <c r="AE203" s="627"/>
      <c r="AF203" s="627"/>
      <c r="AG203" s="18"/>
      <c r="AH203" s="18"/>
      <c r="AI203" s="409"/>
      <c r="AJ203" s="409"/>
      <c r="AK203" s="409"/>
      <c r="AL203" s="409"/>
      <c r="AM203" s="18"/>
      <c r="AN203" s="627"/>
      <c r="AO203" s="627"/>
      <c r="AP203" s="627"/>
      <c r="AQ203" s="627"/>
      <c r="AR203" s="16"/>
      <c r="AS203" s="409"/>
      <c r="AT203" s="750"/>
      <c r="AU203" s="750"/>
      <c r="AV203" s="750"/>
      <c r="AW203" s="750"/>
      <c r="AX203" s="750"/>
      <c r="AY203" s="750"/>
      <c r="AZ203" s="18"/>
      <c r="BA203" s="18"/>
      <c r="BB203" s="18"/>
      <c r="BC203" s="18"/>
      <c r="BD203" s="1578"/>
      <c r="BE203" s="1578"/>
      <c r="BF203" s="1578"/>
      <c r="BG203" s="1578"/>
      <c r="BH203" s="1578"/>
      <c r="BI203" s="90"/>
      <c r="BJ203" s="90"/>
      <c r="BK203" s="91"/>
      <c r="BL203" s="91"/>
      <c r="BM203" s="91"/>
      <c r="BN203" s="91"/>
      <c r="BO203" s="91"/>
      <c r="BP203" s="91"/>
      <c r="BQ203" s="91"/>
      <c r="BR203" s="91"/>
      <c r="BS203" s="91"/>
      <c r="BT203" s="91"/>
      <c r="BU203" s="91"/>
      <c r="BV203" s="91"/>
      <c r="BW203" s="91"/>
      <c r="BX203" s="91"/>
    </row>
    <row r="204" spans="1:76" s="4" customFormat="1" ht="14.25" customHeight="1">
      <c r="A204" s="1581"/>
      <c r="B204" s="1581"/>
      <c r="C204" s="1581"/>
      <c r="D204" s="16"/>
      <c r="E204" s="409"/>
      <c r="F204" s="409"/>
      <c r="G204" s="409"/>
      <c r="H204" s="409"/>
      <c r="I204" s="491"/>
      <c r="J204" s="491"/>
      <c r="K204" s="491"/>
      <c r="L204" s="491"/>
      <c r="M204" s="16"/>
      <c r="N204" s="409"/>
      <c r="O204" s="40"/>
      <c r="P204" s="40"/>
      <c r="Q204" s="40"/>
      <c r="R204" s="40"/>
      <c r="S204" s="40"/>
      <c r="T204" s="18"/>
      <c r="U204" s="18"/>
      <c r="V204" s="18"/>
      <c r="W204" s="18"/>
      <c r="X204" s="18"/>
      <c r="Y204" s="16"/>
      <c r="Z204" s="469"/>
      <c r="AA204" s="469"/>
      <c r="AB204" s="18"/>
      <c r="AC204" s="18"/>
      <c r="AD204" s="18"/>
      <c r="AE204" s="18"/>
      <c r="AF204" s="18"/>
      <c r="AG204" s="18"/>
      <c r="AH204" s="18"/>
      <c r="AI204" s="18"/>
      <c r="AJ204" s="18"/>
      <c r="AK204" s="18"/>
      <c r="AL204" s="18"/>
      <c r="AM204" s="16"/>
      <c r="AN204" s="627"/>
      <c r="AO204" s="627"/>
      <c r="AP204" s="627"/>
      <c r="AQ204" s="627"/>
      <c r="AR204" s="16"/>
      <c r="AS204" s="409"/>
      <c r="AT204" s="409"/>
      <c r="AU204" s="18"/>
      <c r="AV204" s="18"/>
      <c r="AW204" s="18"/>
      <c r="AX204" s="18"/>
      <c r="AY204" s="18"/>
      <c r="AZ204" s="18"/>
      <c r="BA204" s="18"/>
      <c r="BB204" s="18"/>
      <c r="BC204" s="16"/>
      <c r="BD204" s="16"/>
      <c r="BE204" s="1579"/>
      <c r="BF204" s="750"/>
      <c r="BG204" s="618"/>
      <c r="BH204" s="16"/>
      <c r="BI204" s="90"/>
      <c r="BJ204" s="90"/>
      <c r="BK204" s="91"/>
      <c r="BL204" s="91"/>
      <c r="BM204" s="91"/>
      <c r="BN204" s="91"/>
      <c r="BO204" s="91"/>
      <c r="BP204" s="91"/>
      <c r="BQ204" s="91"/>
      <c r="BR204" s="91"/>
      <c r="BS204" s="91"/>
      <c r="BT204" s="91"/>
      <c r="BU204" s="91"/>
      <c r="BV204" s="91"/>
      <c r="BW204" s="91"/>
      <c r="BX204" s="91"/>
    </row>
    <row r="205" spans="1:76" s="4" customFormat="1" ht="14.25" customHeight="1">
      <c r="A205" s="1581"/>
      <c r="B205" s="1581"/>
      <c r="C205" s="1581"/>
      <c r="D205" s="16"/>
      <c r="E205" s="409"/>
      <c r="F205" s="409"/>
      <c r="G205" s="409"/>
      <c r="H205" s="409"/>
      <c r="I205" s="491"/>
      <c r="J205" s="491"/>
      <c r="K205" s="491"/>
      <c r="L205" s="491"/>
      <c r="M205" s="16"/>
      <c r="N205" s="409"/>
      <c r="O205" s="18"/>
      <c r="P205" s="18"/>
      <c r="Q205" s="18"/>
      <c r="R205" s="18"/>
      <c r="S205" s="18"/>
      <c r="T205" s="18"/>
      <c r="U205" s="18"/>
      <c r="V205" s="18"/>
      <c r="W205" s="18"/>
      <c r="X205" s="18"/>
      <c r="Y205" s="16"/>
      <c r="Z205" s="469"/>
      <c r="AA205" s="469"/>
      <c r="AB205" s="18"/>
      <c r="AC205" s="18"/>
      <c r="AD205" s="18"/>
      <c r="AE205" s="18"/>
      <c r="AF205" s="18"/>
      <c r="AG205" s="18"/>
      <c r="AH205" s="18"/>
      <c r="AI205" s="18"/>
      <c r="AJ205" s="18"/>
      <c r="AK205" s="18"/>
      <c r="AL205" s="18"/>
      <c r="AM205" s="16"/>
      <c r="AN205" s="1578"/>
      <c r="AO205" s="1578"/>
      <c r="AP205" s="1578"/>
      <c r="AQ205" s="1578"/>
      <c r="AR205" s="16"/>
      <c r="AS205" s="409"/>
      <c r="AT205" s="409"/>
      <c r="AU205" s="18"/>
      <c r="AV205" s="18"/>
      <c r="AW205" s="18"/>
      <c r="AX205" s="18"/>
      <c r="AY205" s="18"/>
      <c r="AZ205" s="18"/>
      <c r="BA205" s="18"/>
      <c r="BB205" s="18"/>
      <c r="BC205" s="16"/>
      <c r="BD205" s="16"/>
      <c r="BE205" s="1579"/>
      <c r="BF205" s="39"/>
      <c r="BG205" s="618"/>
      <c r="BH205" s="16"/>
      <c r="BI205" s="90"/>
      <c r="BJ205" s="90"/>
      <c r="BK205" s="91"/>
      <c r="BL205" s="91"/>
      <c r="BM205" s="91"/>
      <c r="BN205" s="91"/>
      <c r="BO205" s="91"/>
      <c r="BP205" s="91"/>
      <c r="BQ205" s="91"/>
      <c r="BR205" s="91"/>
      <c r="BS205" s="91"/>
      <c r="BT205" s="91"/>
      <c r="BU205" s="91"/>
      <c r="BV205" s="91"/>
      <c r="BW205" s="91"/>
      <c r="BX205" s="91"/>
    </row>
    <row r="206" spans="1:76" s="4" customFormat="1" ht="14.25" customHeight="1">
      <c r="A206" s="73"/>
      <c r="B206" s="73"/>
      <c r="C206" s="40"/>
      <c r="D206" s="40"/>
      <c r="E206" s="40"/>
      <c r="F206" s="40"/>
      <c r="G206" s="40"/>
      <c r="H206" s="40"/>
      <c r="I206" s="40"/>
      <c r="J206" s="40"/>
      <c r="K206" s="40"/>
      <c r="L206" s="40"/>
      <c r="M206" s="1069"/>
      <c r="N206" s="1069"/>
      <c r="O206" s="1069"/>
      <c r="P206" s="1069"/>
      <c r="Q206" s="1069"/>
      <c r="R206" s="1069"/>
      <c r="S206" s="409"/>
      <c r="T206" s="409"/>
      <c r="U206" s="1069"/>
      <c r="V206" s="1069"/>
      <c r="W206" s="1069"/>
      <c r="X206" s="1069"/>
      <c r="Y206" s="1069"/>
      <c r="Z206" s="409"/>
      <c r="AA206" s="409"/>
      <c r="AB206" s="16"/>
      <c r="AC206" s="1069"/>
      <c r="AD206" s="1069"/>
      <c r="AE206" s="1069"/>
      <c r="AF206" s="1069"/>
      <c r="AG206" s="1069"/>
      <c r="AH206" s="1069"/>
      <c r="AI206" s="409"/>
      <c r="AJ206" s="409"/>
      <c r="AK206" s="1069"/>
      <c r="AL206" s="1069"/>
      <c r="AM206" s="1069"/>
      <c r="AN206" s="1069"/>
      <c r="AO206" s="1069"/>
      <c r="AP206" s="409"/>
      <c r="AQ206" s="409"/>
      <c r="AR206" s="16"/>
      <c r="AS206" s="1069"/>
      <c r="AT206" s="1069"/>
      <c r="AU206" s="1069"/>
      <c r="AV206" s="1069"/>
      <c r="AW206" s="1069"/>
      <c r="AX206" s="1069"/>
      <c r="AY206" s="409"/>
      <c r="AZ206" s="409"/>
      <c r="BA206" s="1069"/>
      <c r="BB206" s="1069"/>
      <c r="BC206" s="1069"/>
      <c r="BD206" s="1069"/>
      <c r="BE206" s="1069"/>
      <c r="BF206" s="409"/>
      <c r="BG206" s="409"/>
      <c r="BH206" s="16"/>
      <c r="BI206" s="90"/>
      <c r="BJ206" s="90"/>
      <c r="BK206" s="91"/>
      <c r="BL206" s="91"/>
      <c r="BM206" s="91"/>
      <c r="BN206" s="91"/>
      <c r="BO206" s="91"/>
      <c r="BP206" s="91"/>
      <c r="BQ206" s="91"/>
      <c r="BR206" s="91"/>
      <c r="BS206" s="91"/>
      <c r="BT206" s="91"/>
      <c r="BU206" s="91"/>
      <c r="BV206" s="91"/>
      <c r="BW206" s="91"/>
      <c r="BX206" s="91"/>
    </row>
    <row r="207" spans="1:76" s="4" customFormat="1" ht="14.25" customHeight="1">
      <c r="A207" s="1581"/>
      <c r="B207" s="1581"/>
      <c r="C207" s="1581"/>
      <c r="D207" s="16"/>
      <c r="E207" s="750"/>
      <c r="F207" s="750"/>
      <c r="G207" s="750"/>
      <c r="H207" s="750"/>
      <c r="I207" s="750"/>
      <c r="J207" s="750"/>
      <c r="K207" s="750"/>
      <c r="L207" s="750"/>
      <c r="M207" s="16"/>
      <c r="N207" s="16"/>
      <c r="O207" s="16"/>
      <c r="P207" s="16"/>
      <c r="Q207" s="16"/>
      <c r="R207" s="16"/>
      <c r="S207" s="16"/>
      <c r="T207" s="16"/>
      <c r="U207" s="627"/>
      <c r="V207" s="627"/>
      <c r="W207" s="627"/>
      <c r="X207" s="627"/>
      <c r="Y207" s="16"/>
      <c r="Z207" s="409"/>
      <c r="AA207" s="19"/>
      <c r="AB207" s="19"/>
      <c r="AC207" s="19"/>
      <c r="AD207" s="19"/>
      <c r="AE207" s="19"/>
      <c r="AF207" s="19"/>
      <c r="AG207" s="16"/>
      <c r="AH207" s="409"/>
      <c r="AI207" s="409"/>
      <c r="AJ207" s="409"/>
      <c r="AK207" s="409"/>
      <c r="AL207" s="409"/>
      <c r="AM207" s="409"/>
      <c r="AN207" s="627"/>
      <c r="AO207" s="18"/>
      <c r="AP207" s="18"/>
      <c r="AQ207" s="1580"/>
      <c r="AR207" s="16"/>
      <c r="AS207" s="409"/>
      <c r="AT207" s="19"/>
      <c r="AU207" s="19"/>
      <c r="AV207" s="18"/>
      <c r="AW207" s="16"/>
      <c r="AX207" s="18"/>
      <c r="AY207" s="18"/>
      <c r="AZ207" s="19"/>
      <c r="BA207" s="19"/>
      <c r="BB207" s="750"/>
      <c r="BC207" s="750"/>
      <c r="BD207" s="1578"/>
      <c r="BE207" s="1578"/>
      <c r="BF207" s="1578"/>
      <c r="BG207" s="1578"/>
      <c r="BH207" s="1578"/>
      <c r="BI207" s="90"/>
      <c r="BJ207" s="90"/>
      <c r="BK207" s="91"/>
      <c r="BL207" s="91"/>
      <c r="BM207" s="91"/>
      <c r="BN207" s="91"/>
      <c r="BO207" s="91"/>
      <c r="BP207" s="91"/>
      <c r="BQ207" s="91"/>
      <c r="BR207" s="91"/>
      <c r="BS207" s="91"/>
      <c r="BT207" s="91"/>
      <c r="BU207" s="91"/>
      <c r="BV207" s="91"/>
      <c r="BW207" s="91"/>
      <c r="BX207" s="91"/>
    </row>
    <row r="208" spans="1:76" s="4" customFormat="1" ht="14.25" customHeight="1">
      <c r="A208" s="1581"/>
      <c r="B208" s="1581"/>
      <c r="C208" s="1581"/>
      <c r="D208" s="16"/>
      <c r="E208" s="750"/>
      <c r="F208" s="750"/>
      <c r="G208" s="750"/>
      <c r="H208" s="750"/>
      <c r="I208" s="750"/>
      <c r="J208" s="750"/>
      <c r="K208" s="750"/>
      <c r="L208" s="750"/>
      <c r="M208" s="16"/>
      <c r="N208" s="16"/>
      <c r="O208" s="16"/>
      <c r="P208" s="16"/>
      <c r="Q208" s="16"/>
      <c r="R208" s="16"/>
      <c r="S208" s="16"/>
      <c r="T208" s="16"/>
      <c r="U208" s="627"/>
      <c r="V208" s="627"/>
      <c r="W208" s="627"/>
      <c r="X208" s="627"/>
      <c r="Y208" s="16"/>
      <c r="Z208" s="409"/>
      <c r="AA208" s="18"/>
      <c r="AB208" s="18"/>
      <c r="AC208" s="493"/>
      <c r="AD208" s="493"/>
      <c r="AE208" s="18"/>
      <c r="AF208" s="18"/>
      <c r="AG208" s="16"/>
      <c r="AH208" s="409"/>
      <c r="AI208" s="750"/>
      <c r="AJ208" s="750"/>
      <c r="AK208" s="750"/>
      <c r="AL208" s="750"/>
      <c r="AM208" s="750"/>
      <c r="AN208" s="18"/>
      <c r="AO208" s="18"/>
      <c r="AP208" s="18"/>
      <c r="AQ208" s="16"/>
      <c r="AR208" s="409"/>
      <c r="AS208" s="409"/>
      <c r="AT208" s="409"/>
      <c r="AU208" s="409"/>
      <c r="AV208" s="409"/>
      <c r="AW208" s="409"/>
      <c r="AX208" s="409"/>
      <c r="AY208" s="409"/>
      <c r="AZ208" s="409"/>
      <c r="BA208" s="409"/>
      <c r="BB208" s="409"/>
      <c r="BC208" s="409"/>
      <c r="BD208" s="16"/>
      <c r="BE208" s="1579"/>
      <c r="BF208" s="750"/>
      <c r="BG208" s="618"/>
      <c r="BH208" s="16"/>
      <c r="BI208" s="90"/>
      <c r="BJ208" s="90"/>
      <c r="BK208" s="91"/>
      <c r="BL208" s="91"/>
      <c r="BM208" s="91"/>
      <c r="BN208" s="91"/>
      <c r="BO208" s="91"/>
      <c r="BP208" s="91"/>
      <c r="BQ208" s="91"/>
      <c r="BR208" s="91"/>
      <c r="BS208" s="91"/>
      <c r="BT208" s="91"/>
      <c r="BU208" s="91"/>
      <c r="BV208" s="91"/>
      <c r="BW208" s="91"/>
      <c r="BX208" s="91"/>
    </row>
    <row r="209" spans="1:76" s="4" customFormat="1" ht="14.25" customHeight="1">
      <c r="A209" s="1581"/>
      <c r="B209" s="1581"/>
      <c r="C209" s="1581"/>
      <c r="D209" s="16"/>
      <c r="E209" s="750"/>
      <c r="F209" s="750"/>
      <c r="G209" s="750"/>
      <c r="H209" s="750"/>
      <c r="I209" s="750"/>
      <c r="J209" s="750"/>
      <c r="K209" s="750"/>
      <c r="L209" s="750"/>
      <c r="M209" s="16"/>
      <c r="N209" s="16"/>
      <c r="O209" s="16"/>
      <c r="P209" s="16"/>
      <c r="Q209" s="16"/>
      <c r="R209" s="16"/>
      <c r="S209" s="16"/>
      <c r="T209" s="16"/>
      <c r="U209" s="1578"/>
      <c r="V209" s="1578"/>
      <c r="W209" s="1578"/>
      <c r="X209" s="1578"/>
      <c r="Y209" s="16"/>
      <c r="Z209" s="409"/>
      <c r="AA209" s="409"/>
      <c r="AB209" s="409"/>
      <c r="AC209" s="409"/>
      <c r="AD209" s="409"/>
      <c r="AE209" s="18"/>
      <c r="AF209" s="18"/>
      <c r="AG209" s="16"/>
      <c r="AH209" s="409"/>
      <c r="AI209" s="409"/>
      <c r="AJ209" s="409"/>
      <c r="AK209" s="409"/>
      <c r="AL209" s="409"/>
      <c r="AM209" s="409"/>
      <c r="AN209" s="1578"/>
      <c r="AO209" s="1578"/>
      <c r="AP209" s="1578"/>
      <c r="AQ209" s="16"/>
      <c r="AR209" s="16"/>
      <c r="AS209" s="409"/>
      <c r="AT209" s="18"/>
      <c r="AU209" s="18"/>
      <c r="AV209" s="18"/>
      <c r="AW209" s="19"/>
      <c r="AX209" s="19"/>
      <c r="AY209" s="18"/>
      <c r="AZ209" s="16"/>
      <c r="BA209" s="409"/>
      <c r="BB209" s="18"/>
      <c r="BC209" s="18"/>
      <c r="BD209" s="16"/>
      <c r="BE209" s="1579"/>
      <c r="BF209" s="39"/>
      <c r="BG209" s="618"/>
      <c r="BH209" s="16"/>
      <c r="BI209" s="90"/>
      <c r="BJ209" s="90"/>
      <c r="BK209" s="91"/>
      <c r="BL209" s="91"/>
      <c r="BM209" s="91"/>
      <c r="BN209" s="91"/>
      <c r="BO209" s="91"/>
      <c r="BP209" s="91"/>
      <c r="BQ209" s="91"/>
      <c r="BR209" s="91"/>
      <c r="BS209" s="91"/>
      <c r="BT209" s="91"/>
      <c r="BU209" s="91"/>
      <c r="BV209" s="91"/>
      <c r="BW209" s="91"/>
      <c r="BX209" s="91"/>
    </row>
    <row r="210" spans="1:76" s="4" customFormat="1" ht="14.25" customHeight="1">
      <c r="A210" s="1581"/>
      <c r="B210" s="1581"/>
      <c r="C210" s="1581"/>
      <c r="D210" s="16"/>
      <c r="E210" s="409"/>
      <c r="F210" s="39"/>
      <c r="G210" s="39"/>
      <c r="H210" s="39"/>
      <c r="I210" s="39"/>
      <c r="J210" s="39"/>
      <c r="K210" s="39"/>
      <c r="L210" s="39"/>
      <c r="M210" s="16"/>
      <c r="N210" s="16"/>
      <c r="O210" s="16"/>
      <c r="P210" s="16"/>
      <c r="Q210" s="16"/>
      <c r="R210" s="16"/>
      <c r="S210" s="16"/>
      <c r="T210" s="16"/>
      <c r="U210" s="16"/>
      <c r="V210" s="409"/>
      <c r="W210" s="18"/>
      <c r="X210" s="18"/>
      <c r="Y210" s="16"/>
      <c r="Z210" s="750"/>
      <c r="AA210" s="750"/>
      <c r="AB210" s="750"/>
      <c r="AC210" s="750"/>
      <c r="AD210" s="750"/>
      <c r="AE210" s="750"/>
      <c r="AF210" s="750"/>
      <c r="AG210" s="16"/>
      <c r="AH210" s="409"/>
      <c r="AI210" s="409"/>
      <c r="AJ210" s="409"/>
      <c r="AK210" s="409"/>
      <c r="AL210" s="409"/>
      <c r="AM210" s="409"/>
      <c r="AN210" s="627"/>
      <c r="AO210" s="627"/>
      <c r="AP210" s="627"/>
      <c r="AQ210" s="627"/>
      <c r="AR210" s="16"/>
      <c r="AS210" s="409"/>
      <c r="AT210" s="409"/>
      <c r="AU210" s="409"/>
      <c r="AV210" s="409"/>
      <c r="AW210" s="409"/>
      <c r="AX210" s="409"/>
      <c r="AY210" s="409"/>
      <c r="AZ210" s="16"/>
      <c r="BA210" s="750"/>
      <c r="BB210" s="750"/>
      <c r="BC210" s="750"/>
      <c r="BD210" s="1578"/>
      <c r="BE210" s="1578"/>
      <c r="BF210" s="1578"/>
      <c r="BG210" s="1578"/>
      <c r="BH210" s="1578"/>
      <c r="BI210" s="90"/>
      <c r="BJ210" s="90"/>
      <c r="BK210" s="91"/>
      <c r="BL210" s="91"/>
      <c r="BM210" s="91"/>
      <c r="BN210" s="91"/>
      <c r="BO210" s="91"/>
      <c r="BP210" s="91"/>
      <c r="BQ210" s="91"/>
      <c r="BR210" s="91"/>
      <c r="BS210" s="91"/>
      <c r="BT210" s="91"/>
      <c r="BU210" s="91"/>
      <c r="BV210" s="91"/>
      <c r="BW210" s="91"/>
      <c r="BX210" s="91"/>
    </row>
    <row r="211" spans="1:76" s="4" customFormat="1" ht="14.25" customHeight="1">
      <c r="A211" s="1581"/>
      <c r="B211" s="1581"/>
      <c r="C211" s="1581"/>
      <c r="D211" s="16"/>
      <c r="E211" s="750"/>
      <c r="F211" s="750"/>
      <c r="G211" s="750"/>
      <c r="H211" s="750"/>
      <c r="I211" s="750"/>
      <c r="J211" s="750"/>
      <c r="K211" s="750"/>
      <c r="L211" s="750"/>
      <c r="M211" s="16"/>
      <c r="N211" s="16"/>
      <c r="O211" s="16"/>
      <c r="P211" s="16"/>
      <c r="Q211" s="16"/>
      <c r="R211" s="16"/>
      <c r="S211" s="16"/>
      <c r="T211" s="16"/>
      <c r="U211" s="16"/>
      <c r="V211" s="409"/>
      <c r="W211" s="18"/>
      <c r="X211" s="18"/>
      <c r="Y211" s="16"/>
      <c r="Z211" s="750"/>
      <c r="AA211" s="750"/>
      <c r="AB211" s="750"/>
      <c r="AC211" s="750"/>
      <c r="AD211" s="750"/>
      <c r="AE211" s="750"/>
      <c r="AF211" s="750"/>
      <c r="AG211" s="16"/>
      <c r="AH211" s="750"/>
      <c r="AI211" s="750"/>
      <c r="AJ211" s="750"/>
      <c r="AK211" s="750"/>
      <c r="AL211" s="750"/>
      <c r="AM211" s="750"/>
      <c r="AN211" s="627"/>
      <c r="AO211" s="627"/>
      <c r="AP211" s="627"/>
      <c r="AQ211" s="627"/>
      <c r="AR211" s="16"/>
      <c r="AS211" s="409"/>
      <c r="AT211" s="409"/>
      <c r="AU211" s="409"/>
      <c r="AV211" s="409"/>
      <c r="AW211" s="409"/>
      <c r="AX211" s="409"/>
      <c r="AY211" s="409"/>
      <c r="AZ211" s="16"/>
      <c r="BA211" s="750"/>
      <c r="BB211" s="750"/>
      <c r="BC211" s="750"/>
      <c r="BD211" s="16"/>
      <c r="BE211" s="1579"/>
      <c r="BF211" s="750"/>
      <c r="BG211" s="618"/>
      <c r="BH211" s="16"/>
      <c r="BI211" s="90"/>
      <c r="BJ211" s="90"/>
      <c r="BK211" s="91"/>
      <c r="BL211" s="91"/>
      <c r="BM211" s="91"/>
      <c r="BN211" s="91"/>
      <c r="BO211" s="91"/>
      <c r="BP211" s="91"/>
      <c r="BQ211" s="91"/>
      <c r="BR211" s="91"/>
      <c r="BS211" s="91"/>
      <c r="BT211" s="91"/>
      <c r="BU211" s="91"/>
      <c r="BV211" s="91"/>
      <c r="BW211" s="91"/>
      <c r="BX211" s="91"/>
    </row>
    <row r="212" spans="1:76" s="4" customFormat="1" ht="14.25" customHeight="1">
      <c r="A212" s="1581"/>
      <c r="B212" s="1581"/>
      <c r="C212" s="1581"/>
      <c r="D212" s="16"/>
      <c r="E212" s="750"/>
      <c r="F212" s="750"/>
      <c r="G212" s="750"/>
      <c r="H212" s="750"/>
      <c r="I212" s="750"/>
      <c r="J212" s="750"/>
      <c r="K212" s="750"/>
      <c r="L212" s="750"/>
      <c r="M212" s="16"/>
      <c r="N212" s="16"/>
      <c r="O212" s="16"/>
      <c r="P212" s="16"/>
      <c r="Q212" s="16"/>
      <c r="R212" s="16"/>
      <c r="S212" s="16"/>
      <c r="T212" s="16"/>
      <c r="U212" s="18"/>
      <c r="V212" s="18"/>
      <c r="W212" s="18"/>
      <c r="X212" s="18"/>
      <c r="Y212" s="16"/>
      <c r="Z212" s="409"/>
      <c r="AA212" s="750"/>
      <c r="AB212" s="750"/>
      <c r="AC212" s="750"/>
      <c r="AD212" s="750"/>
      <c r="AE212" s="18"/>
      <c r="AF212" s="18"/>
      <c r="AG212" s="16"/>
      <c r="AH212" s="750"/>
      <c r="AI212" s="750"/>
      <c r="AJ212" s="750"/>
      <c r="AK212" s="750"/>
      <c r="AL212" s="750"/>
      <c r="AM212" s="750"/>
      <c r="AN212" s="1578"/>
      <c r="AO212" s="1578"/>
      <c r="AP212" s="1578"/>
      <c r="AQ212" s="1578"/>
      <c r="AR212" s="16"/>
      <c r="AS212" s="409"/>
      <c r="AT212" s="750"/>
      <c r="AU212" s="750"/>
      <c r="AV212" s="750"/>
      <c r="AW212" s="750"/>
      <c r="AX212" s="750"/>
      <c r="AY212" s="750"/>
      <c r="AZ212" s="16"/>
      <c r="BA212" s="409"/>
      <c r="BB212" s="18"/>
      <c r="BC212" s="18"/>
      <c r="BD212" s="16"/>
      <c r="BE212" s="1579"/>
      <c r="BF212" s="39"/>
      <c r="BG212" s="618"/>
      <c r="BH212" s="16"/>
      <c r="BI212" s="90"/>
      <c r="BJ212" s="90"/>
      <c r="BK212" s="91"/>
      <c r="BL212" s="91"/>
      <c r="BM212" s="91"/>
      <c r="BN212" s="91"/>
      <c r="BO212" s="91"/>
      <c r="BP212" s="91"/>
      <c r="BQ212" s="91"/>
      <c r="BR212" s="91"/>
      <c r="BS212" s="91"/>
      <c r="BT212" s="91"/>
      <c r="BU212" s="91"/>
      <c r="BV212" s="91"/>
      <c r="BW212" s="91"/>
      <c r="BX212" s="91"/>
    </row>
    <row r="213" spans="1:76" s="4" customFormat="1" ht="14.25" customHeight="1">
      <c r="A213" s="1581"/>
      <c r="B213" s="1581"/>
      <c r="C213" s="1581"/>
      <c r="D213" s="16"/>
      <c r="E213" s="409"/>
      <c r="F213" s="40"/>
      <c r="G213" s="40"/>
      <c r="H213" s="75"/>
      <c r="I213" s="18"/>
      <c r="J213" s="40"/>
      <c r="K213" s="18"/>
      <c r="L213" s="18"/>
      <c r="M213" s="16"/>
      <c r="N213" s="16"/>
      <c r="O213" s="16"/>
      <c r="P213" s="16"/>
      <c r="Q213" s="16"/>
      <c r="R213" s="16"/>
      <c r="S213" s="16"/>
      <c r="T213" s="16"/>
      <c r="U213" s="18"/>
      <c r="V213" s="18"/>
      <c r="W213" s="18"/>
      <c r="X213" s="18"/>
      <c r="Y213" s="627"/>
      <c r="Z213" s="627"/>
      <c r="AA213" s="1582"/>
      <c r="AB213" s="1582"/>
      <c r="AC213" s="1582"/>
      <c r="AD213" s="1582"/>
      <c r="AE213" s="627"/>
      <c r="AF213" s="627"/>
      <c r="AG213" s="18"/>
      <c r="AH213" s="18"/>
      <c r="AI213" s="409"/>
      <c r="AJ213" s="409"/>
      <c r="AK213" s="409"/>
      <c r="AL213" s="409"/>
      <c r="AM213" s="18"/>
      <c r="AN213" s="627"/>
      <c r="AO213" s="627"/>
      <c r="AP213" s="627"/>
      <c r="AQ213" s="627"/>
      <c r="AR213" s="16"/>
      <c r="AS213" s="409"/>
      <c r="AT213" s="750"/>
      <c r="AU213" s="750"/>
      <c r="AV213" s="750"/>
      <c r="AW213" s="750"/>
      <c r="AX213" s="750"/>
      <c r="AY213" s="750"/>
      <c r="AZ213" s="18"/>
      <c r="BA213" s="18"/>
      <c r="BB213" s="18"/>
      <c r="BC213" s="18"/>
      <c r="BD213" s="1578"/>
      <c r="BE213" s="1578"/>
      <c r="BF213" s="1578"/>
      <c r="BG213" s="1578"/>
      <c r="BH213" s="1578"/>
      <c r="BI213" s="90"/>
      <c r="BJ213" s="90"/>
      <c r="BK213" s="91"/>
      <c r="BL213" s="91"/>
      <c r="BM213" s="91"/>
      <c r="BN213" s="91"/>
      <c r="BO213" s="91"/>
      <c r="BP213" s="91"/>
      <c r="BQ213" s="91"/>
      <c r="BR213" s="91"/>
      <c r="BS213" s="91"/>
      <c r="BT213" s="91"/>
      <c r="BU213" s="91"/>
      <c r="BV213" s="91"/>
      <c r="BW213" s="91"/>
      <c r="BX213" s="91"/>
    </row>
    <row r="214" spans="1:76" s="4" customFormat="1" ht="14.25" customHeight="1">
      <c r="A214" s="1581"/>
      <c r="B214" s="1581"/>
      <c r="C214" s="1581"/>
      <c r="D214" s="16"/>
      <c r="E214" s="409"/>
      <c r="F214" s="409"/>
      <c r="G214" s="409"/>
      <c r="H214" s="409"/>
      <c r="I214" s="491"/>
      <c r="J214" s="491"/>
      <c r="K214" s="491"/>
      <c r="L214" s="491"/>
      <c r="M214" s="16"/>
      <c r="N214" s="409"/>
      <c r="O214" s="40"/>
      <c r="P214" s="40"/>
      <c r="Q214" s="40"/>
      <c r="R214" s="40"/>
      <c r="S214" s="40"/>
      <c r="T214" s="18"/>
      <c r="U214" s="18"/>
      <c r="V214" s="18"/>
      <c r="W214" s="18"/>
      <c r="X214" s="18"/>
      <c r="Y214" s="16"/>
      <c r="Z214" s="469"/>
      <c r="AA214" s="469"/>
      <c r="AB214" s="18"/>
      <c r="AC214" s="18"/>
      <c r="AD214" s="18"/>
      <c r="AE214" s="18"/>
      <c r="AF214" s="18"/>
      <c r="AG214" s="18"/>
      <c r="AH214" s="18"/>
      <c r="AI214" s="18"/>
      <c r="AJ214" s="18"/>
      <c r="AK214" s="18"/>
      <c r="AL214" s="18"/>
      <c r="AM214" s="16"/>
      <c r="AN214" s="627"/>
      <c r="AO214" s="627"/>
      <c r="AP214" s="627"/>
      <c r="AQ214" s="627"/>
      <c r="AR214" s="16"/>
      <c r="AS214" s="409"/>
      <c r="AT214" s="409"/>
      <c r="AU214" s="18"/>
      <c r="AV214" s="18"/>
      <c r="AW214" s="18"/>
      <c r="AX214" s="18"/>
      <c r="AY214" s="18"/>
      <c r="AZ214" s="18"/>
      <c r="BA214" s="18"/>
      <c r="BB214" s="18"/>
      <c r="BC214" s="16"/>
      <c r="BD214" s="16"/>
      <c r="BE214" s="1579"/>
      <c r="BF214" s="750"/>
      <c r="BG214" s="618"/>
      <c r="BH214" s="16"/>
      <c r="BI214" s="90"/>
      <c r="BJ214" s="90"/>
      <c r="BK214" s="91"/>
      <c r="BL214" s="91"/>
      <c r="BM214" s="91"/>
      <c r="BN214" s="91"/>
      <c r="BO214" s="91"/>
      <c r="BP214" s="91"/>
      <c r="BQ214" s="91"/>
      <c r="BR214" s="91"/>
      <c r="BS214" s="91"/>
      <c r="BT214" s="91"/>
      <c r="BU214" s="91"/>
      <c r="BV214" s="91"/>
      <c r="BW214" s="91"/>
      <c r="BX214" s="91"/>
    </row>
    <row r="215" spans="1:76" s="4" customFormat="1" ht="14.25" customHeight="1">
      <c r="A215" s="1581"/>
      <c r="B215" s="1581"/>
      <c r="C215" s="1581"/>
      <c r="D215" s="16"/>
      <c r="E215" s="409"/>
      <c r="F215" s="409"/>
      <c r="G215" s="409"/>
      <c r="H215" s="409"/>
      <c r="I215" s="491"/>
      <c r="J215" s="491"/>
      <c r="K215" s="491"/>
      <c r="L215" s="491"/>
      <c r="M215" s="16"/>
      <c r="N215" s="409"/>
      <c r="O215" s="18"/>
      <c r="P215" s="18"/>
      <c r="Q215" s="18"/>
      <c r="R215" s="18"/>
      <c r="S215" s="18"/>
      <c r="T215" s="18"/>
      <c r="U215" s="18"/>
      <c r="V215" s="18"/>
      <c r="W215" s="18"/>
      <c r="X215" s="18"/>
      <c r="Y215" s="16"/>
      <c r="Z215" s="469"/>
      <c r="AA215" s="469"/>
      <c r="AB215" s="18"/>
      <c r="AC215" s="18"/>
      <c r="AD215" s="18"/>
      <c r="AE215" s="18"/>
      <c r="AF215" s="18"/>
      <c r="AG215" s="18"/>
      <c r="AH215" s="18"/>
      <c r="AI215" s="18"/>
      <c r="AJ215" s="18"/>
      <c r="AK215" s="18"/>
      <c r="AL215" s="18"/>
      <c r="AM215" s="16"/>
      <c r="AN215" s="1578"/>
      <c r="AO215" s="1578"/>
      <c r="AP215" s="1578"/>
      <c r="AQ215" s="1578"/>
      <c r="AR215" s="16"/>
      <c r="AS215" s="409"/>
      <c r="AT215" s="409"/>
      <c r="AU215" s="18"/>
      <c r="AV215" s="18"/>
      <c r="AW215" s="18"/>
      <c r="AX215" s="18"/>
      <c r="AY215" s="18"/>
      <c r="AZ215" s="18"/>
      <c r="BA215" s="18"/>
      <c r="BB215" s="18"/>
      <c r="BC215" s="16"/>
      <c r="BD215" s="16"/>
      <c r="BE215" s="1579"/>
      <c r="BF215" s="39"/>
      <c r="BG215" s="618"/>
      <c r="BH215" s="16"/>
      <c r="BI215" s="90"/>
      <c r="BJ215" s="90"/>
      <c r="BK215" s="91"/>
      <c r="BL215" s="91"/>
      <c r="BM215" s="91"/>
      <c r="BN215" s="91"/>
      <c r="BO215" s="91"/>
      <c r="BP215" s="91"/>
      <c r="BQ215" s="91"/>
      <c r="BR215" s="91"/>
      <c r="BS215" s="91"/>
      <c r="BT215" s="91"/>
      <c r="BU215" s="91"/>
      <c r="BV215" s="91"/>
      <c r="BW215" s="91"/>
      <c r="BX215" s="91"/>
    </row>
    <row r="216" spans="1:76" s="4" customFormat="1" ht="14.25" customHeight="1">
      <c r="BI216" s="90"/>
      <c r="BJ216" s="90"/>
      <c r="BK216" s="91"/>
      <c r="BL216" s="91"/>
      <c r="BM216" s="91"/>
      <c r="BN216" s="91"/>
      <c r="BO216" s="91"/>
      <c r="BP216" s="91"/>
      <c r="BQ216" s="91"/>
      <c r="BR216" s="91"/>
      <c r="BS216" s="91"/>
      <c r="BT216" s="91"/>
      <c r="BU216" s="91"/>
      <c r="BV216" s="91"/>
      <c r="BW216" s="91"/>
      <c r="BX216" s="91"/>
    </row>
    <row r="217" spans="1:76" s="4" customFormat="1" ht="14.25" customHeight="1">
      <c r="BI217" s="90"/>
      <c r="BJ217" s="90"/>
      <c r="BK217" s="91"/>
      <c r="BL217" s="91"/>
      <c r="BM217" s="91"/>
      <c r="BN217" s="91"/>
      <c r="BO217" s="91"/>
      <c r="BP217" s="91"/>
      <c r="BQ217" s="91"/>
      <c r="BR217" s="91"/>
      <c r="BS217" s="91"/>
      <c r="BT217" s="91"/>
      <c r="BU217" s="91"/>
      <c r="BV217" s="91"/>
      <c r="BW217" s="91"/>
      <c r="BX217" s="91"/>
    </row>
    <row r="218" spans="1:76" s="4" customFormat="1" ht="14.25" customHeight="1">
      <c r="BI218" s="90"/>
      <c r="BJ218" s="90"/>
      <c r="BK218" s="91"/>
      <c r="BL218" s="91"/>
      <c r="BM218" s="91"/>
      <c r="BN218" s="91"/>
      <c r="BO218" s="91"/>
      <c r="BP218" s="91"/>
      <c r="BQ218" s="91"/>
      <c r="BR218" s="91"/>
      <c r="BS218" s="91"/>
      <c r="BT218" s="91"/>
      <c r="BU218" s="91"/>
      <c r="BV218" s="91"/>
      <c r="BW218" s="91"/>
      <c r="BX218" s="91"/>
    </row>
    <row r="219" spans="1:76" s="4" customFormat="1" ht="14.25" customHeight="1">
      <c r="BI219" s="90"/>
      <c r="BJ219" s="90"/>
      <c r="BK219" s="91"/>
      <c r="BL219" s="91"/>
      <c r="BM219" s="91"/>
      <c r="BN219" s="91"/>
      <c r="BO219" s="91"/>
      <c r="BP219" s="91"/>
      <c r="BQ219" s="91"/>
      <c r="BR219" s="91"/>
      <c r="BS219" s="91"/>
      <c r="BT219" s="91"/>
      <c r="BU219" s="91"/>
      <c r="BV219" s="91"/>
      <c r="BW219" s="91"/>
      <c r="BX219" s="91"/>
    </row>
  </sheetData>
  <mergeCells count="483">
    <mergeCell ref="AW99:AW102"/>
    <mergeCell ref="Y93:AB94"/>
    <mergeCell ref="Y95:AB96"/>
    <mergeCell ref="AO99:AR100"/>
    <mergeCell ref="AS99:AV100"/>
    <mergeCell ref="AO89:AR90"/>
    <mergeCell ref="AG89:AJ90"/>
    <mergeCell ref="Y89:AB90"/>
    <mergeCell ref="B85:P85"/>
    <mergeCell ref="B86:P86"/>
    <mergeCell ref="B88:P89"/>
    <mergeCell ref="B92:P93"/>
    <mergeCell ref="B96:P97"/>
    <mergeCell ref="B100:P101"/>
    <mergeCell ref="AL56:AU57"/>
    <mergeCell ref="AV56:AV57"/>
    <mergeCell ref="AW56:BG57"/>
    <mergeCell ref="AL58:AU59"/>
    <mergeCell ref="AV58:AV59"/>
    <mergeCell ref="AW58:BG59"/>
    <mergeCell ref="AL60:AU61"/>
    <mergeCell ref="AV60:AV61"/>
    <mergeCell ref="AW60:BG61"/>
    <mergeCell ref="AL50:AU51"/>
    <mergeCell ref="AV50:AV51"/>
    <mergeCell ref="AW50:BG51"/>
    <mergeCell ref="AL52:AU53"/>
    <mergeCell ref="AV52:AV53"/>
    <mergeCell ref="AW52:BG53"/>
    <mergeCell ref="AL54:AU55"/>
    <mergeCell ref="AV54:AV55"/>
    <mergeCell ref="AW54:BG55"/>
    <mergeCell ref="AL46:AU47"/>
    <mergeCell ref="AL48:AU49"/>
    <mergeCell ref="AW46:BG47"/>
    <mergeCell ref="AW48:BG49"/>
    <mergeCell ref="O22:T23"/>
    <mergeCell ref="U22:W23"/>
    <mergeCell ref="AH23:AH24"/>
    <mergeCell ref="AI23:AV24"/>
    <mergeCell ref="O26:T27"/>
    <mergeCell ref="U26:W27"/>
    <mergeCell ref="AH27:AH28"/>
    <mergeCell ref="AI27:AV28"/>
    <mergeCell ref="O30:T31"/>
    <mergeCell ref="U30:W31"/>
    <mergeCell ref="AH31:AH32"/>
    <mergeCell ref="AI31:AV32"/>
    <mergeCell ref="O14:T15"/>
    <mergeCell ref="U14:W15"/>
    <mergeCell ref="AH15:AH16"/>
    <mergeCell ref="AI15:AV16"/>
    <mergeCell ref="O18:T19"/>
    <mergeCell ref="U18:W19"/>
    <mergeCell ref="AH19:AH20"/>
    <mergeCell ref="AI19:AV20"/>
    <mergeCell ref="O38:T39"/>
    <mergeCell ref="U38:W39"/>
    <mergeCell ref="AH39:AH40"/>
    <mergeCell ref="AI39:AV40"/>
    <mergeCell ref="C74:I75"/>
    <mergeCell ref="AK89:AN90"/>
    <mergeCell ref="AS97:AV98"/>
    <mergeCell ref="AB76:AB77"/>
    <mergeCell ref="Y91:AB92"/>
    <mergeCell ref="AG91:AJ92"/>
    <mergeCell ref="AO91:AR92"/>
    <mergeCell ref="AK97:AN98"/>
    <mergeCell ref="Y97:AB98"/>
    <mergeCell ref="AG97:AJ98"/>
    <mergeCell ref="AO97:AR98"/>
    <mergeCell ref="AS93:AV94"/>
    <mergeCell ref="Q85:Q86"/>
    <mergeCell ref="R86:BH86"/>
    <mergeCell ref="R85:BH85"/>
    <mergeCell ref="AL74:AU75"/>
    <mergeCell ref="AV74:AV75"/>
    <mergeCell ref="AW74:BG75"/>
    <mergeCell ref="Y101:AB102"/>
    <mergeCell ref="AG101:AJ102"/>
    <mergeCell ref="AO101:AR102"/>
    <mergeCell ref="Y103:AB104"/>
    <mergeCell ref="AG103:AJ104"/>
    <mergeCell ref="AO103:AR104"/>
    <mergeCell ref="A91:A94"/>
    <mergeCell ref="A95:A98"/>
    <mergeCell ref="A99:A102"/>
    <mergeCell ref="A103:A106"/>
    <mergeCell ref="AC105:AF106"/>
    <mergeCell ref="Q95:Q96"/>
    <mergeCell ref="U93:X94"/>
    <mergeCell ref="Q93:T94"/>
    <mergeCell ref="Q103:Q104"/>
    <mergeCell ref="AK91:AN92"/>
    <mergeCell ref="Q97:T98"/>
    <mergeCell ref="Q105:T106"/>
    <mergeCell ref="Y105:AB106"/>
    <mergeCell ref="AG105:AJ106"/>
    <mergeCell ref="AO105:AR106"/>
    <mergeCell ref="B104:P105"/>
    <mergeCell ref="O3:AV5"/>
    <mergeCell ref="AW3:AW5"/>
    <mergeCell ref="AX3:BH5"/>
    <mergeCell ref="AW6:BG8"/>
    <mergeCell ref="AW9:BG9"/>
    <mergeCell ref="B10:M11"/>
    <mergeCell ref="AW10:BG12"/>
    <mergeCell ref="B12:M12"/>
    <mergeCell ref="N3:N5"/>
    <mergeCell ref="N6:N7"/>
    <mergeCell ref="U6:W7"/>
    <mergeCell ref="N10:N11"/>
    <mergeCell ref="AH7:AH8"/>
    <mergeCell ref="O6:T7"/>
    <mergeCell ref="AI7:AV8"/>
    <mergeCell ref="O10:T11"/>
    <mergeCell ref="U10:W11"/>
    <mergeCell ref="AH11:AH12"/>
    <mergeCell ref="AI11:AV12"/>
    <mergeCell ref="A74:A77"/>
    <mergeCell ref="A70:A73"/>
    <mergeCell ref="B62:B63"/>
    <mergeCell ref="B78:B79"/>
    <mergeCell ref="B66:B67"/>
    <mergeCell ref="B70:B71"/>
    <mergeCell ref="A78:A81"/>
    <mergeCell ref="A66:A69"/>
    <mergeCell ref="B50:B51"/>
    <mergeCell ref="A62:A65"/>
    <mergeCell ref="B74:B75"/>
    <mergeCell ref="BI63:BJ63"/>
    <mergeCell ref="BI64:BJ64"/>
    <mergeCell ref="A44:A45"/>
    <mergeCell ref="B54:B55"/>
    <mergeCell ref="A58:A61"/>
    <mergeCell ref="BI55:BJ55"/>
    <mergeCell ref="BI56:BJ56"/>
    <mergeCell ref="BI57:BJ57"/>
    <mergeCell ref="BI58:BJ58"/>
    <mergeCell ref="A54:A57"/>
    <mergeCell ref="A50:A53"/>
    <mergeCell ref="AV48:AV49"/>
    <mergeCell ref="AK48:AK49"/>
    <mergeCell ref="BI44:BJ44"/>
    <mergeCell ref="AK46:AK47"/>
    <mergeCell ref="AB48:AB49"/>
    <mergeCell ref="AK54:AK55"/>
    <mergeCell ref="C58:I59"/>
    <mergeCell ref="AB60:AB61"/>
    <mergeCell ref="AC60:AJ61"/>
    <mergeCell ref="C46:I47"/>
    <mergeCell ref="AC48:AJ49"/>
    <mergeCell ref="AK64:AK65"/>
    <mergeCell ref="AL62:AU63"/>
    <mergeCell ref="BJ43:BK43"/>
    <mergeCell ref="A46:A49"/>
    <mergeCell ref="A42:BH42"/>
    <mergeCell ref="BI87:BJ87"/>
    <mergeCell ref="BJ42:BK42"/>
    <mergeCell ref="AW13:BG13"/>
    <mergeCell ref="AW14:BG16"/>
    <mergeCell ref="AW17:BG17"/>
    <mergeCell ref="AW18:BG20"/>
    <mergeCell ref="BI37:BJ37"/>
    <mergeCell ref="A38:A41"/>
    <mergeCell ref="BI38:BJ38"/>
    <mergeCell ref="BI34:BJ34"/>
    <mergeCell ref="BI35:BJ35"/>
    <mergeCell ref="BI36:BJ36"/>
    <mergeCell ref="A34:A37"/>
    <mergeCell ref="A30:A33"/>
    <mergeCell ref="BI26:BJ26"/>
    <mergeCell ref="BI27:BJ27"/>
    <mergeCell ref="BI59:BJ59"/>
    <mergeCell ref="BI60:BJ60"/>
    <mergeCell ref="BI61:BJ61"/>
    <mergeCell ref="BI62:BJ62"/>
    <mergeCell ref="B16:M16"/>
    <mergeCell ref="AC101:AF102"/>
    <mergeCell ref="Q99:Q100"/>
    <mergeCell ref="B22:M23"/>
    <mergeCell ref="B24:M24"/>
    <mergeCell ref="B26:M27"/>
    <mergeCell ref="B28:M28"/>
    <mergeCell ref="B30:M31"/>
    <mergeCell ref="U97:X98"/>
    <mergeCell ref="AC97:AF98"/>
    <mergeCell ref="U101:X102"/>
    <mergeCell ref="N34:N35"/>
    <mergeCell ref="N38:N39"/>
    <mergeCell ref="B58:B59"/>
    <mergeCell ref="B34:M35"/>
    <mergeCell ref="Y99:AB100"/>
    <mergeCell ref="Q89:T90"/>
    <mergeCell ref="Q91:Q92"/>
    <mergeCell ref="AC89:AF90"/>
    <mergeCell ref="U89:X90"/>
    <mergeCell ref="C54:I55"/>
    <mergeCell ref="AB56:AB57"/>
    <mergeCell ref="AC56:AJ57"/>
    <mergeCell ref="B46:B47"/>
    <mergeCell ref="Q101:T102"/>
    <mergeCell ref="AW119:AW122"/>
    <mergeCell ref="AC119:AF120"/>
    <mergeCell ref="AK119:AN120"/>
    <mergeCell ref="AS121:AV122"/>
    <mergeCell ref="AC121:AF122"/>
    <mergeCell ref="AK121:AN122"/>
    <mergeCell ref="AG119:AJ120"/>
    <mergeCell ref="AO119:AR120"/>
    <mergeCell ref="AG121:AJ122"/>
    <mergeCell ref="AO121:AR122"/>
    <mergeCell ref="AX115:BB118"/>
    <mergeCell ref="BC115:BC118"/>
    <mergeCell ref="BD115:BG118"/>
    <mergeCell ref="AS115:AV116"/>
    <mergeCell ref="AS117:AV118"/>
    <mergeCell ref="AW115:AW118"/>
    <mergeCell ref="Q115:Q116"/>
    <mergeCell ref="AC115:AF116"/>
    <mergeCell ref="AK117:AN118"/>
    <mergeCell ref="U117:X118"/>
    <mergeCell ref="AC117:AF118"/>
    <mergeCell ref="Y115:AB116"/>
    <mergeCell ref="AG115:AJ116"/>
    <mergeCell ref="AO115:AR116"/>
    <mergeCell ref="Q117:T118"/>
    <mergeCell ref="Y117:AB118"/>
    <mergeCell ref="AG117:AJ118"/>
    <mergeCell ref="AO117:AR118"/>
    <mergeCell ref="BC107:BC110"/>
    <mergeCell ref="BD107:BG110"/>
    <mergeCell ref="U113:X114"/>
    <mergeCell ref="AC113:AF114"/>
    <mergeCell ref="Q111:Q112"/>
    <mergeCell ref="AC111:AF112"/>
    <mergeCell ref="AK111:AN112"/>
    <mergeCell ref="AS113:AV114"/>
    <mergeCell ref="AK113:AN114"/>
    <mergeCell ref="AS111:AV112"/>
    <mergeCell ref="AX111:BB114"/>
    <mergeCell ref="BC111:BC114"/>
    <mergeCell ref="BD111:BG114"/>
    <mergeCell ref="AW111:AW114"/>
    <mergeCell ref="Y107:AB108"/>
    <mergeCell ref="AG107:AJ108"/>
    <mergeCell ref="AO107:AR108"/>
    <mergeCell ref="Q109:T110"/>
    <mergeCell ref="Y109:AB110"/>
    <mergeCell ref="AG109:AJ110"/>
    <mergeCell ref="AO109:AR110"/>
    <mergeCell ref="Y111:AB112"/>
    <mergeCell ref="AG111:AJ112"/>
    <mergeCell ref="AO111:AR112"/>
    <mergeCell ref="AK109:AN110"/>
    <mergeCell ref="AS109:AV110"/>
    <mergeCell ref="A119:A122"/>
    <mergeCell ref="AK115:AN116"/>
    <mergeCell ref="Q119:Q120"/>
    <mergeCell ref="U121:X122"/>
    <mergeCell ref="Y119:AB120"/>
    <mergeCell ref="Q121:T122"/>
    <mergeCell ref="Y121:AB122"/>
    <mergeCell ref="A115:A118"/>
    <mergeCell ref="AS119:AV120"/>
    <mergeCell ref="Q113:T114"/>
    <mergeCell ref="Y113:AB114"/>
    <mergeCell ref="AG113:AJ114"/>
    <mergeCell ref="AO113:AR114"/>
    <mergeCell ref="B116:P117"/>
    <mergeCell ref="B120:P121"/>
    <mergeCell ref="B108:P109"/>
    <mergeCell ref="B112:P113"/>
    <mergeCell ref="BI103:BJ103"/>
    <mergeCell ref="BI104:BJ104"/>
    <mergeCell ref="BI105:BJ105"/>
    <mergeCell ref="AC103:AF104"/>
    <mergeCell ref="AK103:AN104"/>
    <mergeCell ref="U105:X106"/>
    <mergeCell ref="A111:A114"/>
    <mergeCell ref="AS103:AV104"/>
    <mergeCell ref="AW103:AW106"/>
    <mergeCell ref="Q107:Q108"/>
    <mergeCell ref="AC107:AF108"/>
    <mergeCell ref="A107:A110"/>
    <mergeCell ref="U109:X110"/>
    <mergeCell ref="AC109:AF110"/>
    <mergeCell ref="BI106:BJ106"/>
    <mergeCell ref="AK105:AN106"/>
    <mergeCell ref="AS105:AV106"/>
    <mergeCell ref="BI107:BJ107"/>
    <mergeCell ref="BI108:BJ108"/>
    <mergeCell ref="BI109:BJ109"/>
    <mergeCell ref="BI110:BJ110"/>
    <mergeCell ref="AK107:AN108"/>
    <mergeCell ref="AS107:AV108"/>
    <mergeCell ref="AW107:AW110"/>
    <mergeCell ref="BI99:BJ99"/>
    <mergeCell ref="BI100:BJ100"/>
    <mergeCell ref="AC99:AF100"/>
    <mergeCell ref="AK99:AN100"/>
    <mergeCell ref="AS101:AV102"/>
    <mergeCell ref="BI101:BJ101"/>
    <mergeCell ref="BI102:BJ102"/>
    <mergeCell ref="AK101:AN102"/>
    <mergeCell ref="BI94:BJ94"/>
    <mergeCell ref="AC93:AF94"/>
    <mergeCell ref="AK93:AN94"/>
    <mergeCell ref="AS95:AV96"/>
    <mergeCell ref="AW95:AW98"/>
    <mergeCell ref="BJ95:BK95"/>
    <mergeCell ref="BI97:BJ97"/>
    <mergeCell ref="BI98:BJ98"/>
    <mergeCell ref="AX95:BB98"/>
    <mergeCell ref="AC95:AF96"/>
    <mergeCell ref="AK95:AN96"/>
    <mergeCell ref="AG93:AJ94"/>
    <mergeCell ref="AO93:AR94"/>
    <mergeCell ref="AG95:AJ96"/>
    <mergeCell ref="AO95:AR96"/>
    <mergeCell ref="AG99:AJ100"/>
    <mergeCell ref="BK85:BL85"/>
    <mergeCell ref="A83:BH83"/>
    <mergeCell ref="AS87:AV88"/>
    <mergeCell ref="AW87:AW90"/>
    <mergeCell ref="BC87:BC90"/>
    <mergeCell ref="BD87:BG90"/>
    <mergeCell ref="BK87:BL87"/>
    <mergeCell ref="AC87:AF88"/>
    <mergeCell ref="BI89:BJ89"/>
    <mergeCell ref="BI90:BJ90"/>
    <mergeCell ref="BI85:BJ85"/>
    <mergeCell ref="A87:A90"/>
    <mergeCell ref="AK87:AN88"/>
    <mergeCell ref="AS89:AV90"/>
    <mergeCell ref="Q87:Q88"/>
    <mergeCell ref="AO87:AR88"/>
    <mergeCell ref="AG87:AJ88"/>
    <mergeCell ref="Y87:AB88"/>
    <mergeCell ref="A85:A86"/>
    <mergeCell ref="A26:A29"/>
    <mergeCell ref="A22:A25"/>
    <mergeCell ref="BI20:BJ20"/>
    <mergeCell ref="BJ21:BK21"/>
    <mergeCell ref="A18:A21"/>
    <mergeCell ref="AW21:BG21"/>
    <mergeCell ref="AW22:BG24"/>
    <mergeCell ref="AW25:BG25"/>
    <mergeCell ref="AW26:BG28"/>
    <mergeCell ref="AW29:BG29"/>
    <mergeCell ref="N26:N27"/>
    <mergeCell ref="B18:M19"/>
    <mergeCell ref="B20:M20"/>
    <mergeCell ref="BI3:BJ3"/>
    <mergeCell ref="BI4:BJ4"/>
    <mergeCell ref="BI5:BJ5"/>
    <mergeCell ref="A1:BH1"/>
    <mergeCell ref="B4:M5"/>
    <mergeCell ref="A3:A5"/>
    <mergeCell ref="B3:M3"/>
    <mergeCell ref="AX87:BB90"/>
    <mergeCell ref="AX91:BB94"/>
    <mergeCell ref="BC91:BC94"/>
    <mergeCell ref="BD91:BG94"/>
    <mergeCell ref="A14:A17"/>
    <mergeCell ref="BI9:BJ9"/>
    <mergeCell ref="BI10:BJ10"/>
    <mergeCell ref="A10:A13"/>
    <mergeCell ref="BI6:BJ6"/>
    <mergeCell ref="BI7:BJ7"/>
    <mergeCell ref="BI8:BJ8"/>
    <mergeCell ref="A6:A9"/>
    <mergeCell ref="B6:M7"/>
    <mergeCell ref="B8:M8"/>
    <mergeCell ref="B14:M15"/>
    <mergeCell ref="BI28:BJ28"/>
    <mergeCell ref="BI31:BJ31"/>
    <mergeCell ref="AX119:BB122"/>
    <mergeCell ref="BC119:BC122"/>
    <mergeCell ref="BD119:BG122"/>
    <mergeCell ref="R87:X88"/>
    <mergeCell ref="R91:X92"/>
    <mergeCell ref="R95:X96"/>
    <mergeCell ref="R99:X100"/>
    <mergeCell ref="R103:X104"/>
    <mergeCell ref="R107:X108"/>
    <mergeCell ref="R111:X112"/>
    <mergeCell ref="R115:X116"/>
    <mergeCell ref="R119:X120"/>
    <mergeCell ref="BC95:BC98"/>
    <mergeCell ref="BD95:BG98"/>
    <mergeCell ref="AX99:BB102"/>
    <mergeCell ref="BC99:BC102"/>
    <mergeCell ref="BD99:BG102"/>
    <mergeCell ref="AX103:BB106"/>
    <mergeCell ref="BC103:BC106"/>
    <mergeCell ref="BD103:BG106"/>
    <mergeCell ref="AX107:BB110"/>
    <mergeCell ref="AS91:AV92"/>
    <mergeCell ref="AW91:AW94"/>
    <mergeCell ref="AC91:AF92"/>
    <mergeCell ref="BN46:BP47"/>
    <mergeCell ref="N14:N15"/>
    <mergeCell ref="N18:N19"/>
    <mergeCell ref="N22:N23"/>
    <mergeCell ref="AW41:BG41"/>
    <mergeCell ref="BI32:BJ32"/>
    <mergeCell ref="BI33:BJ33"/>
    <mergeCell ref="BI29:BJ29"/>
    <mergeCell ref="AW30:BG32"/>
    <mergeCell ref="AW33:BG33"/>
    <mergeCell ref="N30:N31"/>
    <mergeCell ref="B44:AJ45"/>
    <mergeCell ref="B32:M32"/>
    <mergeCell ref="AW34:BG36"/>
    <mergeCell ref="B36:M36"/>
    <mergeCell ref="AW37:BG37"/>
    <mergeCell ref="B38:M39"/>
    <mergeCell ref="AW38:BG40"/>
    <mergeCell ref="B40:M40"/>
    <mergeCell ref="AV46:AV47"/>
    <mergeCell ref="O34:T35"/>
    <mergeCell ref="U34:W35"/>
    <mergeCell ref="AH35:AH36"/>
    <mergeCell ref="AI35:AV36"/>
    <mergeCell ref="AC76:AJ77"/>
    <mergeCell ref="C78:I79"/>
    <mergeCell ref="AB80:AB81"/>
    <mergeCell ref="AC80:AJ81"/>
    <mergeCell ref="AK44:AK45"/>
    <mergeCell ref="AL44:BH45"/>
    <mergeCell ref="C62:I63"/>
    <mergeCell ref="AB64:AB65"/>
    <mergeCell ref="AC64:AJ65"/>
    <mergeCell ref="C66:I67"/>
    <mergeCell ref="AB68:AB69"/>
    <mergeCell ref="AC68:AJ69"/>
    <mergeCell ref="C70:I71"/>
    <mergeCell ref="AB72:AB73"/>
    <mergeCell ref="AC72:AJ73"/>
    <mergeCell ref="C50:I51"/>
    <mergeCell ref="AB52:AB53"/>
    <mergeCell ref="AC52:AJ53"/>
    <mergeCell ref="AK56:AK57"/>
    <mergeCell ref="AK50:AK51"/>
    <mergeCell ref="AK52:AK53"/>
    <mergeCell ref="AK58:AK59"/>
    <mergeCell ref="AK60:AK61"/>
    <mergeCell ref="AK62:AK63"/>
    <mergeCell ref="AL80:AU81"/>
    <mergeCell ref="AV80:AV81"/>
    <mergeCell ref="AK80:AK81"/>
    <mergeCell ref="AW80:BG81"/>
    <mergeCell ref="AK78:AK79"/>
    <mergeCell ref="AV62:AV63"/>
    <mergeCell ref="AW62:BG63"/>
    <mergeCell ref="AL64:AU65"/>
    <mergeCell ref="AV64:AV65"/>
    <mergeCell ref="AW64:BG65"/>
    <mergeCell ref="AK66:AK67"/>
    <mergeCell ref="AK68:AK69"/>
    <mergeCell ref="AL66:AU67"/>
    <mergeCell ref="AV66:AV67"/>
    <mergeCell ref="AW66:BG67"/>
    <mergeCell ref="AL68:AU69"/>
    <mergeCell ref="AV68:AV69"/>
    <mergeCell ref="AL76:AU77"/>
    <mergeCell ref="AW68:BG69"/>
    <mergeCell ref="AL70:AU71"/>
    <mergeCell ref="AV70:AV71"/>
    <mergeCell ref="AW70:BG71"/>
    <mergeCell ref="AL72:AU73"/>
    <mergeCell ref="AV72:AV73"/>
    <mergeCell ref="AK70:AK71"/>
    <mergeCell ref="AK72:AK73"/>
    <mergeCell ref="AK74:AK75"/>
    <mergeCell ref="AK76:AK77"/>
    <mergeCell ref="AV76:AV77"/>
    <mergeCell ref="AW76:BG77"/>
    <mergeCell ref="AL78:AU79"/>
    <mergeCell ref="AV78:AV79"/>
    <mergeCell ref="AW78:BG79"/>
    <mergeCell ref="AW72:BG73"/>
  </mergeCells>
  <printOptions horizontalCentered="1"/>
  <pageMargins left="0.19685039370078741" right="0.19685039370078741" top="0.19685039370078741" bottom="0.19685039370078741" header="0" footer="0"/>
  <pageSetup paperSize="9" orientation="landscape" r:id="rId1"/>
  <headerFooter alignWithMargins="0"/>
  <rowBreaks count="2" manualBreakCount="2">
    <brk id="41" max="59" man="1"/>
    <brk id="82" max="59" man="1"/>
  </rowBreaks>
</worksheet>
</file>

<file path=xl/worksheets/sheet3.xml><?xml version="1.0" encoding="utf-8"?>
<worksheet xmlns="http://schemas.openxmlformats.org/spreadsheetml/2006/main" xmlns:r="http://schemas.openxmlformats.org/officeDocument/2006/relationships">
  <dimension ref="A1:BO57"/>
  <sheetViews>
    <sheetView view="pageBreakPreview" topLeftCell="A7" zoomScaleSheetLayoutView="100" workbookViewId="0">
      <selection activeCell="C33" sqref="C33:S36"/>
    </sheetView>
  </sheetViews>
  <sheetFormatPr defaultRowHeight="11.25"/>
  <cols>
    <col min="1" max="19" width="2.42578125" style="4" customWidth="1"/>
    <col min="20" max="21" width="1.7109375" style="4" customWidth="1"/>
    <col min="22" max="40" width="2.42578125" style="4" customWidth="1"/>
    <col min="41" max="42" width="1.7109375" style="4" customWidth="1"/>
    <col min="43" max="61" width="2.42578125" style="4" customWidth="1"/>
    <col min="62" max="62" width="2.5703125" style="90" bestFit="1" customWidth="1"/>
    <col min="63" max="63" width="2.140625" style="90" customWidth="1"/>
    <col min="64" max="65" width="2.5703125" style="91" bestFit="1" customWidth="1"/>
    <col min="66" max="16384" width="9.140625" style="91"/>
  </cols>
  <sheetData>
    <row r="1" spans="1:67" s="3" customFormat="1">
      <c r="A1" s="1" t="str">
        <f>CONCATENATE([1]Sections!$P$1, " - / - ",[1]Sections!$P$5," ",[1]Sections!$Q$5,": ",[1]Sections!$S$5," [ ",[1]Sections!$V$2," ",ROMAN(COUNT($BL$1:$BL$852))," / ",ROMAN(BL1)," ]")</f>
        <v>Female Focus Group Questionnaire - / - Section 2: Education &amp; Medical Care [ Page I / I ]</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2"/>
      <c r="BK1" s="2"/>
      <c r="BL1" s="3">
        <v>1</v>
      </c>
      <c r="BM1" s="3">
        <v>1</v>
      </c>
    </row>
    <row r="2" spans="1:67" s="3" customFormat="1" ht="6"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2"/>
      <c r="BK2" s="2"/>
    </row>
    <row r="3" spans="1:67" s="3" customFormat="1" ht="15" customHeight="1">
      <c r="A3" s="32">
        <f>VLOOKUP(BJ3,[1]eFFG!$H$4:$J$274,3,FALSE)</f>
        <v>2.0099999999999998</v>
      </c>
      <c r="B3" s="97"/>
      <c r="C3" s="177" t="str">
        <f>VLOOKUP(BJ3,[1]eFFG!$O$4:$BW$274,9,FALSE)</f>
        <v>Of the girls in the village between the ages of 7 and 14, what percentage attend school?</v>
      </c>
      <c r="D3" s="99"/>
      <c r="E3" s="99"/>
      <c r="F3" s="99"/>
      <c r="G3" s="99"/>
      <c r="H3" s="99"/>
      <c r="I3" s="99"/>
      <c r="J3" s="99"/>
      <c r="K3" s="99"/>
      <c r="L3" s="99"/>
      <c r="M3" s="99"/>
      <c r="N3" s="99"/>
      <c r="O3" s="99"/>
      <c r="P3" s="99"/>
      <c r="Q3" s="99"/>
      <c r="R3" s="99"/>
      <c r="S3" s="100"/>
      <c r="U3" s="9"/>
      <c r="V3" s="104">
        <f>VLOOKUP(BN3,[1]eFFG!$H$4:$J$274,3,FALSE)</f>
        <v>2.0299999999999994</v>
      </c>
      <c r="W3" s="105"/>
      <c r="X3" s="177" t="str">
        <f>VLOOKUP(BN3,[1]eFFG!$O$4:$BW$274,9,FALSE)</f>
        <v>Are there any female teachers in your village? [IF YES] How many?</v>
      </c>
      <c r="Y3" s="99"/>
      <c r="Z3" s="99"/>
      <c r="AA3" s="99"/>
      <c r="AB3" s="99"/>
      <c r="AC3" s="99"/>
      <c r="AD3" s="99"/>
      <c r="AE3" s="99"/>
      <c r="AF3" s="99"/>
      <c r="AG3" s="99"/>
      <c r="AH3" s="99"/>
      <c r="AI3" s="99"/>
      <c r="AJ3" s="99"/>
      <c r="AK3" s="99"/>
      <c r="AL3" s="99"/>
      <c r="AM3" s="99"/>
      <c r="AN3" s="100"/>
      <c r="BJ3" s="103">
        <v>3.04</v>
      </c>
      <c r="BK3" s="103"/>
      <c r="BN3" s="103">
        <v>3.07</v>
      </c>
      <c r="BO3" s="103"/>
    </row>
    <row r="4" spans="1:67" s="3" customFormat="1" ht="15" customHeight="1">
      <c r="A4" s="41"/>
      <c r="B4" s="254"/>
      <c r="C4" s="184"/>
      <c r="D4" s="185"/>
      <c r="E4" s="185"/>
      <c r="F4" s="185"/>
      <c r="G4" s="185"/>
      <c r="H4" s="185"/>
      <c r="I4" s="185"/>
      <c r="J4" s="185"/>
      <c r="K4" s="185"/>
      <c r="L4" s="185"/>
      <c r="M4" s="185"/>
      <c r="N4" s="185"/>
      <c r="O4" s="185"/>
      <c r="P4" s="185"/>
      <c r="Q4" s="185"/>
      <c r="R4" s="185"/>
      <c r="S4" s="186"/>
      <c r="U4" s="9"/>
      <c r="V4" s="41"/>
      <c r="W4" s="254"/>
      <c r="X4" s="184"/>
      <c r="Y4" s="185"/>
      <c r="Z4" s="185"/>
      <c r="AA4" s="185"/>
      <c r="AB4" s="185"/>
      <c r="AC4" s="185"/>
      <c r="AD4" s="185"/>
      <c r="AE4" s="185"/>
      <c r="AF4" s="185"/>
      <c r="AG4" s="185"/>
      <c r="AH4" s="185"/>
      <c r="AI4" s="185"/>
      <c r="AJ4" s="185"/>
      <c r="AK4" s="185"/>
      <c r="AL4" s="185"/>
      <c r="AM4" s="185"/>
      <c r="AN4" s="186"/>
      <c r="BJ4" s="67"/>
      <c r="BK4" s="45"/>
      <c r="BN4" s="22">
        <f>VLOOKUP(BN3,[1]eFFG!$O$4:$BW$274,61,FALSE)</f>
        <v>0</v>
      </c>
      <c r="BO4" s="22"/>
    </row>
    <row r="5" spans="1:67" s="3" customFormat="1" ht="14.25" customHeight="1">
      <c r="A5" s="115">
        <v>1</v>
      </c>
      <c r="B5" s="728" t="str">
        <f>VLOOKUP(BJ3,[1]eFFG!$O$4:$BW$274,11,FALSE)</f>
        <v>No Girls Aged 6 - 9 Attend School</v>
      </c>
      <c r="C5" s="729"/>
      <c r="D5" s="729"/>
      <c r="E5" s="729"/>
      <c r="F5" s="729"/>
      <c r="G5" s="729"/>
      <c r="H5" s="729"/>
      <c r="I5" s="729"/>
      <c r="J5" s="729"/>
      <c r="K5" s="729"/>
      <c r="L5" s="729"/>
      <c r="M5" s="729"/>
      <c r="N5" s="729"/>
      <c r="O5" s="729"/>
      <c r="P5" s="729"/>
      <c r="Q5" s="729"/>
      <c r="R5" s="729"/>
      <c r="S5" s="1332"/>
      <c r="U5" s="9"/>
      <c r="V5" s="384">
        <v>0</v>
      </c>
      <c r="W5" s="1244" t="str">
        <f>VLOOKUP(BN3,[1]eFFG!$O$4:$BW$274,11,FALSE)</f>
        <v>No Female Teachers in Village</v>
      </c>
      <c r="X5" s="1333"/>
      <c r="Y5" s="1333"/>
      <c r="Z5" s="1333"/>
      <c r="AA5" s="1333"/>
      <c r="AB5" s="1333"/>
      <c r="AC5" s="1333"/>
      <c r="AD5" s="1333"/>
      <c r="AE5" s="1333"/>
      <c r="AF5" s="1333"/>
      <c r="AG5" s="1333"/>
      <c r="AH5" s="1333"/>
      <c r="AI5" s="1333"/>
      <c r="AJ5" s="1333"/>
      <c r="AK5" s="1333"/>
      <c r="AL5" s="1333"/>
      <c r="AM5" s="1333"/>
      <c r="AN5" s="1334"/>
      <c r="BJ5" s="56"/>
      <c r="BK5" s="45"/>
      <c r="BN5" s="36" t="str">
        <f>VLOOKUP(BN3,[1]eFFG!$O$4:$BW$274,4,FALSE)</f>
        <v/>
      </c>
      <c r="BO5" s="36"/>
    </row>
    <row r="6" spans="1:67" s="3" customFormat="1" ht="14.25" customHeight="1">
      <c r="A6" s="120"/>
      <c r="B6" s="1335"/>
      <c r="C6" s="1336"/>
      <c r="D6" s="1336"/>
      <c r="E6" s="1336"/>
      <c r="F6" s="1336"/>
      <c r="G6" s="1336"/>
      <c r="H6" s="1336"/>
      <c r="I6" s="1336"/>
      <c r="J6" s="1336"/>
      <c r="K6" s="1336"/>
      <c r="L6" s="1336"/>
      <c r="M6" s="1336"/>
      <c r="N6" s="1336"/>
      <c r="O6" s="1336"/>
      <c r="P6" s="1336"/>
      <c r="Q6" s="1336"/>
      <c r="R6" s="1336"/>
      <c r="S6" s="1337"/>
      <c r="U6" s="9"/>
      <c r="V6" s="1338" t="s">
        <v>3</v>
      </c>
      <c r="W6" s="1339"/>
      <c r="X6" s="1339"/>
      <c r="Y6" s="1339"/>
      <c r="Z6" s="1339"/>
      <c r="AA6" s="1339"/>
      <c r="AB6" s="1339"/>
      <c r="AC6" s="1339"/>
      <c r="AD6" s="1339"/>
      <c r="AE6" s="1339"/>
      <c r="AF6" s="1339"/>
      <c r="AG6" s="1339" t="str">
        <f>VLOOKUP(BN3,[1]eFFG!$O$4:$BW$274,12,FALSE)</f>
        <v>Female Teachers</v>
      </c>
      <c r="AH6" s="1339"/>
      <c r="AI6" s="1339"/>
      <c r="AJ6" s="1339"/>
      <c r="AK6" s="1339"/>
      <c r="AL6" s="1339"/>
      <c r="AM6" s="1339"/>
      <c r="AN6" s="60" t="s">
        <v>0</v>
      </c>
      <c r="BJ6" s="4"/>
      <c r="BK6" s="45"/>
      <c r="BN6" s="4"/>
      <c r="BO6" s="4"/>
    </row>
    <row r="7" spans="1:67" s="3" customFormat="1" ht="14.25" customHeight="1">
      <c r="A7" s="261">
        <v>2</v>
      </c>
      <c r="B7" s="1244" t="str">
        <f>VLOOKUP(BJ3,[1]eFFG!$O$4:$BW$274,12,FALSE)</f>
        <v>Less Than 25% Attend School</v>
      </c>
      <c r="C7" s="169"/>
      <c r="D7" s="4"/>
      <c r="E7" s="4"/>
      <c r="F7" s="4"/>
      <c r="G7" s="4"/>
      <c r="H7" s="4"/>
      <c r="I7" s="4"/>
      <c r="J7" s="4"/>
      <c r="K7" s="4"/>
      <c r="L7" s="4"/>
      <c r="M7" s="172"/>
      <c r="N7" s="4"/>
      <c r="O7" s="4"/>
      <c r="P7" s="4"/>
      <c r="Q7" s="4"/>
      <c r="R7" s="4"/>
      <c r="S7" s="1340"/>
      <c r="U7" s="9"/>
      <c r="V7" s="1341"/>
      <c r="W7" s="1342"/>
      <c r="X7" s="1342"/>
      <c r="Y7" s="1342"/>
      <c r="Z7" s="1342"/>
      <c r="AA7" s="1342"/>
      <c r="AB7" s="1342"/>
      <c r="AC7" s="1342"/>
      <c r="AD7" s="1342"/>
      <c r="AE7" s="1342"/>
      <c r="AF7" s="1342"/>
      <c r="AG7" s="1342"/>
      <c r="AH7" s="1342"/>
      <c r="AI7" s="1342"/>
      <c r="AJ7" s="1342"/>
      <c r="AK7" s="1342"/>
      <c r="AL7" s="1342"/>
      <c r="AM7" s="1342"/>
      <c r="AN7" s="60" t="s">
        <v>1</v>
      </c>
      <c r="BJ7" s="4"/>
      <c r="BK7" s="45"/>
      <c r="BN7" s="4"/>
      <c r="BO7" s="4"/>
    </row>
    <row r="8" spans="1:67" s="3" customFormat="1" ht="14.25" customHeight="1">
      <c r="A8" s="261">
        <v>3</v>
      </c>
      <c r="B8" s="1244" t="str">
        <f>VLOOKUP(BJ3,[1]eFFG!$O$4:$BW$274,13,FALSE)</f>
        <v>Between 25% and 50% Attend School</v>
      </c>
      <c r="C8" s="38"/>
      <c r="D8" s="4"/>
      <c r="E8" s="4"/>
      <c r="F8" s="4"/>
      <c r="G8" s="4"/>
      <c r="H8" s="4"/>
      <c r="I8" s="4"/>
      <c r="J8" s="4"/>
      <c r="K8" s="4"/>
      <c r="L8" s="4"/>
      <c r="M8" s="4"/>
      <c r="N8" s="4"/>
      <c r="O8" s="4"/>
      <c r="P8" s="4"/>
      <c r="Q8" s="4"/>
      <c r="R8" s="4"/>
      <c r="S8" s="60" t="s">
        <v>0</v>
      </c>
      <c r="U8" s="9"/>
      <c r="V8" s="247"/>
      <c r="W8" s="206"/>
      <c r="X8" s="206"/>
      <c r="Y8" s="206"/>
      <c r="Z8" s="206"/>
      <c r="AA8" s="206"/>
      <c r="AB8" s="19"/>
      <c r="AC8" s="19"/>
      <c r="AD8" s="19"/>
      <c r="AE8" s="19"/>
      <c r="AF8" s="19"/>
      <c r="AG8" s="19"/>
      <c r="AH8" s="19"/>
      <c r="AI8" s="19"/>
      <c r="AJ8" s="19"/>
      <c r="AK8" s="19"/>
      <c r="AL8" s="19"/>
      <c r="AM8" s="19"/>
      <c r="AN8" s="19"/>
      <c r="BJ8" s="4"/>
      <c r="BK8" s="45"/>
      <c r="BN8" s="172"/>
      <c r="BO8" s="172"/>
    </row>
    <row r="9" spans="1:67" s="3" customFormat="1" ht="15" customHeight="1">
      <c r="A9" s="261">
        <v>4</v>
      </c>
      <c r="B9" s="1244" t="str">
        <f>VLOOKUP(BJ3,[1]eFFG!$O$4:$BW$274,14,FALSE)</f>
        <v>Half of Girls Aged 6 - 9 Attend School</v>
      </c>
      <c r="C9" s="1343"/>
      <c r="D9" s="1343"/>
      <c r="E9" s="1343"/>
      <c r="F9" s="1343"/>
      <c r="G9" s="1343"/>
      <c r="H9" s="1343"/>
      <c r="I9" s="1343"/>
      <c r="J9" s="1343"/>
      <c r="K9" s="1343"/>
      <c r="L9" s="1343"/>
      <c r="M9" s="1343"/>
      <c r="N9" s="1343"/>
      <c r="O9" s="1343"/>
      <c r="P9" s="1343"/>
      <c r="Q9" s="1343"/>
      <c r="R9" s="1343"/>
      <c r="S9" s="60" t="s">
        <v>1</v>
      </c>
      <c r="U9" s="9"/>
      <c r="V9" s="32">
        <f>VLOOKUP(BN9,[1]eFFG!$H$4:$J$274,3,FALSE)</f>
        <v>2.0399999999999991</v>
      </c>
      <c r="W9" s="33"/>
      <c r="X9" s="99" t="str">
        <f>VLOOKUP(BN9,[1]eFFG!$O$4:$BW$274,9,FALSE)</f>
        <v>If a woman in the village becomes ill and cannot travel outside of the village for treatment, is there health worker who is in the village or which can travel to the village?</v>
      </c>
      <c r="Y9" s="99"/>
      <c r="Z9" s="99"/>
      <c r="AA9" s="99"/>
      <c r="AB9" s="99"/>
      <c r="AC9" s="99"/>
      <c r="AD9" s="99"/>
      <c r="AE9" s="99"/>
      <c r="AF9" s="99"/>
      <c r="AG9" s="99"/>
      <c r="AH9" s="99"/>
      <c r="AI9" s="99"/>
      <c r="AJ9" s="99"/>
      <c r="AK9" s="99"/>
      <c r="AL9" s="99"/>
      <c r="AM9" s="99"/>
      <c r="AN9" s="100"/>
      <c r="BJ9" s="4"/>
      <c r="BK9" s="45"/>
      <c r="BN9" s="103">
        <v>4.05</v>
      </c>
      <c r="BO9" s="103"/>
    </row>
    <row r="10" spans="1:67" s="3" customFormat="1" ht="15" customHeight="1">
      <c r="A10" s="261">
        <v>5</v>
      </c>
      <c r="B10" s="1244" t="str">
        <f>VLOOKUP(BJ3,[1]eFFG!$O$4:$BW$274,15,FALSE)</f>
        <v>Between 50% and 75% Attend School</v>
      </c>
      <c r="C10" s="19"/>
      <c r="D10" s="19"/>
      <c r="E10" s="19"/>
      <c r="F10" s="19"/>
      <c r="G10" s="19"/>
      <c r="H10" s="19"/>
      <c r="I10" s="19"/>
      <c r="J10" s="4"/>
      <c r="K10" s="207"/>
      <c r="L10" s="1344"/>
      <c r="M10" s="19"/>
      <c r="N10" s="19"/>
      <c r="O10" s="19"/>
      <c r="P10" s="19"/>
      <c r="Q10" s="19"/>
      <c r="R10" s="19"/>
      <c r="S10" s="1345"/>
      <c r="U10" s="9"/>
      <c r="V10" s="104"/>
      <c r="W10" s="166"/>
      <c r="X10" s="180"/>
      <c r="Y10" s="180"/>
      <c r="Z10" s="180"/>
      <c r="AA10" s="180"/>
      <c r="AB10" s="180"/>
      <c r="AC10" s="180"/>
      <c r="AD10" s="180"/>
      <c r="AE10" s="180"/>
      <c r="AF10" s="180"/>
      <c r="AG10" s="180"/>
      <c r="AH10" s="180"/>
      <c r="AI10" s="180"/>
      <c r="AJ10" s="180"/>
      <c r="AK10" s="180"/>
      <c r="AL10" s="180"/>
      <c r="AM10" s="180"/>
      <c r="AN10" s="181"/>
      <c r="BJ10" s="4"/>
      <c r="BK10" s="45"/>
      <c r="BN10" s="22">
        <f>VLOOKUP(BN9,[1]eFFG!$O$4:$BW$274,61,FALSE)</f>
        <v>0</v>
      </c>
      <c r="BO10" s="22"/>
    </row>
    <row r="11" spans="1:67" s="3" customFormat="1" ht="14.25" customHeight="1">
      <c r="A11" s="308">
        <v>6</v>
      </c>
      <c r="B11" s="1346" t="str">
        <f>VLOOKUP(BJ3,[1]eFFG!$O$4:$BW$274,16,FALSE)</f>
        <v>75% - 100% Attend School</v>
      </c>
      <c r="C11" s="1347"/>
      <c r="D11" s="1347"/>
      <c r="E11" s="1347"/>
      <c r="F11" s="1347"/>
      <c r="G11" s="1347"/>
      <c r="H11" s="1347"/>
      <c r="I11" s="1347"/>
      <c r="J11" s="1348"/>
      <c r="K11" s="1349"/>
      <c r="L11" s="1350"/>
      <c r="M11" s="1351"/>
      <c r="N11" s="1347"/>
      <c r="O11" s="1347"/>
      <c r="P11" s="169"/>
      <c r="Q11" s="169"/>
      <c r="R11" s="4"/>
      <c r="S11" s="286"/>
      <c r="U11" s="9"/>
      <c r="V11" s="104"/>
      <c r="W11" s="166"/>
      <c r="X11" s="185"/>
      <c r="Y11" s="185"/>
      <c r="Z11" s="185"/>
      <c r="AA11" s="185"/>
      <c r="AB11" s="185"/>
      <c r="AC11" s="185"/>
      <c r="AD11" s="185"/>
      <c r="AE11" s="185"/>
      <c r="AF11" s="185"/>
      <c r="AG11" s="185"/>
      <c r="AH11" s="185"/>
      <c r="AI11" s="185"/>
      <c r="AJ11" s="185"/>
      <c r="AK11" s="185"/>
      <c r="AL11" s="185"/>
      <c r="AM11" s="185"/>
      <c r="AN11" s="186"/>
      <c r="BJ11" s="4"/>
      <c r="BK11" s="45"/>
      <c r="BN11" s="36" t="str">
        <f>VLOOKUP(BN9,[1]eFFG!$O$4:$BW$274,4,FALSE)</f>
        <v/>
      </c>
      <c r="BO11" s="36"/>
    </row>
    <row r="12" spans="1:67" s="3" customFormat="1" ht="14.25" customHeight="1">
      <c r="A12" s="115">
        <v>7</v>
      </c>
      <c r="B12" s="1352" t="str">
        <f>VLOOKUP(BJ3,[1]eFFG!$O$4:$BW$274,17,FALSE)</f>
        <v>All Girls Aged 6 - 9 Attend School</v>
      </c>
      <c r="C12" s="737"/>
      <c r="D12" s="737"/>
      <c r="E12" s="737"/>
      <c r="F12" s="737"/>
      <c r="G12" s="737"/>
      <c r="H12" s="737"/>
      <c r="I12" s="737"/>
      <c r="J12" s="737"/>
      <c r="K12" s="737"/>
      <c r="L12" s="737"/>
      <c r="M12" s="737"/>
      <c r="N12" s="737"/>
      <c r="O12" s="737"/>
      <c r="P12" s="1353" t="str">
        <f>CONCATENATE("[&gt;&gt;",FIXED(VLOOKUP(BJ3,[1]eFFG!$O$4:$XX$50000,4,FALSE),2),"]")</f>
        <v>[&gt;&gt;2.03]</v>
      </c>
      <c r="Q12" s="1353"/>
      <c r="R12" s="1353"/>
      <c r="S12" s="1354"/>
      <c r="U12" s="9"/>
      <c r="V12" s="261">
        <v>1</v>
      </c>
      <c r="W12" s="1243" t="str">
        <f>VLOOKUP(BN9,[1]eFFG!$O$4:$BW$274,11,FALSE)</f>
        <v>No</v>
      </c>
      <c r="X12" s="49"/>
      <c r="Y12" s="301"/>
      <c r="Z12" s="49"/>
      <c r="AA12" s="49"/>
      <c r="AB12" s="49"/>
      <c r="AC12" s="49"/>
      <c r="AD12" s="160"/>
      <c r="AE12" s="1355"/>
      <c r="AF12" s="1356"/>
      <c r="AG12" s="160"/>
      <c r="AH12" s="49"/>
      <c r="AI12" s="49"/>
      <c r="AJ12" s="49"/>
      <c r="AK12" s="49"/>
      <c r="AL12" s="49"/>
      <c r="AM12" s="53"/>
      <c r="AN12" s="261" t="s">
        <v>0</v>
      </c>
      <c r="BJ12" s="4"/>
      <c r="BK12" s="45"/>
      <c r="BN12" s="4"/>
      <c r="BO12" s="38"/>
    </row>
    <row r="13" spans="1:67" s="172" customFormat="1" ht="14.25" customHeight="1">
      <c r="A13" s="120"/>
      <c r="B13" s="731"/>
      <c r="C13" s="732"/>
      <c r="D13" s="732"/>
      <c r="E13" s="732"/>
      <c r="F13" s="732"/>
      <c r="G13" s="732"/>
      <c r="H13" s="732"/>
      <c r="I13" s="732"/>
      <c r="J13" s="732"/>
      <c r="K13" s="732"/>
      <c r="L13" s="732"/>
      <c r="M13" s="732"/>
      <c r="N13" s="732"/>
      <c r="O13" s="732"/>
      <c r="P13" s="1357"/>
      <c r="Q13" s="1357"/>
      <c r="R13" s="1357"/>
      <c r="S13" s="1358"/>
      <c r="U13" s="738"/>
      <c r="V13" s="261">
        <v>2</v>
      </c>
      <c r="W13" s="1359" t="str">
        <f>VLOOKUP(BN9,[1]eFFG!$O$4:$BW$274,12,FALSE)</f>
        <v>Yes</v>
      </c>
      <c r="X13" s="1250"/>
      <c r="Y13" s="1250"/>
      <c r="Z13" s="1250"/>
      <c r="AA13" s="1250"/>
      <c r="AB13" s="1250"/>
      <c r="AC13" s="1250"/>
      <c r="AD13" s="1250"/>
      <c r="AE13" s="1231"/>
      <c r="AF13" s="1360"/>
      <c r="AG13" s="28"/>
      <c r="AH13" s="29"/>
      <c r="AI13" s="1250"/>
      <c r="AJ13" s="1250"/>
      <c r="AK13" s="1250"/>
      <c r="AL13" s="1250"/>
      <c r="AM13" s="30"/>
      <c r="AN13" s="261" t="s">
        <v>1</v>
      </c>
      <c r="BK13" s="45"/>
      <c r="BN13" s="171"/>
      <c r="BO13" s="38"/>
    </row>
    <row r="14" spans="1:67" s="172" customFormat="1" ht="14.25" customHeight="1">
      <c r="A14" s="16"/>
      <c r="B14" s="1361"/>
      <c r="J14" s="16"/>
      <c r="R14" s="16"/>
      <c r="S14" s="16"/>
      <c r="U14" s="738"/>
      <c r="BJ14" s="1362"/>
      <c r="BK14" s="1362"/>
    </row>
    <row r="15" spans="1:67" s="172" customFormat="1" ht="15" customHeight="1">
      <c r="A15" s="32">
        <f>VLOOKUP(BJ15,[1]eFFG!$H$4:$J$274,3,FALSE)</f>
        <v>2.0199999999999996</v>
      </c>
      <c r="B15" s="97"/>
      <c r="C15" s="177" t="str">
        <f>VLOOKUP(BJ15,[1]eFFG!$O$4:$BW$274,9,FALSE)</f>
        <v>What is the main reason that these girls do not attend school?</v>
      </c>
      <c r="D15" s="99"/>
      <c r="E15" s="99"/>
      <c r="F15" s="99"/>
      <c r="G15" s="99"/>
      <c r="H15" s="99"/>
      <c r="I15" s="99"/>
      <c r="J15" s="99"/>
      <c r="K15" s="99"/>
      <c r="L15" s="99"/>
      <c r="M15" s="99"/>
      <c r="N15" s="99"/>
      <c r="O15" s="99"/>
      <c r="P15" s="99"/>
      <c r="Q15" s="99"/>
      <c r="R15" s="99"/>
      <c r="S15" s="100"/>
      <c r="U15" s="738"/>
      <c r="V15" s="32">
        <f>VLOOKUP(BN15,[1]eFFG!$H$4:$J$274,3,FALSE)</f>
        <v>2.0499999999999989</v>
      </c>
      <c r="W15" s="33"/>
      <c r="X15" s="99" t="str">
        <f>VLOOKUP(BN15,[1]eFFG!$O$4:$BW$274,9,FALSE)</f>
        <v>Is there any female midwife or doctor in your village or in the village near you?</v>
      </c>
      <c r="Y15" s="99"/>
      <c r="Z15" s="99"/>
      <c r="AA15" s="99"/>
      <c r="AB15" s="99"/>
      <c r="AC15" s="99"/>
      <c r="AD15" s="99"/>
      <c r="AE15" s="99"/>
      <c r="AF15" s="99"/>
      <c r="AG15" s="99"/>
      <c r="AH15" s="99"/>
      <c r="AI15" s="99"/>
      <c r="AJ15" s="99"/>
      <c r="AK15" s="99"/>
      <c r="AL15" s="99"/>
      <c r="AM15" s="99"/>
      <c r="AN15" s="100"/>
      <c r="BJ15" s="103">
        <v>3.05</v>
      </c>
      <c r="BK15" s="103"/>
      <c r="BN15" s="103">
        <v>4.08</v>
      </c>
      <c r="BO15" s="103"/>
    </row>
    <row r="16" spans="1:67" s="172" customFormat="1" ht="15" customHeight="1">
      <c r="A16" s="273">
        <v>1</v>
      </c>
      <c r="B16" s="728" t="str">
        <f>VLOOKUP(BJ15,[1]eFFG!$O$4:$BW$274,11,FALSE)</f>
        <v>Male Family Members Don't Allow / Against Culture</v>
      </c>
      <c r="C16" s="729"/>
      <c r="D16" s="729"/>
      <c r="E16" s="729"/>
      <c r="F16" s="729"/>
      <c r="G16" s="729"/>
      <c r="H16" s="729"/>
      <c r="I16" s="729"/>
      <c r="J16" s="729"/>
      <c r="K16" s="729"/>
      <c r="L16" s="729"/>
      <c r="M16" s="729"/>
      <c r="N16" s="729"/>
      <c r="O16" s="729"/>
      <c r="P16" s="729"/>
      <c r="Q16" s="729"/>
      <c r="R16" s="729"/>
      <c r="S16" s="1332"/>
      <c r="U16" s="738"/>
      <c r="V16" s="104"/>
      <c r="W16" s="166"/>
      <c r="X16" s="180"/>
      <c r="Y16" s="180"/>
      <c r="Z16" s="180"/>
      <c r="AA16" s="180"/>
      <c r="AB16" s="180"/>
      <c r="AC16" s="180"/>
      <c r="AD16" s="180"/>
      <c r="AE16" s="180"/>
      <c r="AF16" s="180"/>
      <c r="AG16" s="180"/>
      <c r="AH16" s="180"/>
      <c r="AI16" s="180"/>
      <c r="AJ16" s="180"/>
      <c r="AK16" s="180"/>
      <c r="AL16" s="180"/>
      <c r="AM16" s="180"/>
      <c r="AN16" s="181"/>
      <c r="BJ16" s="22">
        <f>VLOOKUP(BJ15,[1]eFFG!$O$4:$BW$274,61,FALSE)</f>
        <v>0</v>
      </c>
      <c r="BK16" s="22"/>
      <c r="BN16" s="22">
        <f>VLOOKUP(BN15,[1]eFFG!$O$4:$BW$274,61,FALSE)</f>
        <v>0</v>
      </c>
      <c r="BO16" s="22"/>
    </row>
    <row r="17" spans="1:67" s="172" customFormat="1" ht="14.25" customHeight="1">
      <c r="A17" s="273"/>
      <c r="B17" s="1335"/>
      <c r="C17" s="1336"/>
      <c r="D17" s="1336"/>
      <c r="E17" s="1336"/>
      <c r="F17" s="1336"/>
      <c r="G17" s="1336"/>
      <c r="H17" s="1336"/>
      <c r="I17" s="1336"/>
      <c r="J17" s="1336"/>
      <c r="K17" s="1336"/>
      <c r="L17" s="1336"/>
      <c r="M17" s="1336"/>
      <c r="N17" s="1336"/>
      <c r="O17" s="1336"/>
      <c r="P17" s="1336"/>
      <c r="Q17" s="1336"/>
      <c r="R17" s="1336"/>
      <c r="S17" s="1337"/>
      <c r="U17" s="738"/>
      <c r="V17" s="261">
        <v>1</v>
      </c>
      <c r="W17" s="1243" t="str">
        <f>VLOOKUP(BN15,[1]eFFG!$O$4:$BW$274,11,FALSE)</f>
        <v>No</v>
      </c>
      <c r="X17" s="49"/>
      <c r="Y17" s="301"/>
      <c r="Z17" s="49"/>
      <c r="AA17" s="49"/>
      <c r="AB17" s="49"/>
      <c r="AC17" s="49"/>
      <c r="AD17" s="160"/>
      <c r="AE17" s="1355"/>
      <c r="AF17" s="1356"/>
      <c r="AG17" s="160"/>
      <c r="AH17" s="49"/>
      <c r="AI17" s="49"/>
      <c r="AJ17" s="49"/>
      <c r="AK17" s="49"/>
      <c r="AL17" s="49"/>
      <c r="AM17" s="53"/>
      <c r="AN17" s="261" t="s">
        <v>0</v>
      </c>
      <c r="BJ17" s="36" t="str">
        <f>VLOOKUP(BJ15,[1]eFFG!$O$4:$BW$274,4,FALSE)</f>
        <v/>
      </c>
      <c r="BK17" s="36"/>
      <c r="BN17" s="36" t="str">
        <f>VLOOKUP(BN15,[1]eFFG!$O$4:$BW$274,4,FALSE)</f>
        <v/>
      </c>
      <c r="BO17" s="36"/>
    </row>
    <row r="18" spans="1:67" s="172" customFormat="1" ht="14.25" customHeight="1">
      <c r="A18" s="256">
        <v>2</v>
      </c>
      <c r="B18" s="1244" t="str">
        <f>VLOOKUP(BJ15,[1]eFFG!$O$4:$BW$274,12,FALSE)</f>
        <v>Children Do Not Learn Useful Things at School</v>
      </c>
      <c r="C18" s="38"/>
      <c r="D18" s="4"/>
      <c r="E18" s="4"/>
      <c r="F18" s="4"/>
      <c r="G18" s="4"/>
      <c r="H18" s="4"/>
      <c r="I18" s="4"/>
      <c r="J18" s="4"/>
      <c r="K18" s="4"/>
      <c r="L18" s="4"/>
      <c r="M18" s="4"/>
      <c r="N18" s="4"/>
      <c r="O18" s="4"/>
      <c r="P18" s="4"/>
      <c r="Q18" s="4"/>
      <c r="R18" s="4"/>
      <c r="S18" s="20"/>
      <c r="U18" s="738"/>
      <c r="V18" s="261">
        <v>2</v>
      </c>
      <c r="W18" s="1359" t="str">
        <f>VLOOKUP(BN15,[1]eFFG!$O$4:$BW$274,12,FALSE)</f>
        <v>Yes</v>
      </c>
      <c r="X18" s="1250"/>
      <c r="Y18" s="1250"/>
      <c r="Z18" s="1250"/>
      <c r="AA18" s="1250"/>
      <c r="AB18" s="1250"/>
      <c r="AC18" s="1250"/>
      <c r="AD18" s="1250"/>
      <c r="AE18" s="1231"/>
      <c r="AF18" s="1360"/>
      <c r="AG18" s="28"/>
      <c r="AH18" s="29"/>
      <c r="AI18" s="1250"/>
      <c r="AJ18" s="1250"/>
      <c r="AK18" s="1250"/>
      <c r="AL18" s="1250"/>
      <c r="AM18" s="30"/>
      <c r="AN18" s="261" t="s">
        <v>1</v>
      </c>
      <c r="BJ18" s="4"/>
      <c r="BK18" s="45"/>
      <c r="BN18" s="4"/>
      <c r="BO18" s="38"/>
    </row>
    <row r="19" spans="1:67" s="172" customFormat="1" ht="14.25" customHeight="1">
      <c r="A19" s="261">
        <v>3</v>
      </c>
      <c r="B19" s="1244" t="str">
        <f>VLOOKUP(BJ15,[1]eFFG!$O$4:$BW$274,13,FALSE)</f>
        <v>Children Do Not Like School</v>
      </c>
      <c r="C19" s="1343"/>
      <c r="D19" s="1343"/>
      <c r="E19" s="1343"/>
      <c r="F19" s="1343"/>
      <c r="G19" s="1343"/>
      <c r="H19" s="1343"/>
      <c r="I19" s="1343"/>
      <c r="J19" s="1343"/>
      <c r="K19" s="1343"/>
      <c r="L19" s="1343"/>
      <c r="M19" s="1343"/>
      <c r="N19" s="1343"/>
      <c r="O19" s="1343"/>
      <c r="P19" s="1343"/>
      <c r="Q19" s="1343"/>
      <c r="R19" s="1343"/>
      <c r="S19" s="1363"/>
      <c r="U19" s="738"/>
      <c r="BJ19" s="4"/>
      <c r="BK19" s="45"/>
    </row>
    <row r="20" spans="1:67" s="172" customFormat="1" ht="15" customHeight="1">
      <c r="A20" s="261">
        <v>4</v>
      </c>
      <c r="B20" s="1244" t="str">
        <f>VLOOKUP(BJ15,[1]eFFG!$O$4:$BW$274,14,FALSE)</f>
        <v>Unacceptable Things Taught at School / Opposite Islam</v>
      </c>
      <c r="C20" s="19"/>
      <c r="D20" s="19"/>
      <c r="E20" s="19"/>
      <c r="F20" s="19"/>
      <c r="G20" s="19"/>
      <c r="H20" s="19"/>
      <c r="I20" s="19"/>
      <c r="J20" s="4"/>
      <c r="K20" s="207"/>
      <c r="L20" s="1344"/>
      <c r="M20" s="19"/>
      <c r="N20" s="19"/>
      <c r="O20" s="19"/>
      <c r="P20" s="19"/>
      <c r="Q20" s="19"/>
      <c r="R20" s="19"/>
      <c r="S20" s="708"/>
      <c r="U20" s="738"/>
      <c r="V20" s="32">
        <f>VLOOKUP(BN20,[1]eFFG!$H$4:$J$274,3,FALSE)</f>
        <v>2.0599999999999987</v>
      </c>
      <c r="W20" s="33"/>
      <c r="X20" s="99" t="str">
        <f>VLOOKUP(BN20,[1]eFFG!$O$4:$BW$274,9,FALSE)</f>
        <v>Compared to this time last year, has the access of women in this village to medical treatment has increased, stayed the same, or decreased?</v>
      </c>
      <c r="Y20" s="99"/>
      <c r="Z20" s="99"/>
      <c r="AA20" s="99"/>
      <c r="AB20" s="99"/>
      <c r="AC20" s="99"/>
      <c r="AD20" s="99"/>
      <c r="AE20" s="99"/>
      <c r="AF20" s="99"/>
      <c r="AG20" s="99"/>
      <c r="AH20" s="99"/>
      <c r="AI20" s="99"/>
      <c r="AJ20" s="99"/>
      <c r="AK20" s="99"/>
      <c r="AL20" s="99"/>
      <c r="AM20" s="99"/>
      <c r="AN20" s="100"/>
      <c r="BJ20" s="4"/>
      <c r="BK20" s="45"/>
      <c r="BN20" s="103">
        <v>4.0599999999999996</v>
      </c>
      <c r="BO20" s="103"/>
    </row>
    <row r="21" spans="1:67" s="172" customFormat="1" ht="15" customHeight="1">
      <c r="A21" s="261">
        <v>5</v>
      </c>
      <c r="B21" s="1244" t="str">
        <f>VLOOKUP(BJ15,[1]eFFG!$O$4:$BW$274,15,FALSE)</f>
        <v>Prefer to Send Child to Madrassa</v>
      </c>
      <c r="C21" s="169"/>
      <c r="D21" s="169"/>
      <c r="E21" s="169"/>
      <c r="F21" s="169"/>
      <c r="G21" s="169"/>
      <c r="H21" s="169"/>
      <c r="I21" s="169"/>
      <c r="J21" s="4"/>
      <c r="K21" s="207"/>
      <c r="L21" s="1344"/>
      <c r="M21" s="19"/>
      <c r="N21" s="169"/>
      <c r="O21" s="169"/>
      <c r="P21" s="169"/>
      <c r="Q21" s="169"/>
      <c r="R21" s="4"/>
      <c r="S21" s="20"/>
      <c r="U21" s="738"/>
      <c r="V21" s="41"/>
      <c r="W21" s="42"/>
      <c r="X21" s="185"/>
      <c r="Y21" s="185"/>
      <c r="Z21" s="185"/>
      <c r="AA21" s="185"/>
      <c r="AB21" s="185"/>
      <c r="AC21" s="185"/>
      <c r="AD21" s="185"/>
      <c r="AE21" s="185"/>
      <c r="AF21" s="185"/>
      <c r="AG21" s="185"/>
      <c r="AH21" s="185"/>
      <c r="AI21" s="185"/>
      <c r="AJ21" s="185"/>
      <c r="AK21" s="185"/>
      <c r="AL21" s="185"/>
      <c r="AM21" s="185"/>
      <c r="AN21" s="186"/>
      <c r="BJ21" s="4"/>
      <c r="BK21" s="45"/>
      <c r="BN21" s="22">
        <f>VLOOKUP(BN20,[1]eFFG!$O$4:$BW$274,61,FALSE)</f>
        <v>0</v>
      </c>
      <c r="BO21" s="22"/>
    </row>
    <row r="22" spans="1:67" s="172" customFormat="1" ht="14.25" customHeight="1">
      <c r="A22" s="261">
        <v>6</v>
      </c>
      <c r="B22" s="1244" t="str">
        <f>VLOOKUP(BJ15,[1]eFFG!$O$4:$BW$274,16,FALSE)</f>
        <v>Feud or Dispute Prevents Children from Attending School</v>
      </c>
      <c r="C22" s="38"/>
      <c r="D22" s="38"/>
      <c r="E22" s="39"/>
      <c r="F22" s="39"/>
      <c r="G22" s="39"/>
      <c r="H22" s="39"/>
      <c r="I22" s="39"/>
      <c r="J22" s="4"/>
      <c r="K22" s="207"/>
      <c r="L22" s="1364"/>
      <c r="M22" s="19"/>
      <c r="N22" s="169"/>
      <c r="O22" s="169"/>
      <c r="P22" s="169"/>
      <c r="Q22" s="169"/>
      <c r="R22" s="4"/>
      <c r="S22" s="20"/>
      <c r="U22" s="738"/>
      <c r="V22" s="60">
        <v>1</v>
      </c>
      <c r="W22" s="1279" t="str">
        <f>VLOOKUP(BN20,[1]eFFG!$O$4:$BW$274,11,FALSE)</f>
        <v>Increased</v>
      </c>
      <c r="X22" s="1280"/>
      <c r="Y22" s="1280"/>
      <c r="Z22" s="1280"/>
      <c r="AA22" s="1280"/>
      <c r="AB22" s="1280"/>
      <c r="AC22" s="1280"/>
      <c r="AD22" s="1280"/>
      <c r="AE22" s="1280"/>
      <c r="AF22" s="1281"/>
      <c r="AG22" s="1281"/>
      <c r="AH22" s="1281"/>
      <c r="AI22" s="1281"/>
      <c r="AJ22" s="1281"/>
      <c r="AK22" s="1281"/>
      <c r="AL22" s="1281"/>
      <c r="AM22" s="1281"/>
      <c r="AN22" s="1282"/>
      <c r="BJ22" s="4"/>
      <c r="BK22" s="45"/>
      <c r="BN22" s="36" t="str">
        <f>VLOOKUP(BN20,[1]eFFG!$O$4:$BW$274,4,FALSE)</f>
        <v/>
      </c>
      <c r="BO22" s="36"/>
    </row>
    <row r="23" spans="1:67" s="172" customFormat="1" ht="14.25" customHeight="1">
      <c r="A23" s="261">
        <v>7</v>
      </c>
      <c r="B23" s="1244" t="str">
        <f>VLOOKUP(BJ15,[1]eFFG!$O$4:$BW$274,17,FALSE)</f>
        <v>Children Required for Work (Housework or Fieldwork)</v>
      </c>
      <c r="C23" s="92"/>
      <c r="D23" s="92"/>
      <c r="E23" s="92"/>
      <c r="F23" s="92"/>
      <c r="G23" s="92"/>
      <c r="H23" s="92"/>
      <c r="I23" s="92"/>
      <c r="J23" s="92"/>
      <c r="K23" s="92"/>
      <c r="L23" s="92"/>
      <c r="M23" s="92"/>
      <c r="N23" s="92"/>
      <c r="O23" s="92"/>
      <c r="P23" s="92"/>
      <c r="Q23" s="92"/>
      <c r="R23" s="92"/>
      <c r="S23" s="1261"/>
      <c r="U23" s="738"/>
      <c r="V23" s="60">
        <v>2</v>
      </c>
      <c r="W23" s="206" t="str">
        <f>VLOOKUP(BN20,[1]eFFG!$O$4:$BW$274,12,FALSE)</f>
        <v>Stayed the Same</v>
      </c>
      <c r="X23" s="197"/>
      <c r="Y23" s="197"/>
      <c r="Z23" s="197"/>
      <c r="AA23" s="197"/>
      <c r="AB23" s="197"/>
      <c r="AC23" s="197"/>
      <c r="AD23" s="197"/>
      <c r="AE23" s="197"/>
      <c r="AG23" s="202"/>
      <c r="AH23" s="39"/>
      <c r="AI23" s="39"/>
      <c r="AJ23" s="39"/>
      <c r="AK23" s="39"/>
      <c r="AL23" s="39"/>
      <c r="AM23" s="39"/>
      <c r="AN23" s="263" t="s">
        <v>0</v>
      </c>
      <c r="AO23" s="4"/>
      <c r="AP23" s="38"/>
      <c r="BJ23" s="4"/>
      <c r="BK23" s="45"/>
    </row>
    <row r="24" spans="1:67" s="172" customFormat="1" ht="14.25" customHeight="1">
      <c r="A24" s="261">
        <v>8</v>
      </c>
      <c r="B24" s="1244" t="str">
        <f>VLOOKUP(BJ15,[1]eFFG!$O$4:$BW$274,18,FALSE)</f>
        <v>Cost of School Fees, Materials, and/or Uniform is Too High</v>
      </c>
      <c r="C24" s="171"/>
      <c r="D24" s="171"/>
      <c r="E24" s="171"/>
      <c r="F24" s="171"/>
      <c r="G24" s="171"/>
      <c r="H24" s="171"/>
      <c r="I24" s="171"/>
      <c r="J24" s="171"/>
      <c r="K24" s="171"/>
      <c r="L24" s="171"/>
      <c r="M24" s="171"/>
      <c r="N24" s="171"/>
      <c r="O24" s="171"/>
      <c r="P24" s="171"/>
      <c r="Q24" s="171"/>
      <c r="R24" s="171"/>
      <c r="S24" s="1261"/>
      <c r="U24" s="738"/>
      <c r="V24" s="60">
        <v>3</v>
      </c>
      <c r="W24" s="1289" t="str">
        <f>VLOOKUP(BN20,[1]eFFG!$O$4:$BW$274,13,FALSE)</f>
        <v>Decreased</v>
      </c>
      <c r="X24" s="1289"/>
      <c r="Y24" s="1289"/>
      <c r="Z24" s="1289"/>
      <c r="AA24" s="1289"/>
      <c r="AB24" s="28"/>
      <c r="AC24" s="28"/>
      <c r="AD24" s="28"/>
      <c r="AE24" s="28"/>
      <c r="AF24" s="1231"/>
      <c r="AG24" s="283"/>
      <c r="AH24" s="28"/>
      <c r="AI24" s="28"/>
      <c r="AJ24" s="28"/>
      <c r="AK24" s="28"/>
      <c r="AL24" s="28"/>
      <c r="AM24" s="28"/>
      <c r="AN24" s="261" t="s">
        <v>1</v>
      </c>
      <c r="AO24" s="171"/>
      <c r="AP24" s="38"/>
      <c r="BJ24" s="4"/>
      <c r="BK24" s="45"/>
    </row>
    <row r="25" spans="1:67" s="172" customFormat="1" ht="14.25" customHeight="1">
      <c r="A25" s="261">
        <v>9</v>
      </c>
      <c r="B25" s="1244" t="str">
        <f>VLOOKUP(BJ15,[1]eFFG!$O$4:$BW$274,19,FALSE)</f>
        <v>No School in Area</v>
      </c>
      <c r="C25" s="171"/>
      <c r="D25" s="171"/>
      <c r="E25" s="171"/>
      <c r="F25" s="171"/>
      <c r="G25" s="171"/>
      <c r="H25" s="171"/>
      <c r="I25" s="171"/>
      <c r="J25" s="171"/>
      <c r="K25" s="171"/>
      <c r="L25" s="171"/>
      <c r="M25" s="171"/>
      <c r="N25" s="171"/>
      <c r="O25" s="171"/>
      <c r="P25" s="171"/>
      <c r="Q25" s="171"/>
      <c r="R25" s="171"/>
      <c r="S25" s="1365"/>
      <c r="AP25" s="38"/>
      <c r="AQ25" s="207"/>
      <c r="AR25" s="206"/>
      <c r="AS25" s="171"/>
      <c r="AT25" s="171"/>
      <c r="AU25" s="171"/>
      <c r="AV25" s="171"/>
      <c r="AW25" s="171"/>
      <c r="AX25" s="171"/>
      <c r="AY25" s="207"/>
      <c r="AZ25" s="206"/>
      <c r="BB25" s="19"/>
      <c r="BC25" s="171"/>
      <c r="BD25" s="171"/>
      <c r="BE25" s="171"/>
      <c r="BF25" s="171"/>
      <c r="BG25" s="171"/>
      <c r="BH25" s="171"/>
      <c r="BI25" s="171"/>
      <c r="BJ25" s="171"/>
      <c r="BK25" s="45"/>
    </row>
    <row r="26" spans="1:67" s="172" customFormat="1" ht="15" customHeight="1">
      <c r="A26" s="261">
        <v>10</v>
      </c>
      <c r="B26" s="1244" t="str">
        <f>VLOOKUP(BJ15,[1]eFFG!$O$4:$BW$274,20,FALSE)</f>
        <v>Costs Too Much to Travel to Nearest School</v>
      </c>
      <c r="C26" s="171"/>
      <c r="D26" s="171"/>
      <c r="E26" s="171"/>
      <c r="F26" s="171"/>
      <c r="G26" s="171"/>
      <c r="H26" s="171"/>
      <c r="I26" s="171"/>
      <c r="J26" s="171"/>
      <c r="K26" s="171"/>
      <c r="L26" s="171"/>
      <c r="M26" s="171"/>
      <c r="N26" s="171"/>
      <c r="O26" s="171"/>
      <c r="P26" s="171"/>
      <c r="Q26" s="171"/>
      <c r="R26" s="171"/>
      <c r="S26" s="1366"/>
      <c r="V26" s="73"/>
      <c r="W26" s="73"/>
      <c r="X26" s="169"/>
      <c r="Y26" s="169"/>
      <c r="Z26" s="169"/>
      <c r="AA26" s="169"/>
      <c r="AB26" s="169"/>
      <c r="AC26" s="169"/>
      <c r="AD26" s="169"/>
      <c r="AE26" s="169"/>
      <c r="AF26" s="169"/>
      <c r="AG26" s="169"/>
      <c r="AH26" s="169"/>
      <c r="AI26" s="169"/>
      <c r="AJ26" s="169"/>
      <c r="AK26" s="169"/>
      <c r="AL26" s="169"/>
      <c r="AM26" s="169"/>
      <c r="AN26" s="169"/>
      <c r="AO26" s="370"/>
      <c r="AP26" s="370"/>
      <c r="AQ26" s="207"/>
      <c r="AR26" s="206"/>
      <c r="AS26" s="171"/>
      <c r="AT26" s="171"/>
      <c r="AU26" s="171"/>
      <c r="AV26" s="171"/>
      <c r="AW26" s="171"/>
      <c r="AX26" s="171"/>
      <c r="AY26" s="207"/>
      <c r="AZ26" s="206"/>
      <c r="BB26" s="19"/>
      <c r="BC26" s="171"/>
      <c r="BD26" s="171"/>
      <c r="BE26" s="171"/>
      <c r="BF26" s="171"/>
      <c r="BG26" s="171"/>
      <c r="BH26" s="171"/>
      <c r="BI26" s="171"/>
      <c r="BJ26" s="171"/>
      <c r="BK26" s="45"/>
    </row>
    <row r="27" spans="1:67" s="172" customFormat="1" ht="15" customHeight="1">
      <c r="A27" s="261">
        <v>11</v>
      </c>
      <c r="B27" s="1244" t="str">
        <f>VLOOKUP(BJ15,[1]eFFG!$O$4:$BW$274,21,FALSE)</f>
        <v>Takes Too Much Time to Travel to Nearest School</v>
      </c>
      <c r="C27" s="171"/>
      <c r="D27" s="171"/>
      <c r="E27" s="171"/>
      <c r="F27" s="171"/>
      <c r="G27" s="171"/>
      <c r="H27" s="171"/>
      <c r="I27" s="171"/>
      <c r="J27" s="171"/>
      <c r="K27" s="171"/>
      <c r="L27" s="171"/>
      <c r="M27" s="171"/>
      <c r="N27" s="171"/>
      <c r="O27" s="171"/>
      <c r="P27" s="171"/>
      <c r="Q27" s="171"/>
      <c r="R27" s="171"/>
      <c r="S27" s="492"/>
      <c r="V27" s="207"/>
      <c r="W27" s="206"/>
      <c r="X27" s="19"/>
      <c r="Y27" s="4"/>
      <c r="Z27" s="4"/>
      <c r="AA27" s="4"/>
      <c r="AB27" s="4"/>
      <c r="AC27" s="4"/>
      <c r="AD27" s="4"/>
      <c r="AE27" s="4"/>
      <c r="AF27" s="4"/>
      <c r="AG27" s="4"/>
      <c r="AH27" s="4"/>
      <c r="AI27" s="4"/>
      <c r="AJ27" s="4"/>
      <c r="AK27" s="4"/>
      <c r="AL27" s="4"/>
      <c r="AM27" s="4"/>
      <c r="AN27" s="201"/>
      <c r="AO27" s="46"/>
      <c r="AP27" s="46"/>
      <c r="AQ27" s="207"/>
      <c r="AR27" s="206"/>
      <c r="AS27" s="171"/>
      <c r="AT27" s="171"/>
      <c r="AU27" s="171"/>
      <c r="AV27" s="171"/>
      <c r="AW27" s="171"/>
      <c r="AX27" s="171"/>
      <c r="AY27" s="207"/>
      <c r="AZ27" s="206"/>
      <c r="BB27" s="19"/>
      <c r="BC27" s="171"/>
      <c r="BD27" s="171"/>
      <c r="BE27" s="171"/>
      <c r="BF27" s="171"/>
      <c r="BG27" s="171"/>
      <c r="BH27" s="19"/>
      <c r="BI27" s="19"/>
      <c r="BJ27" s="1283"/>
      <c r="BK27" s="45"/>
    </row>
    <row r="28" spans="1:67" s="172" customFormat="1" ht="14.25" customHeight="1">
      <c r="A28" s="261">
        <v>12</v>
      </c>
      <c r="B28" s="1244" t="str">
        <f>VLOOKUP(BJ15,[1]eFFG!$O$4:$BW$274,22,FALSE)</f>
        <v>Quality of Education is Poor</v>
      </c>
      <c r="C28" s="171"/>
      <c r="D28" s="171"/>
      <c r="E28" s="171"/>
      <c r="F28" s="171"/>
      <c r="G28" s="171"/>
      <c r="H28" s="171"/>
      <c r="I28" s="171"/>
      <c r="J28" s="171"/>
      <c r="K28" s="171"/>
      <c r="L28" s="171"/>
      <c r="M28" s="171"/>
      <c r="N28" s="171"/>
      <c r="O28" s="171"/>
      <c r="P28" s="171"/>
      <c r="Q28" s="171"/>
      <c r="R28" s="171"/>
      <c r="S28" s="492"/>
      <c r="V28" s="207"/>
      <c r="W28" s="206"/>
      <c r="X28" s="169"/>
      <c r="Y28" s="4"/>
      <c r="Z28" s="4"/>
      <c r="AA28" s="4"/>
      <c r="AB28" s="4"/>
      <c r="AC28" s="4"/>
      <c r="AD28" s="4"/>
      <c r="AE28" s="4"/>
      <c r="AF28" s="4"/>
      <c r="AG28" s="4"/>
      <c r="AH28" s="221"/>
      <c r="AI28" s="4"/>
      <c r="AJ28" s="4"/>
      <c r="AK28" s="4"/>
      <c r="AL28" s="4"/>
      <c r="AM28" s="4"/>
      <c r="AN28" s="207"/>
      <c r="AO28" s="56"/>
      <c r="AP28" s="56"/>
      <c r="AQ28" s="207"/>
      <c r="AR28" s="206"/>
      <c r="AS28" s="171"/>
      <c r="AT28" s="171"/>
      <c r="AU28" s="171"/>
      <c r="AV28" s="171"/>
      <c r="AW28" s="171"/>
      <c r="AX28" s="171"/>
      <c r="AY28" s="207"/>
      <c r="AZ28" s="206"/>
      <c r="BB28" s="19"/>
      <c r="BC28" s="171"/>
      <c r="BD28" s="171"/>
      <c r="BE28" s="171"/>
      <c r="BF28" s="171"/>
      <c r="BG28" s="171"/>
      <c r="BH28" s="19"/>
      <c r="BI28" s="19"/>
      <c r="BJ28" s="1069"/>
      <c r="BK28" s="45"/>
    </row>
    <row r="29" spans="1:67" s="172" customFormat="1" ht="14.25" customHeight="1">
      <c r="A29" s="261">
        <v>13</v>
      </c>
      <c r="B29" s="1244" t="str">
        <f>VLOOKUP(BJ15,[1]eFFG!$O$4:$BW$274,23,FALSE)</f>
        <v>Teachers Do Not Come to School</v>
      </c>
      <c r="C29" s="171"/>
      <c r="D29" s="171"/>
      <c r="E29" s="171"/>
      <c r="F29" s="171"/>
      <c r="G29" s="171"/>
      <c r="H29" s="171"/>
      <c r="I29" s="171"/>
      <c r="J29" s="171"/>
      <c r="K29" s="171"/>
      <c r="L29" s="171"/>
      <c r="M29" s="171"/>
      <c r="N29" s="171"/>
      <c r="O29" s="171"/>
      <c r="P29" s="171"/>
      <c r="Q29" s="171"/>
      <c r="R29" s="171"/>
      <c r="S29" s="1367"/>
      <c r="V29" s="207"/>
      <c r="W29" s="206"/>
      <c r="X29" s="38"/>
      <c r="Y29" s="4"/>
      <c r="Z29" s="4"/>
      <c r="AA29" s="4"/>
      <c r="AB29" s="4"/>
      <c r="AC29" s="4"/>
      <c r="AD29" s="4"/>
      <c r="AE29" s="4"/>
      <c r="AF29" s="4"/>
      <c r="AG29" s="4"/>
      <c r="AH29" s="4"/>
      <c r="AI29" s="4"/>
      <c r="AJ29" s="4"/>
      <c r="AK29" s="4"/>
      <c r="AL29" s="4"/>
      <c r="AM29" s="4"/>
      <c r="AN29" s="4"/>
      <c r="AO29" s="4"/>
      <c r="AP29" s="38"/>
      <c r="AQ29" s="207"/>
      <c r="AR29" s="206"/>
      <c r="AS29" s="171"/>
      <c r="AT29" s="171"/>
      <c r="AU29" s="171"/>
      <c r="AV29" s="171"/>
      <c r="AW29" s="171"/>
      <c r="AX29" s="171"/>
      <c r="AY29" s="207"/>
      <c r="AZ29" s="206"/>
      <c r="BB29" s="19"/>
      <c r="BC29" s="171"/>
      <c r="BD29" s="171"/>
      <c r="BE29" s="171"/>
      <c r="BF29" s="171"/>
      <c r="BG29" s="171"/>
      <c r="BH29" s="19"/>
      <c r="BI29" s="19"/>
      <c r="BJ29" s="38"/>
      <c r="BK29" s="45"/>
    </row>
    <row r="30" spans="1:67" s="172" customFormat="1" ht="14.25" customHeight="1">
      <c r="A30" s="261">
        <v>14</v>
      </c>
      <c r="B30" s="1244" t="str">
        <f>VLOOKUP(BJ15,[1]eFFG!$O$4:$BW$274,24,FALSE)</f>
        <v>School Lacks Essential Materials (Books, Pencils etc.)</v>
      </c>
      <c r="S30" s="1340"/>
      <c r="V30" s="207"/>
      <c r="W30" s="206"/>
      <c r="X30" s="1343"/>
      <c r="Y30" s="1343"/>
      <c r="Z30" s="1343"/>
      <c r="AA30" s="1343"/>
      <c r="AB30" s="1343"/>
      <c r="AC30" s="1343"/>
      <c r="AD30" s="1343"/>
      <c r="AE30" s="1343"/>
      <c r="AF30" s="1343"/>
      <c r="AG30" s="1343"/>
      <c r="AH30" s="1343"/>
      <c r="AI30" s="1343"/>
      <c r="AJ30" s="1343"/>
      <c r="AK30" s="1343"/>
      <c r="AL30" s="1343"/>
      <c r="AM30" s="1343"/>
      <c r="AN30" s="1343"/>
      <c r="AO30" s="4"/>
      <c r="AP30" s="38"/>
      <c r="AQ30" s="207"/>
      <c r="AR30" s="206"/>
      <c r="AS30" s="19"/>
      <c r="AT30" s="19"/>
      <c r="AU30" s="19"/>
      <c r="AV30" s="19"/>
      <c r="AW30" s="19"/>
      <c r="AX30" s="19"/>
      <c r="AY30" s="207"/>
      <c r="AZ30" s="206"/>
      <c r="BB30" s="19"/>
      <c r="BC30" s="19"/>
      <c r="BD30" s="19"/>
      <c r="BE30" s="19"/>
      <c r="BF30" s="19"/>
      <c r="BG30" s="19"/>
      <c r="BH30" s="19"/>
      <c r="BI30" s="16"/>
      <c r="BJ30" s="38"/>
      <c r="BK30" s="45"/>
    </row>
    <row r="31" spans="1:67" s="172" customFormat="1" ht="14.25" customHeight="1">
      <c r="A31" s="308">
        <v>15</v>
      </c>
      <c r="B31" s="1244" t="str">
        <f>VLOOKUP(BJ15,[1]eFFG!$O$4:$BW$274,25,FALSE)</f>
        <v>Lack of Security</v>
      </c>
      <c r="S31" s="60" t="s">
        <v>0</v>
      </c>
      <c r="V31" s="207"/>
      <c r="W31" s="206"/>
      <c r="X31" s="19"/>
      <c r="Y31" s="19"/>
      <c r="Z31" s="19"/>
      <c r="AA31" s="19"/>
      <c r="AB31" s="19"/>
      <c r="AC31" s="19"/>
      <c r="AD31" s="19"/>
      <c r="AE31" s="4"/>
      <c r="AF31" s="207"/>
      <c r="AG31" s="1344"/>
      <c r="AH31" s="19"/>
      <c r="AI31" s="19"/>
      <c r="AJ31" s="19"/>
      <c r="AK31" s="19"/>
      <c r="AL31" s="19"/>
      <c r="AM31" s="19"/>
      <c r="AN31" s="19"/>
      <c r="AO31" s="4"/>
      <c r="AP31" s="38"/>
      <c r="AQ31" s="207"/>
      <c r="AR31" s="206"/>
      <c r="AS31" s="19"/>
      <c r="AT31" s="19"/>
      <c r="AU31" s="19"/>
      <c r="AV31" s="19"/>
      <c r="AW31" s="19"/>
      <c r="AX31" s="19"/>
      <c r="AY31" s="207"/>
      <c r="AZ31" s="206"/>
      <c r="BB31" s="19"/>
      <c r="BC31" s="19"/>
      <c r="BD31" s="19"/>
      <c r="BE31" s="19"/>
      <c r="BF31" s="19"/>
      <c r="BG31" s="19"/>
      <c r="BH31" s="19"/>
      <c r="BI31" s="16"/>
      <c r="BJ31" s="1368"/>
      <c r="BK31" s="45"/>
    </row>
    <row r="32" spans="1:67" s="172" customFormat="1" ht="14.25" customHeight="1">
      <c r="A32" s="308">
        <v>16</v>
      </c>
      <c r="B32" s="1244" t="str">
        <f>VLOOKUP(BJ15,[1]eFFG!$O$4:$BW$274,26,FALSE)</f>
        <v>They are Married</v>
      </c>
      <c r="S32" s="60" t="s">
        <v>1</v>
      </c>
      <c r="V32" s="207"/>
      <c r="W32" s="206"/>
      <c r="X32" s="169"/>
      <c r="Y32" s="169"/>
      <c r="Z32" s="169"/>
      <c r="AA32" s="169"/>
      <c r="AB32" s="169"/>
      <c r="AC32" s="169"/>
      <c r="AD32" s="169"/>
      <c r="AE32" s="4"/>
      <c r="AF32" s="207"/>
      <c r="AG32" s="1344"/>
      <c r="AH32" s="19"/>
      <c r="AI32" s="169"/>
      <c r="AJ32" s="169"/>
      <c r="AK32" s="169"/>
      <c r="AL32" s="169"/>
      <c r="AM32" s="4"/>
      <c r="AN32" s="16"/>
      <c r="AO32" s="4"/>
      <c r="AP32" s="38"/>
      <c r="AQ32" s="207"/>
      <c r="AR32" s="1369"/>
      <c r="AS32" s="271"/>
      <c r="AT32" s="271"/>
      <c r="AU32" s="271"/>
      <c r="AV32" s="271"/>
      <c r="AW32" s="271"/>
      <c r="AX32" s="271"/>
      <c r="AY32" s="271"/>
      <c r="AZ32" s="271"/>
      <c r="BA32" s="271"/>
      <c r="BB32" s="271"/>
      <c r="BC32" s="271"/>
      <c r="BD32" s="271"/>
      <c r="BE32" s="271"/>
      <c r="BF32" s="271"/>
      <c r="BG32" s="271"/>
      <c r="BH32" s="271"/>
      <c r="BI32" s="271"/>
      <c r="BJ32" s="4"/>
      <c r="BK32" s="45"/>
    </row>
    <row r="33" spans="1:63" s="172" customFormat="1" ht="14.25" customHeight="1">
      <c r="A33" s="273" t="s">
        <v>4</v>
      </c>
      <c r="B33" s="1370" t="str">
        <f>VLOOKUP(BJ15,[1]eFFG!$O$4:$BW$274,27,FALSE)</f>
        <v>Other:</v>
      </c>
      <c r="C33" s="1371"/>
      <c r="D33" s="1371"/>
      <c r="E33" s="1371"/>
      <c r="F33" s="1371"/>
      <c r="G33" s="1371"/>
      <c r="H33" s="1371"/>
      <c r="I33" s="1371"/>
      <c r="J33" s="1371"/>
      <c r="K33" s="1371"/>
      <c r="L33" s="1371"/>
      <c r="M33" s="1371"/>
      <c r="N33" s="1371"/>
      <c r="O33" s="1371"/>
      <c r="P33" s="1371"/>
      <c r="Q33" s="1371"/>
      <c r="R33" s="1371"/>
      <c r="S33" s="1372"/>
      <c r="V33" s="207"/>
      <c r="W33" s="206"/>
      <c r="X33" s="38"/>
      <c r="Y33" s="38"/>
      <c r="Z33" s="39"/>
      <c r="AA33" s="39"/>
      <c r="AB33" s="39"/>
      <c r="AC33" s="39"/>
      <c r="AD33" s="39"/>
      <c r="AE33" s="4"/>
      <c r="AF33" s="207"/>
      <c r="AG33" s="1364"/>
      <c r="AH33" s="19"/>
      <c r="AI33" s="169"/>
      <c r="AJ33" s="169"/>
      <c r="AK33" s="169"/>
      <c r="AL33" s="169"/>
      <c r="AM33" s="4"/>
      <c r="AN33" s="16"/>
      <c r="AO33" s="4"/>
      <c r="AP33" s="38"/>
      <c r="AQ33" s="207"/>
      <c r="AR33" s="1369"/>
      <c r="AS33" s="271"/>
      <c r="AT33" s="271"/>
      <c r="AU33" s="271"/>
      <c r="AV33" s="271"/>
      <c r="AW33" s="271"/>
      <c r="AX33" s="271"/>
      <c r="AY33" s="271"/>
      <c r="AZ33" s="271"/>
      <c r="BA33" s="271"/>
      <c r="BB33" s="271"/>
      <c r="BC33" s="271"/>
      <c r="BD33" s="271"/>
      <c r="BE33" s="271"/>
      <c r="BF33" s="271"/>
      <c r="BG33" s="271"/>
      <c r="BH33" s="271"/>
      <c r="BI33" s="271"/>
      <c r="BJ33" s="4"/>
      <c r="BK33" s="45"/>
    </row>
    <row r="34" spans="1:63" s="172" customFormat="1" ht="14.25" customHeight="1">
      <c r="A34" s="273"/>
      <c r="B34" s="1370"/>
      <c r="C34" s="1371"/>
      <c r="D34" s="1371"/>
      <c r="E34" s="1371"/>
      <c r="F34" s="1371"/>
      <c r="G34" s="1371"/>
      <c r="H34" s="1371"/>
      <c r="I34" s="1371"/>
      <c r="J34" s="1371"/>
      <c r="K34" s="1371"/>
      <c r="L34" s="1371"/>
      <c r="M34" s="1371"/>
      <c r="N34" s="1371"/>
      <c r="O34" s="1371"/>
      <c r="P34" s="1371"/>
      <c r="Q34" s="1371"/>
      <c r="R34" s="1371"/>
      <c r="S34" s="1371"/>
      <c r="V34" s="207"/>
      <c r="W34" s="1373"/>
      <c r="X34" s="206"/>
      <c r="Y34" s="206"/>
      <c r="Z34" s="206"/>
      <c r="AA34" s="206"/>
      <c r="AB34" s="206"/>
      <c r="AC34" s="206"/>
      <c r="AD34" s="206"/>
      <c r="AE34" s="206"/>
      <c r="AF34" s="206"/>
      <c r="AG34" s="206"/>
      <c r="AH34" s="206"/>
      <c r="AI34" s="206"/>
      <c r="AJ34" s="206"/>
      <c r="AK34" s="206"/>
      <c r="AL34" s="206"/>
      <c r="AM34" s="206"/>
      <c r="AN34" s="206"/>
      <c r="AO34" s="4"/>
      <c r="AP34" s="38"/>
      <c r="AQ34" s="207"/>
      <c r="AR34" s="1369"/>
      <c r="AS34" s="271"/>
      <c r="AT34" s="271"/>
      <c r="AU34" s="271"/>
      <c r="AV34" s="271"/>
      <c r="AW34" s="271"/>
      <c r="AX34" s="271"/>
      <c r="AY34" s="271"/>
      <c r="AZ34" s="271"/>
      <c r="BA34" s="271"/>
      <c r="BB34" s="271"/>
      <c r="BC34" s="271"/>
      <c r="BD34" s="271"/>
      <c r="BE34" s="271"/>
      <c r="BF34" s="271"/>
      <c r="BG34" s="271"/>
      <c r="BH34" s="271"/>
      <c r="BI34" s="271"/>
      <c r="BJ34" s="171"/>
      <c r="BK34" s="45"/>
    </row>
    <row r="35" spans="1:63" s="172" customFormat="1" ht="14.25" customHeight="1">
      <c r="A35" s="273"/>
      <c r="B35" s="1370"/>
      <c r="C35" s="1371"/>
      <c r="D35" s="1371"/>
      <c r="E35" s="1371"/>
      <c r="F35" s="1371"/>
      <c r="G35" s="1371"/>
      <c r="H35" s="1371"/>
      <c r="I35" s="1371"/>
      <c r="J35" s="1371"/>
      <c r="K35" s="1371"/>
      <c r="L35" s="1371"/>
      <c r="M35" s="1371"/>
      <c r="N35" s="1371"/>
      <c r="O35" s="1371"/>
      <c r="P35" s="1371"/>
      <c r="Q35" s="1371"/>
      <c r="R35" s="1371"/>
      <c r="S35" s="1371"/>
      <c r="V35" s="207"/>
      <c r="W35" s="1373"/>
      <c r="X35" s="206"/>
      <c r="Y35" s="206"/>
      <c r="Z35" s="206"/>
      <c r="AA35" s="206"/>
      <c r="AB35" s="206"/>
      <c r="AC35" s="206"/>
      <c r="AD35" s="206"/>
      <c r="AE35" s="206"/>
      <c r="AF35" s="206"/>
      <c r="AG35" s="206"/>
      <c r="AH35" s="206"/>
      <c r="AI35" s="206"/>
      <c r="AJ35" s="206"/>
      <c r="AK35" s="206"/>
      <c r="AL35" s="206"/>
      <c r="AM35" s="206"/>
      <c r="AN35" s="206"/>
      <c r="AO35" s="4"/>
      <c r="AP35" s="38"/>
      <c r="AQ35" s="207"/>
      <c r="AR35" s="1369"/>
      <c r="AS35" s="271"/>
      <c r="AT35" s="271"/>
      <c r="AU35" s="271"/>
      <c r="AV35" s="271"/>
      <c r="AW35" s="271"/>
      <c r="AX35" s="271"/>
      <c r="AY35" s="271"/>
      <c r="AZ35" s="271"/>
      <c r="BA35" s="271"/>
      <c r="BB35" s="271"/>
      <c r="BC35" s="271"/>
      <c r="BD35" s="271"/>
      <c r="BE35" s="271"/>
      <c r="BF35" s="271"/>
      <c r="BG35" s="271"/>
      <c r="BH35" s="271"/>
      <c r="BI35" s="271"/>
      <c r="BJ35" s="19"/>
      <c r="BK35" s="45"/>
    </row>
    <row r="36" spans="1:63" s="172" customFormat="1" ht="14.25" customHeight="1">
      <c r="A36" s="273"/>
      <c r="B36" s="1370"/>
      <c r="C36" s="1371"/>
      <c r="D36" s="1371"/>
      <c r="E36" s="1371"/>
      <c r="F36" s="1371"/>
      <c r="G36" s="1371"/>
      <c r="H36" s="1371"/>
      <c r="I36" s="1371"/>
      <c r="J36" s="1371"/>
      <c r="K36" s="1371"/>
      <c r="L36" s="1371"/>
      <c r="M36" s="1371"/>
      <c r="N36" s="1371"/>
      <c r="O36" s="1371"/>
      <c r="P36" s="1371"/>
      <c r="Q36" s="1371"/>
      <c r="R36" s="1371"/>
      <c r="S36" s="1371"/>
      <c r="V36" s="207"/>
      <c r="W36" s="1373"/>
      <c r="X36" s="206"/>
      <c r="Y36" s="206"/>
      <c r="Z36" s="206"/>
      <c r="AA36" s="206"/>
      <c r="AB36" s="206"/>
      <c r="AC36" s="206"/>
      <c r="AD36" s="206"/>
      <c r="AE36" s="206"/>
      <c r="AF36" s="206"/>
      <c r="AG36" s="206"/>
      <c r="AH36" s="206"/>
      <c r="AI36" s="206"/>
      <c r="AJ36" s="206"/>
      <c r="AK36" s="206"/>
      <c r="AL36" s="206"/>
      <c r="AM36" s="206"/>
      <c r="AN36" s="206"/>
      <c r="AO36" s="4"/>
      <c r="AP36" s="38"/>
      <c r="BK36" s="45"/>
    </row>
    <row r="37" spans="1:63" s="172" customFormat="1" ht="14.25" customHeight="1">
      <c r="V37" s="207"/>
      <c r="W37" s="1373"/>
      <c r="X37" s="206"/>
      <c r="Y37" s="206"/>
      <c r="Z37" s="206"/>
      <c r="AA37" s="206"/>
      <c r="AB37" s="206"/>
      <c r="AC37" s="206"/>
      <c r="AD37" s="206"/>
      <c r="AE37" s="206"/>
      <c r="AF37" s="206"/>
      <c r="AG37" s="206"/>
      <c r="AH37" s="206"/>
      <c r="AI37" s="206"/>
      <c r="AJ37" s="206"/>
      <c r="AK37" s="206"/>
      <c r="AL37" s="206"/>
      <c r="AM37" s="206"/>
      <c r="AN37" s="206"/>
      <c r="AO37" s="46"/>
      <c r="AP37" s="46"/>
    </row>
    <row r="38" spans="1:63" s="172" customFormat="1" ht="14.25" customHeight="1"/>
    <row r="39" spans="1:63" s="172" customFormat="1" ht="14.25" customHeight="1">
      <c r="BJ39" s="56"/>
      <c r="BK39" s="38"/>
    </row>
    <row r="40" spans="1:63" s="172" customFormat="1" ht="14.25" customHeight="1">
      <c r="AQ40" s="207"/>
      <c r="AR40" s="206"/>
      <c r="AS40" s="171"/>
      <c r="AT40" s="171"/>
      <c r="AU40" s="171"/>
      <c r="AV40" s="171"/>
      <c r="AW40" s="171"/>
      <c r="AX40" s="171"/>
      <c r="AY40" s="171"/>
      <c r="AZ40" s="207"/>
      <c r="BA40" s="1374"/>
      <c r="BB40" s="19"/>
      <c r="BC40" s="171"/>
      <c r="BD40" s="171"/>
      <c r="BE40" s="171"/>
      <c r="BF40" s="171"/>
      <c r="BG40" s="171"/>
      <c r="BH40" s="171"/>
      <c r="BI40" s="171"/>
      <c r="BJ40" s="171"/>
      <c r="BK40" s="38"/>
    </row>
    <row r="41" spans="1:63" ht="14.25" customHeight="1"/>
    <row r="42" spans="1:63" ht="14.25" customHeight="1"/>
    <row r="43" spans="1:63" ht="14.25" customHeight="1"/>
    <row r="44" spans="1:63" ht="14.25" customHeight="1"/>
    <row r="45" spans="1:63" ht="14.25" customHeight="1"/>
    <row r="46" spans="1:63" ht="14.25" customHeight="1"/>
    <row r="47" spans="1:63" ht="14.25" customHeight="1"/>
    <row r="48" spans="1:63"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sheetData>
  <mergeCells count="41">
    <mergeCell ref="A5:A6"/>
    <mergeCell ref="A12:A13"/>
    <mergeCell ref="A3:B4"/>
    <mergeCell ref="C3:S4"/>
    <mergeCell ref="BJ3:BK3"/>
    <mergeCell ref="P12:S13"/>
    <mergeCell ref="B12:O13"/>
    <mergeCell ref="B5:S6"/>
    <mergeCell ref="V6:AF7"/>
    <mergeCell ref="AG6:AM7"/>
    <mergeCell ref="BN16:BO16"/>
    <mergeCell ref="BN17:BO17"/>
    <mergeCell ref="X15:AN16"/>
    <mergeCell ref="V15:W16"/>
    <mergeCell ref="BN15:BO15"/>
    <mergeCell ref="BN11:BO11"/>
    <mergeCell ref="BN9:BO9"/>
    <mergeCell ref="BN10:BO10"/>
    <mergeCell ref="X9:AN11"/>
    <mergeCell ref="V9:W11"/>
    <mergeCell ref="C33:S36"/>
    <mergeCell ref="B33:B36"/>
    <mergeCell ref="A33:A36"/>
    <mergeCell ref="X20:AN21"/>
    <mergeCell ref="V20:W21"/>
    <mergeCell ref="BN20:BO20"/>
    <mergeCell ref="BN21:BO21"/>
    <mergeCell ref="BN22:BO22"/>
    <mergeCell ref="A1:BI1"/>
    <mergeCell ref="BJ17:BK17"/>
    <mergeCell ref="BJ15:BK15"/>
    <mergeCell ref="BJ16:BK16"/>
    <mergeCell ref="A16:A17"/>
    <mergeCell ref="B16:S17"/>
    <mergeCell ref="C15:S15"/>
    <mergeCell ref="A15:B15"/>
    <mergeCell ref="V3:W4"/>
    <mergeCell ref="X3:AN4"/>
    <mergeCell ref="BN3:BO3"/>
    <mergeCell ref="BN4:BO4"/>
    <mergeCell ref="BN5:BO5"/>
  </mergeCells>
  <printOptions horizontalCentered="1"/>
  <pageMargins left="0.19685039370078741" right="0.19685039370078741" top="0.19685039370078741" bottom="0.19685039370078741" header="0" footer="0"/>
  <pageSetup paperSize="9" scale="9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CC135"/>
  <sheetViews>
    <sheetView view="pageBreakPreview" topLeftCell="A36" zoomScaleSheetLayoutView="100" workbookViewId="0">
      <selection activeCell="AG59" sqref="AG59"/>
    </sheetView>
  </sheetViews>
  <sheetFormatPr defaultRowHeight="11.25"/>
  <cols>
    <col min="1" max="19" width="2.42578125" style="4" customWidth="1"/>
    <col min="20" max="21" width="1.7109375" style="4" customWidth="1"/>
    <col min="22" max="40" width="2.42578125" style="4" customWidth="1"/>
    <col min="41" max="42" width="1.7109375" style="4" customWidth="1"/>
    <col min="43" max="61" width="2.42578125" style="4" customWidth="1"/>
    <col min="62" max="62" width="2.5703125" style="2" bestFit="1" customWidth="1"/>
    <col min="63" max="63" width="2.140625" style="2" customWidth="1"/>
    <col min="64" max="64" width="2.140625" style="3" customWidth="1"/>
    <col min="65" max="65" width="2.5703125" style="3" bestFit="1" customWidth="1"/>
    <col min="66" max="94" width="2.140625" style="3" customWidth="1"/>
    <col min="95" max="16384" width="9.140625" style="3"/>
  </cols>
  <sheetData>
    <row r="1" spans="1:81" s="3" customFormat="1">
      <c r="A1" s="1" t="str">
        <f>CONCATENATE([1]Sections!$P$1, " - / - ",[1]Sections!$P$6," ",[1]Sections!$Q$6,": ",[1]Sections!$S$6," [ ",[1]Sections!$V$2," ",ROMAN(COUNT($BL$1:$BL$809))," / ",ROMAN(BL1)," ]")</f>
        <v>Female Focus Group Questionnaire - / - Section 3: Development Projects [ Page II / I ]</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2"/>
      <c r="BK1" s="2"/>
      <c r="BL1" s="3">
        <v>1</v>
      </c>
      <c r="BT1" s="2"/>
      <c r="BU1" s="2"/>
      <c r="BV1" s="2"/>
      <c r="BW1" s="2"/>
      <c r="BX1" s="2"/>
      <c r="BY1" s="2"/>
      <c r="BZ1" s="2"/>
      <c r="CA1" s="2"/>
      <c r="CB1" s="2"/>
      <c r="CC1" s="2"/>
    </row>
    <row r="2" spans="1:81" s="3" customFormat="1" ht="6"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2"/>
      <c r="BK2" s="2"/>
      <c r="BT2" s="2"/>
      <c r="BU2" s="2"/>
      <c r="BV2" s="2"/>
      <c r="BW2" s="2"/>
      <c r="BX2" s="2"/>
      <c r="BY2" s="2"/>
      <c r="BZ2" s="2"/>
      <c r="CA2" s="2"/>
      <c r="CB2" s="2"/>
      <c r="CC2" s="2"/>
    </row>
    <row r="3" spans="1:81" s="19" customFormat="1" ht="15" customHeight="1">
      <c r="A3" s="1189">
        <f>VLOOKUP(BJ3,[1]eFFG!$H$4:$J$351,3,FALSE)</f>
        <v>3.01</v>
      </c>
      <c r="B3" s="1190"/>
      <c r="C3" s="192" t="str">
        <f>VLOOKUP(BJ3,[1]eFFG!$O$4:$BW$351,9,FALSE)</f>
        <v>What is the one project that is most needed by the people of the village?</v>
      </c>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5"/>
      <c r="BJ3" s="12">
        <v>5.01</v>
      </c>
      <c r="BK3" s="12"/>
      <c r="BL3" s="3"/>
    </row>
    <row r="4" spans="1:81" s="19" customFormat="1" ht="15" customHeight="1">
      <c r="A4" s="1191" t="str">
        <f>VLOOKUP(BJ3,[1]eFFG!$O$4:$BX$351,10,FALSE)</f>
        <v>[ASK QUESTION TO EACH PARTICIPANT. COUNT THE NUMBER OF RESPONDENTS THAT PREFER EACH TYPE OF PROJECT AND RECORD THE NUMBERS IN THE TABLE BELOW]</v>
      </c>
      <c r="B4" s="1192"/>
      <c r="C4" s="1192"/>
      <c r="D4" s="1192"/>
      <c r="E4" s="1192"/>
      <c r="F4" s="1192"/>
      <c r="G4" s="1192"/>
      <c r="H4" s="1192"/>
      <c r="I4" s="1192"/>
      <c r="J4" s="1192"/>
      <c r="K4" s="1192"/>
      <c r="L4" s="1192"/>
      <c r="M4" s="1192"/>
      <c r="N4" s="1192"/>
      <c r="O4" s="1192"/>
      <c r="P4" s="1192"/>
      <c r="Q4" s="1192"/>
      <c r="R4" s="1192"/>
      <c r="S4" s="1192"/>
      <c r="T4" s="1192"/>
      <c r="U4" s="1192"/>
      <c r="V4" s="1192"/>
      <c r="W4" s="1192"/>
      <c r="X4" s="1192"/>
      <c r="Y4" s="1192"/>
      <c r="Z4" s="1192"/>
      <c r="AA4" s="1192"/>
      <c r="AB4" s="1192"/>
      <c r="AC4" s="1192"/>
      <c r="AD4" s="1192"/>
      <c r="AE4" s="1192"/>
      <c r="AF4" s="1192"/>
      <c r="AG4" s="1192"/>
      <c r="AH4" s="1192"/>
      <c r="AI4" s="1192"/>
      <c r="AJ4" s="1192"/>
      <c r="AK4" s="1192"/>
      <c r="AL4" s="1192"/>
      <c r="AM4" s="1192"/>
      <c r="AN4" s="1192"/>
      <c r="AO4" s="1192"/>
      <c r="AP4" s="1192"/>
      <c r="AQ4" s="1192"/>
      <c r="AR4" s="1192"/>
      <c r="AS4" s="1192"/>
      <c r="AT4" s="1192"/>
      <c r="AU4" s="1192"/>
      <c r="AV4" s="1192"/>
      <c r="AW4" s="1192"/>
      <c r="AX4" s="1192"/>
      <c r="AY4" s="1192"/>
      <c r="AZ4" s="1192"/>
      <c r="BA4" s="1192"/>
      <c r="BB4" s="1192"/>
      <c r="BC4" s="1192"/>
      <c r="BD4" s="1192"/>
      <c r="BE4" s="1192"/>
      <c r="BF4" s="1192"/>
      <c r="BG4" s="1192"/>
      <c r="BH4" s="1192"/>
      <c r="BI4" s="1193"/>
      <c r="BJ4" s="22"/>
      <c r="BK4" s="22"/>
      <c r="BL4" s="3"/>
    </row>
    <row r="5" spans="1:81" s="19" customFormat="1" ht="15" customHeight="1">
      <c r="A5" s="148">
        <v>1</v>
      </c>
      <c r="B5" s="1194" t="str">
        <f>VLOOKUP(BJ3,[1]eFFG!$O$4:$BW$245,11,FALSE)</f>
        <v>Drinking Water</v>
      </c>
      <c r="C5" s="1195"/>
      <c r="D5" s="1195"/>
      <c r="E5" s="1195"/>
      <c r="F5" s="1195"/>
      <c r="G5" s="1195"/>
      <c r="H5" s="1195"/>
      <c r="I5" s="1195"/>
      <c r="J5" s="1195"/>
      <c r="K5" s="1195"/>
      <c r="L5" s="1195"/>
      <c r="M5" s="1195"/>
      <c r="N5" s="1195"/>
      <c r="O5" s="1196"/>
      <c r="P5" s="118" t="s">
        <v>7</v>
      </c>
      <c r="Q5" s="119"/>
      <c r="R5" s="119"/>
      <c r="S5" s="119"/>
      <c r="T5" s="993"/>
      <c r="U5" s="1197"/>
      <c r="V5" s="148">
        <v>8</v>
      </c>
      <c r="W5" s="1194" t="str">
        <f>VLOOKUP(BJ3,[1]eFFG!$O$4:$BW$245,18,FALSE)</f>
        <v>Seeds</v>
      </c>
      <c r="X5" s="1195"/>
      <c r="Y5" s="1195"/>
      <c r="Z5" s="1195"/>
      <c r="AA5" s="1195"/>
      <c r="AB5" s="1195"/>
      <c r="AC5" s="1195"/>
      <c r="AD5" s="1195"/>
      <c r="AE5" s="1195"/>
      <c r="AF5" s="1195"/>
      <c r="AG5" s="1195"/>
      <c r="AH5" s="1195"/>
      <c r="AI5" s="1195"/>
      <c r="AJ5" s="1196"/>
      <c r="AK5" s="118" t="s">
        <v>7</v>
      </c>
      <c r="AL5" s="119"/>
      <c r="AM5" s="119"/>
      <c r="AN5" s="119"/>
      <c r="AO5" s="994"/>
      <c r="AP5" s="1198"/>
      <c r="AQ5" s="148">
        <v>15</v>
      </c>
      <c r="AR5" s="1194" t="str">
        <f>VLOOKUP(BJ3,[1]eFFG!$O$4:$BW$245,25,FALSE)</f>
        <v>Community Center</v>
      </c>
      <c r="AS5" s="1195"/>
      <c r="AT5" s="1195"/>
      <c r="AU5" s="1195"/>
      <c r="AV5" s="1195"/>
      <c r="AW5" s="1195"/>
      <c r="AX5" s="1195"/>
      <c r="AY5" s="1195"/>
      <c r="AZ5" s="1195"/>
      <c r="BA5" s="1195"/>
      <c r="BB5" s="1195"/>
      <c r="BC5" s="1195"/>
      <c r="BD5" s="1195"/>
      <c r="BE5" s="1196"/>
      <c r="BF5" s="118" t="s">
        <v>7</v>
      </c>
      <c r="BG5" s="119"/>
      <c r="BH5" s="119"/>
      <c r="BI5" s="119"/>
      <c r="BJ5" s="22"/>
      <c r="BK5" s="22"/>
      <c r="BL5" s="627"/>
    </row>
    <row r="6" spans="1:81" s="19" customFormat="1" ht="15" customHeight="1">
      <c r="A6" s="148"/>
      <c r="B6" s="1194"/>
      <c r="C6" s="1195"/>
      <c r="D6" s="1195"/>
      <c r="E6" s="1195"/>
      <c r="F6" s="1195"/>
      <c r="G6" s="1195"/>
      <c r="H6" s="1195"/>
      <c r="I6" s="1195"/>
      <c r="J6" s="1195"/>
      <c r="K6" s="1195"/>
      <c r="L6" s="1195"/>
      <c r="M6" s="1195"/>
      <c r="N6" s="1195"/>
      <c r="O6" s="1196"/>
      <c r="P6" s="118"/>
      <c r="Q6" s="119"/>
      <c r="R6" s="119"/>
      <c r="S6" s="119"/>
      <c r="T6" s="1005"/>
      <c r="U6" s="1199"/>
      <c r="V6" s="148"/>
      <c r="W6" s="1194"/>
      <c r="X6" s="1195"/>
      <c r="Y6" s="1195"/>
      <c r="Z6" s="1195"/>
      <c r="AA6" s="1195"/>
      <c r="AB6" s="1195"/>
      <c r="AC6" s="1195"/>
      <c r="AD6" s="1195"/>
      <c r="AE6" s="1195"/>
      <c r="AF6" s="1195"/>
      <c r="AG6" s="1195"/>
      <c r="AH6" s="1195"/>
      <c r="AI6" s="1195"/>
      <c r="AJ6" s="1196"/>
      <c r="AK6" s="118"/>
      <c r="AL6" s="119"/>
      <c r="AM6" s="119"/>
      <c r="AN6" s="119"/>
      <c r="AO6" s="1200"/>
      <c r="AP6" s="1201"/>
      <c r="AQ6" s="148"/>
      <c r="AR6" s="1194"/>
      <c r="AS6" s="1195"/>
      <c r="AT6" s="1195"/>
      <c r="AU6" s="1195"/>
      <c r="AV6" s="1195"/>
      <c r="AW6" s="1195"/>
      <c r="AX6" s="1195"/>
      <c r="AY6" s="1195"/>
      <c r="AZ6" s="1195"/>
      <c r="BA6" s="1195"/>
      <c r="BB6" s="1195"/>
      <c r="BC6" s="1195"/>
      <c r="BD6" s="1195"/>
      <c r="BE6" s="1196"/>
      <c r="BF6" s="118"/>
      <c r="BG6" s="119"/>
      <c r="BH6" s="119"/>
      <c r="BI6" s="119"/>
      <c r="BJ6" s="4"/>
      <c r="BK6" s="4"/>
      <c r="BL6" s="627"/>
    </row>
    <row r="7" spans="1:81" s="19" customFormat="1" ht="14.25" customHeight="1">
      <c r="A7" s="148">
        <v>2</v>
      </c>
      <c r="B7" s="1194" t="str">
        <f>VLOOKUP(BJ3,[1]eFFG!$O$4:$BW$245,12,FALSE)</f>
        <v>Irrigation</v>
      </c>
      <c r="C7" s="1195"/>
      <c r="D7" s="1195"/>
      <c r="E7" s="1195"/>
      <c r="F7" s="1195"/>
      <c r="G7" s="1195"/>
      <c r="H7" s="1195"/>
      <c r="I7" s="1195"/>
      <c r="J7" s="1195"/>
      <c r="K7" s="1195"/>
      <c r="L7" s="1195"/>
      <c r="M7" s="1195"/>
      <c r="N7" s="1195"/>
      <c r="O7" s="1196"/>
      <c r="P7" s="118" t="s">
        <v>7</v>
      </c>
      <c r="Q7" s="119"/>
      <c r="R7" s="119"/>
      <c r="S7" s="119"/>
      <c r="T7" s="1005"/>
      <c r="U7" s="1199"/>
      <c r="V7" s="148">
        <v>9</v>
      </c>
      <c r="W7" s="1194" t="str">
        <f>VLOOKUP(BJ3,[1]eFFG!$O$4:$BW$245,19,FALSE)</f>
        <v>Agricultural Equipment</v>
      </c>
      <c r="X7" s="1195"/>
      <c r="Y7" s="1195"/>
      <c r="Z7" s="1195"/>
      <c r="AA7" s="1195"/>
      <c r="AB7" s="1195"/>
      <c r="AC7" s="1195"/>
      <c r="AD7" s="1195"/>
      <c r="AE7" s="1195"/>
      <c r="AF7" s="1195"/>
      <c r="AG7" s="1195"/>
      <c r="AH7" s="1195"/>
      <c r="AI7" s="1195"/>
      <c r="AJ7" s="1196"/>
      <c r="AK7" s="118" t="s">
        <v>7</v>
      </c>
      <c r="AL7" s="119"/>
      <c r="AM7" s="119"/>
      <c r="AN7" s="119"/>
      <c r="AO7" s="1200"/>
      <c r="AP7" s="1201"/>
      <c r="AQ7" s="148">
        <v>16</v>
      </c>
      <c r="AR7" s="1194" t="str">
        <f>VLOOKUP(BJ3,[1]eFFG!$O$4:$BW$245,26,FALSE)</f>
        <v>Mosque</v>
      </c>
      <c r="AS7" s="1195"/>
      <c r="AT7" s="1195"/>
      <c r="AU7" s="1195"/>
      <c r="AV7" s="1195"/>
      <c r="AW7" s="1195"/>
      <c r="AX7" s="1195"/>
      <c r="AY7" s="1195"/>
      <c r="AZ7" s="1195"/>
      <c r="BA7" s="1195"/>
      <c r="BB7" s="1195"/>
      <c r="BC7" s="1195"/>
      <c r="BD7" s="1195"/>
      <c r="BE7" s="1196"/>
      <c r="BF7" s="118" t="s">
        <v>7</v>
      </c>
      <c r="BG7" s="119"/>
      <c r="BH7" s="119"/>
      <c r="BI7" s="119"/>
      <c r="BK7" s="4"/>
      <c r="BL7" s="627"/>
    </row>
    <row r="8" spans="1:81" s="19" customFormat="1" ht="14.25" customHeight="1">
      <c r="A8" s="148"/>
      <c r="B8" s="1194"/>
      <c r="C8" s="1195"/>
      <c r="D8" s="1195"/>
      <c r="E8" s="1195"/>
      <c r="F8" s="1195"/>
      <c r="G8" s="1195"/>
      <c r="H8" s="1195"/>
      <c r="I8" s="1195"/>
      <c r="J8" s="1195"/>
      <c r="K8" s="1195"/>
      <c r="L8" s="1195"/>
      <c r="M8" s="1195"/>
      <c r="N8" s="1195"/>
      <c r="O8" s="1196"/>
      <c r="P8" s="118"/>
      <c r="Q8" s="119"/>
      <c r="R8" s="119"/>
      <c r="S8" s="119"/>
      <c r="T8" s="1005"/>
      <c r="U8" s="1199"/>
      <c r="V8" s="148"/>
      <c r="W8" s="1194"/>
      <c r="X8" s="1195"/>
      <c r="Y8" s="1195"/>
      <c r="Z8" s="1195"/>
      <c r="AA8" s="1195"/>
      <c r="AB8" s="1195"/>
      <c r="AC8" s="1195"/>
      <c r="AD8" s="1195"/>
      <c r="AE8" s="1195"/>
      <c r="AF8" s="1195"/>
      <c r="AG8" s="1195"/>
      <c r="AH8" s="1195"/>
      <c r="AI8" s="1195"/>
      <c r="AJ8" s="1196"/>
      <c r="AK8" s="118"/>
      <c r="AL8" s="119"/>
      <c r="AM8" s="119"/>
      <c r="AN8" s="119"/>
      <c r="AO8" s="1200"/>
      <c r="AP8" s="1201"/>
      <c r="AQ8" s="148"/>
      <c r="AR8" s="1194"/>
      <c r="AS8" s="1195"/>
      <c r="AT8" s="1195"/>
      <c r="AU8" s="1195"/>
      <c r="AV8" s="1195"/>
      <c r="AW8" s="1195"/>
      <c r="AX8" s="1195"/>
      <c r="AY8" s="1195"/>
      <c r="AZ8" s="1195"/>
      <c r="BA8" s="1195"/>
      <c r="BB8" s="1195"/>
      <c r="BC8" s="1195"/>
      <c r="BD8" s="1195"/>
      <c r="BE8" s="1196"/>
      <c r="BF8" s="118"/>
      <c r="BG8" s="119"/>
      <c r="BH8" s="119"/>
      <c r="BI8" s="119"/>
      <c r="BJ8" s="4"/>
      <c r="BK8" s="4"/>
      <c r="BL8" s="627"/>
    </row>
    <row r="9" spans="1:81" s="3" customFormat="1" ht="14.25" customHeight="1">
      <c r="A9" s="148">
        <v>3</v>
      </c>
      <c r="B9" s="1194" t="str">
        <f>VLOOKUP(BJ3,[1]eFFG!$O$4:$BW$245,13,FALSE)</f>
        <v>Schools</v>
      </c>
      <c r="C9" s="1195"/>
      <c r="D9" s="1195"/>
      <c r="E9" s="1195"/>
      <c r="F9" s="1195"/>
      <c r="G9" s="1195"/>
      <c r="H9" s="1195"/>
      <c r="I9" s="1195"/>
      <c r="J9" s="1195"/>
      <c r="K9" s="1195"/>
      <c r="L9" s="1195"/>
      <c r="M9" s="1195"/>
      <c r="N9" s="1195"/>
      <c r="O9" s="1196"/>
      <c r="P9" s="118" t="s">
        <v>7</v>
      </c>
      <c r="Q9" s="119"/>
      <c r="R9" s="119"/>
      <c r="S9" s="119"/>
      <c r="T9" s="1005"/>
      <c r="U9" s="1199"/>
      <c r="V9" s="148">
        <v>10</v>
      </c>
      <c r="W9" s="1194" t="str">
        <f>VLOOKUP(BJ3,[1]eFFG!$O$4:$BW$245,20,FALSE)</f>
        <v>Livestock</v>
      </c>
      <c r="X9" s="1195"/>
      <c r="Y9" s="1195"/>
      <c r="Z9" s="1195"/>
      <c r="AA9" s="1195"/>
      <c r="AB9" s="1195"/>
      <c r="AC9" s="1195"/>
      <c r="AD9" s="1195"/>
      <c r="AE9" s="1195"/>
      <c r="AF9" s="1195"/>
      <c r="AG9" s="1195"/>
      <c r="AH9" s="1195"/>
      <c r="AI9" s="1195"/>
      <c r="AJ9" s="1196"/>
      <c r="AK9" s="118" t="s">
        <v>7</v>
      </c>
      <c r="AL9" s="119"/>
      <c r="AM9" s="119"/>
      <c r="AN9" s="119"/>
      <c r="AO9" s="1200"/>
      <c r="AP9" s="1201"/>
      <c r="AQ9" s="148">
        <v>16</v>
      </c>
      <c r="AR9" s="1194" t="str">
        <f>VLOOKUP(BJ3,[1]eFFG!$O$4:$BW$245,27,FALSE)</f>
        <v>Flood Protection Wall</v>
      </c>
      <c r="AS9" s="1195"/>
      <c r="AT9" s="1195"/>
      <c r="AU9" s="1195"/>
      <c r="AV9" s="1195"/>
      <c r="AW9" s="1195"/>
      <c r="AX9" s="1195"/>
      <c r="AY9" s="1195"/>
      <c r="AZ9" s="1195"/>
      <c r="BA9" s="1195"/>
      <c r="BB9" s="1195"/>
      <c r="BC9" s="1195"/>
      <c r="BD9" s="1195"/>
      <c r="BE9" s="1196"/>
      <c r="BF9" s="118" t="s">
        <v>7</v>
      </c>
      <c r="BG9" s="119"/>
      <c r="BH9" s="119"/>
      <c r="BI9" s="119"/>
      <c r="BJ9" s="4"/>
      <c r="BK9" s="4"/>
      <c r="BL9" s="627"/>
    </row>
    <row r="10" spans="1:81" s="3" customFormat="1" ht="14.25" customHeight="1">
      <c r="A10" s="148"/>
      <c r="B10" s="1194"/>
      <c r="C10" s="1195"/>
      <c r="D10" s="1195"/>
      <c r="E10" s="1195"/>
      <c r="F10" s="1195"/>
      <c r="G10" s="1195"/>
      <c r="H10" s="1195"/>
      <c r="I10" s="1195"/>
      <c r="J10" s="1195"/>
      <c r="K10" s="1195"/>
      <c r="L10" s="1195"/>
      <c r="M10" s="1195"/>
      <c r="N10" s="1195"/>
      <c r="O10" s="1196"/>
      <c r="P10" s="118"/>
      <c r="Q10" s="119"/>
      <c r="R10" s="119"/>
      <c r="S10" s="119"/>
      <c r="T10" s="1005"/>
      <c r="U10" s="1199"/>
      <c r="V10" s="148"/>
      <c r="W10" s="1194"/>
      <c r="X10" s="1195"/>
      <c r="Y10" s="1195"/>
      <c r="Z10" s="1195"/>
      <c r="AA10" s="1195"/>
      <c r="AB10" s="1195"/>
      <c r="AC10" s="1195"/>
      <c r="AD10" s="1195"/>
      <c r="AE10" s="1195"/>
      <c r="AF10" s="1195"/>
      <c r="AG10" s="1195"/>
      <c r="AH10" s="1195"/>
      <c r="AI10" s="1195"/>
      <c r="AJ10" s="1196"/>
      <c r="AK10" s="118"/>
      <c r="AL10" s="119"/>
      <c r="AM10" s="119"/>
      <c r="AN10" s="119"/>
      <c r="AO10" s="1200"/>
      <c r="AP10" s="1201"/>
      <c r="AQ10" s="148"/>
      <c r="AR10" s="1194"/>
      <c r="AS10" s="1195"/>
      <c r="AT10" s="1195"/>
      <c r="AU10" s="1195"/>
      <c r="AV10" s="1195"/>
      <c r="AW10" s="1195"/>
      <c r="AX10" s="1195"/>
      <c r="AY10" s="1195"/>
      <c r="AZ10" s="1195"/>
      <c r="BA10" s="1195"/>
      <c r="BB10" s="1195"/>
      <c r="BC10" s="1195"/>
      <c r="BD10" s="1195"/>
      <c r="BE10" s="1196"/>
      <c r="BF10" s="118"/>
      <c r="BG10" s="119"/>
      <c r="BH10" s="119"/>
      <c r="BI10" s="119"/>
      <c r="BJ10" s="4"/>
      <c r="BK10" s="4"/>
      <c r="BL10" s="627"/>
    </row>
    <row r="11" spans="1:81" s="3" customFormat="1" ht="14.25" customHeight="1">
      <c r="A11" s="148">
        <v>4</v>
      </c>
      <c r="B11" s="1194" t="str">
        <f>VLOOKUP(BJ3,[1]eFFG!$O$4:$BW$245,14,FALSE)</f>
        <v>Training or Literacy Courses for Women</v>
      </c>
      <c r="C11" s="1195"/>
      <c r="D11" s="1195"/>
      <c r="E11" s="1195"/>
      <c r="F11" s="1195"/>
      <c r="G11" s="1195"/>
      <c r="H11" s="1195"/>
      <c r="I11" s="1195"/>
      <c r="J11" s="1195"/>
      <c r="K11" s="1195"/>
      <c r="L11" s="1195"/>
      <c r="M11" s="1195"/>
      <c r="N11" s="1195"/>
      <c r="O11" s="1196"/>
      <c r="P11" s="118" t="s">
        <v>7</v>
      </c>
      <c r="Q11" s="119"/>
      <c r="R11" s="119"/>
      <c r="S11" s="119"/>
      <c r="T11" s="1005"/>
      <c r="U11" s="1199"/>
      <c r="V11" s="148">
        <v>11</v>
      </c>
      <c r="W11" s="1194" t="str">
        <f>VLOOKUP(BJ3,[1]eFFG!$O$4:$BW$245,21,FALSE)</f>
        <v>Roads or Bridges</v>
      </c>
      <c r="X11" s="1195"/>
      <c r="Y11" s="1195"/>
      <c r="Z11" s="1195"/>
      <c r="AA11" s="1195"/>
      <c r="AB11" s="1195"/>
      <c r="AC11" s="1195"/>
      <c r="AD11" s="1195"/>
      <c r="AE11" s="1195"/>
      <c r="AF11" s="1195"/>
      <c r="AG11" s="1195"/>
      <c r="AH11" s="1195"/>
      <c r="AI11" s="1195"/>
      <c r="AJ11" s="1196"/>
      <c r="AK11" s="118" t="s">
        <v>7</v>
      </c>
      <c r="AL11" s="119"/>
      <c r="AM11" s="119"/>
      <c r="AN11" s="119"/>
      <c r="AO11" s="1200"/>
      <c r="AP11" s="1201"/>
      <c r="AQ11" s="148" t="s">
        <v>4</v>
      </c>
      <c r="AR11" s="1202" t="str">
        <f>VLOOKUP(BJ3,[1]eFFG!$O$4:$BW$245,28,FALSE)</f>
        <v>Other:</v>
      </c>
      <c r="AS11" s="1203"/>
      <c r="AT11" s="1204"/>
      <c r="AU11" s="1204"/>
      <c r="AV11" s="1204"/>
      <c r="AW11" s="1204"/>
      <c r="AX11" s="1204"/>
      <c r="AY11" s="1204"/>
      <c r="AZ11" s="1204"/>
      <c r="BA11" s="1204"/>
      <c r="BB11" s="1204"/>
      <c r="BC11" s="1204"/>
      <c r="BD11" s="1204"/>
      <c r="BE11" s="1205"/>
      <c r="BF11" s="730" t="s">
        <v>7</v>
      </c>
      <c r="BG11" s="445"/>
      <c r="BH11" s="445"/>
      <c r="BI11" s="224"/>
      <c r="BJ11" s="4"/>
      <c r="BK11" s="4"/>
      <c r="BL11" s="627"/>
    </row>
    <row r="12" spans="1:81" s="3" customFormat="1" ht="14.25" customHeight="1">
      <c r="A12" s="148"/>
      <c r="B12" s="1194"/>
      <c r="C12" s="1195"/>
      <c r="D12" s="1195"/>
      <c r="E12" s="1195"/>
      <c r="F12" s="1195"/>
      <c r="G12" s="1195"/>
      <c r="H12" s="1195"/>
      <c r="I12" s="1195"/>
      <c r="J12" s="1195"/>
      <c r="K12" s="1195"/>
      <c r="L12" s="1195"/>
      <c r="M12" s="1195"/>
      <c r="N12" s="1195"/>
      <c r="O12" s="1196"/>
      <c r="P12" s="118"/>
      <c r="Q12" s="119"/>
      <c r="R12" s="119"/>
      <c r="S12" s="119"/>
      <c r="T12" s="1005"/>
      <c r="U12" s="1199"/>
      <c r="V12" s="148"/>
      <c r="W12" s="1194"/>
      <c r="X12" s="1195"/>
      <c r="Y12" s="1195"/>
      <c r="Z12" s="1195"/>
      <c r="AA12" s="1195"/>
      <c r="AB12" s="1195"/>
      <c r="AC12" s="1195"/>
      <c r="AD12" s="1195"/>
      <c r="AE12" s="1195"/>
      <c r="AF12" s="1195"/>
      <c r="AG12" s="1195"/>
      <c r="AH12" s="1195"/>
      <c r="AI12" s="1195"/>
      <c r="AJ12" s="1196"/>
      <c r="AK12" s="118"/>
      <c r="AL12" s="119"/>
      <c r="AM12" s="119"/>
      <c r="AN12" s="119"/>
      <c r="AO12" s="1200"/>
      <c r="AP12" s="1201"/>
      <c r="AQ12" s="148"/>
      <c r="AR12" s="1202"/>
      <c r="AS12" s="1206"/>
      <c r="AT12" s="1207"/>
      <c r="AU12" s="1207"/>
      <c r="AV12" s="1207"/>
      <c r="AW12" s="1207"/>
      <c r="AX12" s="1207"/>
      <c r="AY12" s="1207"/>
      <c r="AZ12" s="1207"/>
      <c r="BA12" s="1207"/>
      <c r="BB12" s="1207"/>
      <c r="BC12" s="1207"/>
      <c r="BD12" s="1207"/>
      <c r="BE12" s="1208"/>
      <c r="BF12" s="733"/>
      <c r="BG12" s="453"/>
      <c r="BH12" s="453"/>
      <c r="BI12" s="212"/>
      <c r="BJ12" s="4"/>
      <c r="BK12" s="4"/>
      <c r="BL12" s="627"/>
    </row>
    <row r="13" spans="1:81" s="18" customFormat="1" ht="14.25" customHeight="1">
      <c r="A13" s="148">
        <v>5</v>
      </c>
      <c r="B13" s="1194" t="str">
        <f>VLOOKUP(BJ3,[1]eFFG!$O$4:$BW$245,15,FALSE)</f>
        <v>Training or Literacy Courses for Men</v>
      </c>
      <c r="C13" s="1195"/>
      <c r="D13" s="1195"/>
      <c r="E13" s="1195"/>
      <c r="F13" s="1195"/>
      <c r="G13" s="1195"/>
      <c r="H13" s="1195"/>
      <c r="I13" s="1195"/>
      <c r="J13" s="1195"/>
      <c r="K13" s="1195"/>
      <c r="L13" s="1195"/>
      <c r="M13" s="1195"/>
      <c r="N13" s="1195"/>
      <c r="O13" s="1196"/>
      <c r="P13" s="118" t="s">
        <v>7</v>
      </c>
      <c r="Q13" s="119"/>
      <c r="R13" s="119"/>
      <c r="S13" s="119"/>
      <c r="T13" s="1005"/>
      <c r="U13" s="1199"/>
      <c r="V13" s="148">
        <v>12</v>
      </c>
      <c r="W13" s="1194" t="str">
        <f>VLOOKUP(BJ3,[1]eFFG!$O$4:$BW$245,22,FALSE)</f>
        <v>Electricity</v>
      </c>
      <c r="X13" s="1195"/>
      <c r="Y13" s="1195"/>
      <c r="Z13" s="1195"/>
      <c r="AA13" s="1195"/>
      <c r="AB13" s="1195"/>
      <c r="AC13" s="1195"/>
      <c r="AD13" s="1195"/>
      <c r="AE13" s="1195"/>
      <c r="AF13" s="1195"/>
      <c r="AG13" s="1195"/>
      <c r="AH13" s="1195"/>
      <c r="AI13" s="1195"/>
      <c r="AJ13" s="1196"/>
      <c r="AK13" s="118" t="s">
        <v>7</v>
      </c>
      <c r="AL13" s="119"/>
      <c r="AM13" s="119"/>
      <c r="AN13" s="119"/>
      <c r="AO13" s="1200"/>
      <c r="AP13" s="1201"/>
      <c r="AQ13" s="148" t="s">
        <v>4</v>
      </c>
      <c r="AR13" s="1202" t="str">
        <f>VLOOKUP(BJ3,[1]eFFG!$O$4:$BW$245,28,FALSE)</f>
        <v>Other:</v>
      </c>
      <c r="AS13" s="1203"/>
      <c r="AT13" s="1204"/>
      <c r="AU13" s="1204"/>
      <c r="AV13" s="1204"/>
      <c r="AW13" s="1204"/>
      <c r="AX13" s="1204"/>
      <c r="AY13" s="1204"/>
      <c r="AZ13" s="1204"/>
      <c r="BA13" s="1204"/>
      <c r="BB13" s="1204"/>
      <c r="BC13" s="1204"/>
      <c r="BD13" s="1204"/>
      <c r="BE13" s="1205"/>
      <c r="BF13" s="730" t="s">
        <v>7</v>
      </c>
      <c r="BG13" s="445"/>
      <c r="BH13" s="445"/>
      <c r="BI13" s="224"/>
      <c r="BJ13" s="4"/>
      <c r="BK13" s="4"/>
      <c r="BL13" s="627"/>
    </row>
    <row r="14" spans="1:81" s="18" customFormat="1" ht="14.25" customHeight="1">
      <c r="A14" s="148"/>
      <c r="B14" s="1194"/>
      <c r="C14" s="1195"/>
      <c r="D14" s="1195"/>
      <c r="E14" s="1195"/>
      <c r="F14" s="1195"/>
      <c r="G14" s="1195"/>
      <c r="H14" s="1195"/>
      <c r="I14" s="1195"/>
      <c r="J14" s="1195"/>
      <c r="K14" s="1195"/>
      <c r="L14" s="1195"/>
      <c r="M14" s="1195"/>
      <c r="N14" s="1195"/>
      <c r="O14" s="1196"/>
      <c r="P14" s="118"/>
      <c r="Q14" s="119"/>
      <c r="R14" s="119"/>
      <c r="S14" s="119"/>
      <c r="T14" s="1005"/>
      <c r="U14" s="1199"/>
      <c r="V14" s="148"/>
      <c r="W14" s="1194"/>
      <c r="X14" s="1195"/>
      <c r="Y14" s="1195"/>
      <c r="Z14" s="1195"/>
      <c r="AA14" s="1195"/>
      <c r="AB14" s="1195"/>
      <c r="AC14" s="1195"/>
      <c r="AD14" s="1195"/>
      <c r="AE14" s="1195"/>
      <c r="AF14" s="1195"/>
      <c r="AG14" s="1195"/>
      <c r="AH14" s="1195"/>
      <c r="AI14" s="1195"/>
      <c r="AJ14" s="1196"/>
      <c r="AK14" s="118"/>
      <c r="AL14" s="119"/>
      <c r="AM14" s="119"/>
      <c r="AN14" s="119"/>
      <c r="AO14" s="1200"/>
      <c r="AP14" s="1201"/>
      <c r="AQ14" s="148"/>
      <c r="AR14" s="1202"/>
      <c r="AS14" s="1206"/>
      <c r="AT14" s="1207"/>
      <c r="AU14" s="1207"/>
      <c r="AV14" s="1207"/>
      <c r="AW14" s="1207"/>
      <c r="AX14" s="1207"/>
      <c r="AY14" s="1207"/>
      <c r="AZ14" s="1207"/>
      <c r="BA14" s="1207"/>
      <c r="BB14" s="1207"/>
      <c r="BC14" s="1207"/>
      <c r="BD14" s="1207"/>
      <c r="BE14" s="1208"/>
      <c r="BF14" s="733"/>
      <c r="BG14" s="453"/>
      <c r="BH14" s="453"/>
      <c r="BI14" s="212"/>
      <c r="BJ14" s="4"/>
      <c r="BK14" s="4"/>
      <c r="BL14" s="627"/>
    </row>
    <row r="15" spans="1:81" s="18" customFormat="1" ht="15" customHeight="1">
      <c r="A15" s="148">
        <v>6</v>
      </c>
      <c r="B15" s="1194" t="str">
        <f>VLOOKUP(BJ3,[1]eFFG!$O$4:$BW$245,16,FALSE)</f>
        <v>Health or Hygiene Courses</v>
      </c>
      <c r="C15" s="1195"/>
      <c r="D15" s="1195"/>
      <c r="E15" s="1195"/>
      <c r="F15" s="1195"/>
      <c r="G15" s="1195"/>
      <c r="H15" s="1195"/>
      <c r="I15" s="1195"/>
      <c r="J15" s="1195"/>
      <c r="K15" s="1195"/>
      <c r="L15" s="1195"/>
      <c r="M15" s="1195"/>
      <c r="N15" s="1195"/>
      <c r="O15" s="1196"/>
      <c r="P15" s="118" t="s">
        <v>7</v>
      </c>
      <c r="Q15" s="119"/>
      <c r="R15" s="119"/>
      <c r="S15" s="119"/>
      <c r="T15" s="1005"/>
      <c r="U15" s="1199"/>
      <c r="V15" s="148">
        <v>13</v>
      </c>
      <c r="W15" s="1194" t="str">
        <f>VLOOKUP(BJ3,[1]eFFG!$O$4:$BW$245,23,FALSE)</f>
        <v>Microfinance Programs</v>
      </c>
      <c r="X15" s="1195"/>
      <c r="Y15" s="1195"/>
      <c r="Z15" s="1195"/>
      <c r="AA15" s="1195"/>
      <c r="AB15" s="1195"/>
      <c r="AC15" s="1195"/>
      <c r="AD15" s="1195"/>
      <c r="AE15" s="1195"/>
      <c r="AF15" s="1195"/>
      <c r="AG15" s="1195"/>
      <c r="AH15" s="1195"/>
      <c r="AI15" s="1195"/>
      <c r="AJ15" s="1196"/>
      <c r="AK15" s="118" t="s">
        <v>7</v>
      </c>
      <c r="AL15" s="119"/>
      <c r="AM15" s="119"/>
      <c r="AN15" s="119"/>
      <c r="AO15" s="1200"/>
      <c r="AP15" s="1201"/>
      <c r="AQ15" s="148" t="s">
        <v>4</v>
      </c>
      <c r="AR15" s="1202" t="str">
        <f>VLOOKUP(BJ3,[1]eFFG!$O$4:$BW$245,28,FALSE)</f>
        <v>Other:</v>
      </c>
      <c r="AS15" s="1203"/>
      <c r="AT15" s="1204"/>
      <c r="AU15" s="1204"/>
      <c r="AV15" s="1204"/>
      <c r="AW15" s="1204"/>
      <c r="AX15" s="1204"/>
      <c r="AY15" s="1204"/>
      <c r="AZ15" s="1204"/>
      <c r="BA15" s="1204"/>
      <c r="BB15" s="1204"/>
      <c r="BC15" s="1204"/>
      <c r="BD15" s="1204"/>
      <c r="BE15" s="1205"/>
      <c r="BF15" s="730" t="s">
        <v>7</v>
      </c>
      <c r="BG15" s="445"/>
      <c r="BH15" s="445"/>
      <c r="BI15" s="224"/>
      <c r="BJ15" s="12"/>
      <c r="BK15" s="12"/>
      <c r="BL15" s="627"/>
    </row>
    <row r="16" spans="1:81" s="18" customFormat="1" ht="15" customHeight="1">
      <c r="A16" s="148"/>
      <c r="B16" s="1194"/>
      <c r="C16" s="1195"/>
      <c r="D16" s="1195"/>
      <c r="E16" s="1195"/>
      <c r="F16" s="1195"/>
      <c r="G16" s="1195"/>
      <c r="H16" s="1195"/>
      <c r="I16" s="1195"/>
      <c r="J16" s="1195"/>
      <c r="K16" s="1195"/>
      <c r="L16" s="1195"/>
      <c r="M16" s="1195"/>
      <c r="N16" s="1195"/>
      <c r="O16" s="1196"/>
      <c r="P16" s="118"/>
      <c r="Q16" s="119"/>
      <c r="R16" s="119"/>
      <c r="S16" s="119"/>
      <c r="T16" s="1005"/>
      <c r="U16" s="1199"/>
      <c r="V16" s="148"/>
      <c r="W16" s="1194"/>
      <c r="X16" s="1195"/>
      <c r="Y16" s="1195"/>
      <c r="Z16" s="1195"/>
      <c r="AA16" s="1195"/>
      <c r="AB16" s="1195"/>
      <c r="AC16" s="1195"/>
      <c r="AD16" s="1195"/>
      <c r="AE16" s="1195"/>
      <c r="AF16" s="1195"/>
      <c r="AG16" s="1195"/>
      <c r="AH16" s="1195"/>
      <c r="AI16" s="1195"/>
      <c r="AJ16" s="1196"/>
      <c r="AK16" s="118"/>
      <c r="AL16" s="119"/>
      <c r="AM16" s="119"/>
      <c r="AN16" s="119"/>
      <c r="AO16" s="1200"/>
      <c r="AP16" s="1201"/>
      <c r="AQ16" s="148"/>
      <c r="AR16" s="1202"/>
      <c r="AS16" s="1206"/>
      <c r="AT16" s="1207"/>
      <c r="AU16" s="1207"/>
      <c r="AV16" s="1207"/>
      <c r="AW16" s="1207"/>
      <c r="AX16" s="1207"/>
      <c r="AY16" s="1207"/>
      <c r="AZ16" s="1207"/>
      <c r="BA16" s="1207"/>
      <c r="BB16" s="1207"/>
      <c r="BC16" s="1207"/>
      <c r="BD16" s="1207"/>
      <c r="BE16" s="1208"/>
      <c r="BF16" s="733"/>
      <c r="BG16" s="453"/>
      <c r="BH16" s="453"/>
      <c r="BI16" s="212"/>
      <c r="BJ16" s="194"/>
      <c r="BK16" s="194"/>
      <c r="BL16" s="627"/>
    </row>
    <row r="17" spans="1:64" s="18" customFormat="1" ht="15" customHeight="1">
      <c r="A17" s="148">
        <v>7</v>
      </c>
      <c r="B17" s="1194" t="str">
        <f>VLOOKUP(BJ3,[1]eFFG!$O$4:$BW$245,17,FALSE)</f>
        <v>Clinic or Other Health Facilities</v>
      </c>
      <c r="C17" s="1195"/>
      <c r="D17" s="1195"/>
      <c r="E17" s="1195"/>
      <c r="F17" s="1195"/>
      <c r="G17" s="1195"/>
      <c r="H17" s="1195"/>
      <c r="I17" s="1195"/>
      <c r="J17" s="1195"/>
      <c r="K17" s="1195"/>
      <c r="L17" s="1195"/>
      <c r="M17" s="1195"/>
      <c r="N17" s="1195"/>
      <c r="O17" s="1196"/>
      <c r="P17" s="118" t="s">
        <v>7</v>
      </c>
      <c r="Q17" s="119"/>
      <c r="R17" s="119"/>
      <c r="S17" s="119"/>
      <c r="T17" s="1005"/>
      <c r="U17" s="1199"/>
      <c r="V17" s="148">
        <v>14</v>
      </c>
      <c r="W17" s="1194" t="str">
        <f>VLOOKUP(BJ3,[1]eFFG!$O$4:$BW$245,24,FALSE)</f>
        <v>Communal Toilet Facilities</v>
      </c>
      <c r="X17" s="1195"/>
      <c r="Y17" s="1195"/>
      <c r="Z17" s="1195"/>
      <c r="AA17" s="1195"/>
      <c r="AB17" s="1195"/>
      <c r="AC17" s="1195"/>
      <c r="AD17" s="1195"/>
      <c r="AE17" s="1195"/>
      <c r="AF17" s="1195"/>
      <c r="AG17" s="1195"/>
      <c r="AH17" s="1195"/>
      <c r="AI17" s="1195"/>
      <c r="AJ17" s="1196"/>
      <c r="AK17" s="118" t="s">
        <v>7</v>
      </c>
      <c r="AL17" s="119"/>
      <c r="AM17" s="119"/>
      <c r="AN17" s="119"/>
      <c r="AO17" s="1200"/>
      <c r="AP17" s="1201"/>
      <c r="AQ17" s="148" t="s">
        <v>0</v>
      </c>
      <c r="AR17" s="1209" t="s">
        <v>35</v>
      </c>
      <c r="AS17" s="1209"/>
      <c r="AT17" s="1210"/>
      <c r="AU17" s="118" t="s">
        <v>7</v>
      </c>
      <c r="AV17" s="119"/>
      <c r="AW17" s="119"/>
      <c r="AX17" s="119"/>
      <c r="AY17" s="1211"/>
      <c r="AZ17" s="1212" t="s">
        <v>1</v>
      </c>
      <c r="BA17" s="1213" t="s">
        <v>36</v>
      </c>
      <c r="BB17" s="1209"/>
      <c r="BC17" s="1209"/>
      <c r="BD17" s="1209"/>
      <c r="BE17" s="1210"/>
      <c r="BF17" s="118" t="s">
        <v>7</v>
      </c>
      <c r="BG17" s="119"/>
      <c r="BH17" s="119"/>
      <c r="BI17" s="119"/>
      <c r="BJ17" s="196"/>
      <c r="BK17" s="196"/>
      <c r="BL17" s="627"/>
    </row>
    <row r="18" spans="1:64" s="18" customFormat="1" ht="15" customHeight="1">
      <c r="A18" s="148"/>
      <c r="B18" s="1194"/>
      <c r="C18" s="1195"/>
      <c r="D18" s="1195"/>
      <c r="E18" s="1195"/>
      <c r="F18" s="1195"/>
      <c r="G18" s="1195"/>
      <c r="H18" s="1195"/>
      <c r="I18" s="1195"/>
      <c r="J18" s="1195"/>
      <c r="K18" s="1195"/>
      <c r="L18" s="1195"/>
      <c r="M18" s="1195"/>
      <c r="N18" s="1195"/>
      <c r="O18" s="1196"/>
      <c r="P18" s="118"/>
      <c r="Q18" s="119"/>
      <c r="R18" s="119"/>
      <c r="S18" s="119"/>
      <c r="T18" s="1214"/>
      <c r="U18" s="1215"/>
      <c r="V18" s="148"/>
      <c r="W18" s="1194"/>
      <c r="X18" s="1195"/>
      <c r="Y18" s="1195"/>
      <c r="Z18" s="1195"/>
      <c r="AA18" s="1195"/>
      <c r="AB18" s="1195"/>
      <c r="AC18" s="1195"/>
      <c r="AD18" s="1195"/>
      <c r="AE18" s="1195"/>
      <c r="AF18" s="1195"/>
      <c r="AG18" s="1195"/>
      <c r="AH18" s="1195"/>
      <c r="AI18" s="1195"/>
      <c r="AJ18" s="1196"/>
      <c r="AK18" s="118"/>
      <c r="AL18" s="119"/>
      <c r="AM18" s="119"/>
      <c r="AN18" s="119"/>
      <c r="AO18" s="1216"/>
      <c r="AP18" s="1217"/>
      <c r="AQ18" s="148"/>
      <c r="AR18" s="1218"/>
      <c r="AS18" s="1218"/>
      <c r="AT18" s="1219"/>
      <c r="AU18" s="118"/>
      <c r="AV18" s="119"/>
      <c r="AW18" s="119"/>
      <c r="AX18" s="119"/>
      <c r="AY18" s="1220"/>
      <c r="AZ18" s="1221"/>
      <c r="BA18" s="1222"/>
      <c r="BB18" s="1218"/>
      <c r="BC18" s="1218"/>
      <c r="BD18" s="1218"/>
      <c r="BE18" s="1219"/>
      <c r="BF18" s="118"/>
      <c r="BG18" s="119"/>
      <c r="BH18" s="119"/>
      <c r="BI18" s="119"/>
      <c r="BJ18" s="4"/>
      <c r="BK18" s="4"/>
      <c r="BL18" s="627"/>
    </row>
    <row r="19" spans="1:64" s="18" customFormat="1" ht="15" customHeight="1">
      <c r="A19" s="167"/>
      <c r="B19" s="1223"/>
      <c r="C19" s="1223"/>
      <c r="D19" s="1223"/>
      <c r="E19" s="1223"/>
      <c r="F19" s="1223"/>
      <c r="G19" s="1223"/>
      <c r="H19" s="1223"/>
      <c r="I19" s="1223"/>
      <c r="J19" s="1223"/>
      <c r="K19" s="1223"/>
      <c r="L19" s="1223"/>
      <c r="M19" s="1223"/>
      <c r="N19" s="1223"/>
      <c r="O19" s="1223"/>
      <c r="P19" s="19"/>
      <c r="Q19" s="19"/>
      <c r="R19" s="19"/>
      <c r="S19" s="19"/>
      <c r="V19" s="167"/>
      <c r="W19" s="1223"/>
      <c r="X19" s="1223"/>
      <c r="Y19" s="1223"/>
      <c r="Z19" s="1223"/>
      <c r="AA19" s="1223"/>
      <c r="AB19" s="1223"/>
      <c r="AC19" s="1223"/>
      <c r="AD19" s="1223"/>
      <c r="AE19" s="1223"/>
      <c r="AF19" s="1223"/>
      <c r="AG19" s="1223"/>
      <c r="AH19" s="1223"/>
      <c r="AI19" s="1223"/>
      <c r="AJ19" s="1223"/>
      <c r="AK19" s="19"/>
      <c r="AL19" s="19"/>
      <c r="AM19" s="19"/>
      <c r="AN19" s="19"/>
      <c r="AO19" s="1182"/>
      <c r="AP19" s="1182"/>
      <c r="AQ19" s="1224" t="s">
        <v>6</v>
      </c>
      <c r="AR19" s="1225" t="str">
        <f>VLOOKUP(BJ3,[1]eFFG!$O$4:$BW$245,29,FALSE)</f>
        <v>Nothing</v>
      </c>
      <c r="AS19" s="1226"/>
      <c r="AT19" s="1226"/>
      <c r="AU19" s="1226"/>
      <c r="AV19" s="1226"/>
      <c r="AW19" s="1226"/>
      <c r="AX19" s="1226"/>
      <c r="AY19" s="1226"/>
      <c r="AZ19" s="1226"/>
      <c r="BA19" s="1226"/>
      <c r="BB19" s="1226"/>
      <c r="BC19" s="1226"/>
      <c r="BD19" s="1226"/>
      <c r="BE19" s="1226"/>
      <c r="BF19" s="730" t="s">
        <v>7</v>
      </c>
      <c r="BG19" s="445"/>
      <c r="BH19" s="445"/>
      <c r="BI19" s="224"/>
      <c r="BJ19" s="4"/>
      <c r="BK19" s="4"/>
      <c r="BL19" s="627"/>
    </row>
    <row r="20" spans="1:64" s="18" customFormat="1" ht="15" customHeight="1">
      <c r="A20" s="167"/>
      <c r="B20" s="1223"/>
      <c r="C20" s="1223"/>
      <c r="D20" s="1223"/>
      <c r="E20" s="1223"/>
      <c r="F20" s="1223"/>
      <c r="G20" s="1223"/>
      <c r="H20" s="1223"/>
      <c r="I20" s="1223"/>
      <c r="J20" s="1223"/>
      <c r="K20" s="1223"/>
      <c r="L20" s="1223"/>
      <c r="M20" s="1223"/>
      <c r="N20" s="1223"/>
      <c r="O20" s="1223"/>
      <c r="P20" s="19"/>
      <c r="Q20" s="19"/>
      <c r="R20" s="19"/>
      <c r="S20" s="19"/>
      <c r="V20" s="167"/>
      <c r="W20" s="1223"/>
      <c r="X20" s="1223"/>
      <c r="Y20" s="1223"/>
      <c r="Z20" s="1223"/>
      <c r="AA20" s="1223"/>
      <c r="AB20" s="1223"/>
      <c r="AC20" s="1223"/>
      <c r="AD20" s="1223"/>
      <c r="AE20" s="1223"/>
      <c r="AF20" s="1223"/>
      <c r="AG20" s="1223"/>
      <c r="AH20" s="1223"/>
      <c r="AI20" s="1223"/>
      <c r="AJ20" s="1223"/>
      <c r="AK20" s="19"/>
      <c r="AL20" s="19"/>
      <c r="AM20" s="19"/>
      <c r="AN20" s="19"/>
      <c r="AO20" s="1227"/>
      <c r="AP20" s="1227"/>
      <c r="AQ20" s="1228"/>
      <c r="AR20" s="1229"/>
      <c r="AS20" s="1230"/>
      <c r="AT20" s="1230"/>
      <c r="AU20" s="1230"/>
      <c r="AV20" s="1230"/>
      <c r="AW20" s="1230"/>
      <c r="AX20" s="1230"/>
      <c r="AY20" s="1230"/>
      <c r="AZ20" s="1230"/>
      <c r="BA20" s="1230"/>
      <c r="BB20" s="1230"/>
      <c r="BC20" s="1230"/>
      <c r="BD20" s="1230"/>
      <c r="BE20" s="1230"/>
      <c r="BF20" s="733"/>
      <c r="BG20" s="453"/>
      <c r="BH20" s="453"/>
      <c r="BI20" s="212"/>
      <c r="BJ20" s="4"/>
      <c r="BK20" s="4"/>
      <c r="BL20" s="627"/>
    </row>
    <row r="21" spans="1:64" s="18" customFormat="1" ht="9.9499999999999993" customHeight="1">
      <c r="A21" s="1231"/>
      <c r="B21" s="1231"/>
      <c r="C21" s="764"/>
      <c r="D21" s="764"/>
      <c r="E21" s="764"/>
      <c r="F21" s="764"/>
      <c r="G21" s="764"/>
      <c r="H21" s="764"/>
      <c r="I21" s="764"/>
      <c r="J21" s="764"/>
      <c r="K21" s="764"/>
      <c r="L21" s="764"/>
      <c r="M21" s="764"/>
      <c r="N21" s="764"/>
      <c r="O21" s="764"/>
      <c r="P21" s="764"/>
      <c r="Q21" s="764"/>
      <c r="R21" s="764"/>
      <c r="S21" s="764"/>
      <c r="T21" s="1183"/>
      <c r="U21" s="1183"/>
      <c r="V21" s="25"/>
      <c r="W21" s="1232"/>
      <c r="X21" s="27"/>
      <c r="Y21" s="27"/>
      <c r="Z21" s="27"/>
      <c r="AA21" s="27"/>
      <c r="AB21" s="27"/>
      <c r="AC21" s="27"/>
      <c r="AD21" s="27"/>
      <c r="AE21" s="25"/>
      <c r="AF21" s="1233"/>
      <c r="AG21" s="27"/>
      <c r="AH21" s="27"/>
      <c r="AI21" s="27"/>
      <c r="AJ21" s="27"/>
      <c r="AK21" s="27"/>
      <c r="AL21" s="27"/>
      <c r="AM21" s="27"/>
      <c r="AN21" s="27"/>
      <c r="AO21" s="84"/>
      <c r="AP21" s="38"/>
      <c r="AS21" s="38"/>
      <c r="AT21" s="38"/>
      <c r="AU21" s="38"/>
      <c r="AV21" s="38"/>
      <c r="AW21" s="38"/>
      <c r="AX21" s="38"/>
      <c r="AY21" s="38"/>
      <c r="AZ21" s="38"/>
      <c r="BA21" s="38"/>
      <c r="BB21" s="38"/>
      <c r="BC21" s="38"/>
      <c r="BD21" s="38"/>
      <c r="BE21" s="38"/>
      <c r="BF21" s="38"/>
      <c r="BG21" s="38"/>
      <c r="BH21" s="38"/>
      <c r="BI21" s="38"/>
      <c r="BJ21" s="4"/>
      <c r="BK21" s="4"/>
      <c r="BL21" s="627"/>
    </row>
    <row r="22" spans="1:64" s="18" customFormat="1" ht="15" customHeight="1">
      <c r="A22" s="1234">
        <f>VLOOKUP(BJ22,[1]eFFG!$H$4:$J$351,3,FALSE)</f>
        <v>3.0199999999999996</v>
      </c>
      <c r="B22" s="1234"/>
      <c r="C22" s="1235" t="str">
        <f>VLOOKUP(BJ22,[1]eFFG!$O$4:$BW$351,9,FALSE)</f>
        <v>What is the one project that would be most beneficial to women in the village?</v>
      </c>
      <c r="D22" s="1235"/>
      <c r="E22" s="1235"/>
      <c r="F22" s="1235"/>
      <c r="G22" s="1235"/>
      <c r="H22" s="1235"/>
      <c r="I22" s="1235"/>
      <c r="J22" s="1235"/>
      <c r="K22" s="1235"/>
      <c r="L22" s="1235"/>
      <c r="M22" s="1235"/>
      <c r="N22" s="1235"/>
      <c r="O22" s="1235"/>
      <c r="P22" s="1235"/>
      <c r="Q22" s="1235"/>
      <c r="R22" s="1235"/>
      <c r="S22" s="1235"/>
      <c r="U22" s="1057"/>
      <c r="V22" s="1234">
        <f>VLOOKUP(BJ23,[1]eFFG!$H$4:$J$404,3,FALSE)</f>
        <v>3.0299999999999994</v>
      </c>
      <c r="W22" s="1234"/>
      <c r="X22" s="1236" t="str">
        <f>VLOOKUP(BJ23,[1]eFFG!$O$4:$BW$404,9,FALSE)</f>
        <v>During the past 3 years, have any development projects been implemented? (like drinking wells, road construction, electricity, courses?)</v>
      </c>
      <c r="Y22" s="1236"/>
      <c r="Z22" s="1236"/>
      <c r="AA22" s="1236"/>
      <c r="AB22" s="1236"/>
      <c r="AC22" s="1236"/>
      <c r="AD22" s="1236"/>
      <c r="AE22" s="1236"/>
      <c r="AF22" s="1236"/>
      <c r="AG22" s="1236"/>
      <c r="AH22" s="1236"/>
      <c r="AI22" s="1236"/>
      <c r="AJ22" s="1236"/>
      <c r="AK22" s="1236"/>
      <c r="AL22" s="1236"/>
      <c r="AM22" s="1236"/>
      <c r="AN22" s="1236"/>
      <c r="AQ22" s="40"/>
      <c r="AR22" s="40"/>
      <c r="AS22" s="40"/>
      <c r="AT22" s="40"/>
      <c r="AU22" s="40"/>
      <c r="AV22" s="40"/>
      <c r="AW22" s="40"/>
      <c r="AX22" s="40"/>
      <c r="AY22" s="40"/>
      <c r="AZ22" s="40"/>
      <c r="BA22" s="40"/>
      <c r="BB22" s="40"/>
      <c r="BC22" s="40"/>
      <c r="BD22" s="40"/>
      <c r="BE22" s="40"/>
      <c r="BF22" s="40"/>
      <c r="BG22" s="40"/>
      <c r="BH22" s="40"/>
      <c r="BI22" s="40"/>
      <c r="BJ22" s="1237">
        <v>5.0199999999999996</v>
      </c>
      <c r="BK22" s="12"/>
      <c r="BL22" s="627"/>
    </row>
    <row r="23" spans="1:64" s="18" customFormat="1" ht="15" customHeight="1">
      <c r="A23" s="1238"/>
      <c r="B23" s="1238"/>
      <c r="C23" s="176"/>
      <c r="D23" s="176"/>
      <c r="E23" s="176"/>
      <c r="F23" s="176"/>
      <c r="G23" s="176"/>
      <c r="H23" s="176"/>
      <c r="I23" s="176"/>
      <c r="J23" s="176"/>
      <c r="K23" s="176"/>
      <c r="L23" s="176"/>
      <c r="M23" s="176"/>
      <c r="N23" s="176"/>
      <c r="O23" s="176"/>
      <c r="P23" s="176"/>
      <c r="Q23" s="176"/>
      <c r="R23" s="176"/>
      <c r="S23" s="176"/>
      <c r="T23" s="1239"/>
      <c r="U23" s="45"/>
      <c r="V23" s="1238"/>
      <c r="W23" s="1238"/>
      <c r="X23" s="98"/>
      <c r="Y23" s="98"/>
      <c r="Z23" s="98"/>
      <c r="AA23" s="98"/>
      <c r="AB23" s="98"/>
      <c r="AC23" s="98"/>
      <c r="AD23" s="98"/>
      <c r="AE23" s="98"/>
      <c r="AF23" s="98"/>
      <c r="AG23" s="98"/>
      <c r="AH23" s="98"/>
      <c r="AI23" s="98"/>
      <c r="AJ23" s="98"/>
      <c r="AK23" s="98"/>
      <c r="AL23" s="98"/>
      <c r="AM23" s="98"/>
      <c r="AN23" s="98"/>
      <c r="AO23" s="1240"/>
      <c r="AP23" s="38"/>
      <c r="AQ23" s="1239"/>
      <c r="AR23" s="1239"/>
      <c r="AS23" s="1239"/>
      <c r="BA23" s="1239"/>
      <c r="BB23" s="1239"/>
      <c r="BC23" s="1239"/>
      <c r="BD23" s="1239"/>
      <c r="BE23" s="1239"/>
      <c r="BF23" s="1239"/>
      <c r="BG23" s="1239"/>
      <c r="BH23" s="1239"/>
      <c r="BI23" s="1239"/>
      <c r="BJ23" s="1241">
        <v>5.03</v>
      </c>
      <c r="BK23" s="1242"/>
      <c r="BL23" s="627"/>
    </row>
    <row r="24" spans="1:64" s="18" customFormat="1" ht="15" customHeight="1">
      <c r="A24" s="261">
        <v>1</v>
      </c>
      <c r="B24" s="1243" t="str">
        <f>VLOOKUP(BJ22,[1]eFFG!$O$4:$BW$274,11,FALSE)</f>
        <v>Drinking Water</v>
      </c>
      <c r="C24" s="2"/>
      <c r="D24" s="221"/>
      <c r="E24" s="2"/>
      <c r="F24" s="2"/>
      <c r="G24" s="2"/>
      <c r="H24" s="2"/>
      <c r="I24" s="261">
        <v>11</v>
      </c>
      <c r="J24" s="1244" t="str">
        <f>VLOOKUP(BJ22,[1]eFFG!$O$4:$BW$274,21,FALSE)</f>
        <v>Roads or Bridges</v>
      </c>
      <c r="K24" s="172"/>
      <c r="L24" s="19"/>
      <c r="M24" s="2"/>
      <c r="N24" s="2"/>
      <c r="O24" s="2"/>
      <c r="P24" s="2"/>
      <c r="Q24" s="2"/>
      <c r="R24" s="4"/>
      <c r="S24" s="20"/>
      <c r="T24" s="19"/>
      <c r="U24" s="45"/>
      <c r="V24" s="1238"/>
      <c r="W24" s="1238"/>
      <c r="X24" s="98"/>
      <c r="Y24" s="98"/>
      <c r="Z24" s="98"/>
      <c r="AA24" s="98"/>
      <c r="AB24" s="98"/>
      <c r="AC24" s="98"/>
      <c r="AD24" s="98"/>
      <c r="AE24" s="98"/>
      <c r="AF24" s="98"/>
      <c r="AG24" s="98"/>
      <c r="AH24" s="98"/>
      <c r="AI24" s="98"/>
      <c r="AJ24" s="98"/>
      <c r="AK24" s="98"/>
      <c r="AL24" s="98"/>
      <c r="AM24" s="98"/>
      <c r="AN24" s="98"/>
      <c r="AO24" s="1245"/>
      <c r="AP24" s="38"/>
      <c r="AQ24" s="167"/>
      <c r="AR24" s="1223"/>
      <c r="AS24" s="1223"/>
      <c r="BA24" s="1223"/>
      <c r="BB24" s="1223"/>
      <c r="BC24" s="1223"/>
      <c r="BD24" s="1223"/>
      <c r="BE24" s="1223"/>
      <c r="BF24" s="19"/>
      <c r="BG24" s="19"/>
      <c r="BH24" s="19"/>
      <c r="BI24" s="19"/>
      <c r="BJ24" s="22"/>
      <c r="BK24" s="22"/>
      <c r="BL24" s="627"/>
    </row>
    <row r="25" spans="1:64" s="18" customFormat="1" ht="14.25" customHeight="1">
      <c r="A25" s="261">
        <v>2</v>
      </c>
      <c r="B25" s="1244" t="str">
        <f>VLOOKUP(BJ22,[1]eFFG!$O$4:$BW$274,12,FALSE)</f>
        <v>Irrigation</v>
      </c>
      <c r="C25" s="169"/>
      <c r="D25" s="169"/>
      <c r="E25" s="169"/>
      <c r="F25" s="169"/>
      <c r="G25" s="169"/>
      <c r="H25" s="169"/>
      <c r="I25" s="261">
        <v>12</v>
      </c>
      <c r="J25" s="1244" t="str">
        <f>VLOOKUP(BJ22,[1]eFFG!$O$4:$BW$274,22,FALSE)</f>
        <v>Electricity</v>
      </c>
      <c r="K25" s="172"/>
      <c r="L25" s="19"/>
      <c r="M25" s="2"/>
      <c r="N25" s="169"/>
      <c r="O25" s="169"/>
      <c r="P25" s="169"/>
      <c r="Q25" s="169"/>
      <c r="R25" s="4"/>
      <c r="S25" s="20"/>
      <c r="T25" s="19"/>
      <c r="U25" s="45"/>
      <c r="V25" s="256">
        <v>1</v>
      </c>
      <c r="W25" s="1246" t="str">
        <f>VLOOKUP(BJ23,[1]eFFG!$O$4:$BW$404,11,FALSE)</f>
        <v>No</v>
      </c>
      <c r="X25" s="2"/>
      <c r="Y25" s="301" t="str">
        <f>CONCATENATE("[&gt;&gt;",VLOOKUP(BJ23,[1]eFFG!$O$1:$BXX$3019,4,FALSE),"]")</f>
        <v>[&gt;&gt;3.06]</v>
      </c>
      <c r="Z25" s="2"/>
      <c r="AA25" s="2"/>
      <c r="AB25" s="2"/>
      <c r="AC25" s="2"/>
      <c r="AD25" s="19"/>
      <c r="AE25" s="256" t="s">
        <v>0</v>
      </c>
      <c r="AF25" s="1247" t="s">
        <v>35</v>
      </c>
      <c r="AG25" s="19"/>
      <c r="AH25" s="2"/>
      <c r="AI25" s="221" t="str">
        <f>CONCATENATE("[&gt;&gt;",VLOOKUP(BJ23,[1]eFFG!$O$1:$BXX$3019,4,FALSE),"]")</f>
        <v>[&gt;&gt;3.06]</v>
      </c>
      <c r="AJ25" s="2"/>
      <c r="AK25" s="2"/>
      <c r="AL25" s="2"/>
      <c r="AM25" s="4"/>
      <c r="AN25" s="20"/>
      <c r="AO25" s="1248"/>
      <c r="AP25" s="38"/>
      <c r="AX25" s="1223"/>
      <c r="AY25" s="1223"/>
      <c r="AZ25" s="1223"/>
      <c r="BA25" s="1223"/>
      <c r="BB25" s="1223"/>
      <c r="BC25" s="1223"/>
      <c r="BD25" s="1223"/>
      <c r="BE25" s="1223"/>
      <c r="BJ25" s="4"/>
      <c r="BK25" s="4"/>
      <c r="BL25" s="627"/>
    </row>
    <row r="26" spans="1:64" s="18" customFormat="1" ht="14.25" customHeight="1">
      <c r="A26" s="261">
        <v>3</v>
      </c>
      <c r="B26" s="1244" t="str">
        <f>VLOOKUP(BJ22,[1]eFFG!$O$4:$BW$274,13,FALSE)</f>
        <v>Schools</v>
      </c>
      <c r="C26" s="38"/>
      <c r="D26" s="38"/>
      <c r="E26" s="39"/>
      <c r="F26" s="39"/>
      <c r="G26" s="39"/>
      <c r="H26" s="39"/>
      <c r="I26" s="261">
        <v>13</v>
      </c>
      <c r="J26" s="1244" t="str">
        <f>VLOOKUP(BJ22,[1]eFFG!$O$4:$BW$274,23,FALSE)</f>
        <v>Microfinance Programs</v>
      </c>
      <c r="K26" s="172"/>
      <c r="L26" s="19"/>
      <c r="M26" s="2"/>
      <c r="N26" s="169"/>
      <c r="O26" s="169"/>
      <c r="P26" s="169"/>
      <c r="Q26" s="169"/>
      <c r="R26" s="4"/>
      <c r="S26" s="20"/>
      <c r="T26" s="19"/>
      <c r="U26" s="45"/>
      <c r="V26" s="261">
        <v>2</v>
      </c>
      <c r="W26" s="1249" t="str">
        <f>VLOOKUP(BJ23,[1]eFFG!$O$4:$BW$404,12,FALSE)</f>
        <v>Yes</v>
      </c>
      <c r="X26" s="1250"/>
      <c r="Y26" s="1251"/>
      <c r="Z26" s="1250"/>
      <c r="AA26" s="1250"/>
      <c r="AB26" s="1250"/>
      <c r="AC26" s="1250"/>
      <c r="AD26" s="1250"/>
      <c r="AE26" s="261" t="s">
        <v>1</v>
      </c>
      <c r="AF26" s="1252" t="s">
        <v>36</v>
      </c>
      <c r="AG26" s="28"/>
      <c r="AH26" s="29"/>
      <c r="AI26" s="1250"/>
      <c r="AJ26" s="1250"/>
      <c r="AK26" s="285" t="str">
        <f>CONCATENATE("[&gt;&gt;",VLOOKUP(BJ23,[1]eFFG!$O$1:$BXX$3019,4,FALSE),"]")</f>
        <v>[&gt;&gt;3.06]</v>
      </c>
      <c r="AL26" s="1250"/>
      <c r="AM26" s="30"/>
      <c r="AN26" s="31"/>
      <c r="AO26" s="369"/>
      <c r="AP26" s="38"/>
      <c r="AX26" s="1223"/>
      <c r="AY26" s="1223"/>
      <c r="AZ26" s="1223"/>
      <c r="BA26" s="1223"/>
      <c r="BB26" s="1223"/>
      <c r="BC26" s="1223"/>
      <c r="BD26" s="1223"/>
      <c r="BE26" s="1223"/>
      <c r="BJ26" s="19"/>
      <c r="BK26" s="4"/>
      <c r="BL26" s="627"/>
    </row>
    <row r="27" spans="1:64" s="18" customFormat="1" ht="14.25" customHeight="1">
      <c r="A27" s="273">
        <v>4</v>
      </c>
      <c r="B27" s="1253" t="str">
        <f>VLOOKUP(BJ22,[1]eFFG!$O$4:$BW$274,14,FALSE)</f>
        <v>Training or Literacy Courses for Women</v>
      </c>
      <c r="C27" s="1254"/>
      <c r="D27" s="1254"/>
      <c r="E27" s="1254"/>
      <c r="F27" s="1254"/>
      <c r="G27" s="1254"/>
      <c r="H27" s="1255"/>
      <c r="I27" s="261">
        <v>14</v>
      </c>
      <c r="J27" s="1244" t="str">
        <f>VLOOKUP(BJ22,[1]eFFG!$O$4:$BW$274,24,FALSE)</f>
        <v>Communal Toilet Facilities</v>
      </c>
      <c r="K27" s="172"/>
      <c r="L27" s="19"/>
      <c r="M27" s="2"/>
      <c r="N27" s="1256"/>
      <c r="O27" s="1256"/>
      <c r="P27" s="169"/>
      <c r="Q27" s="169"/>
      <c r="R27" s="169"/>
      <c r="S27" s="1257"/>
      <c r="T27" s="19"/>
      <c r="U27" s="19"/>
      <c r="V27" s="167"/>
      <c r="W27" s="1223"/>
      <c r="X27" s="1223"/>
      <c r="Y27" s="1223"/>
      <c r="Z27" s="1223"/>
      <c r="AA27" s="1223"/>
      <c r="AB27" s="1223"/>
      <c r="AC27" s="1223"/>
      <c r="AD27" s="1223"/>
      <c r="AE27" s="1223"/>
      <c r="AF27" s="1223"/>
      <c r="AG27" s="1223"/>
      <c r="AH27" s="1223"/>
      <c r="AI27" s="1223"/>
      <c r="AJ27" s="1223"/>
      <c r="AK27" s="19"/>
      <c r="AL27" s="19"/>
      <c r="AM27" s="19"/>
      <c r="AN27" s="19"/>
      <c r="AO27" s="19"/>
      <c r="AP27" s="19"/>
    </row>
    <row r="28" spans="1:64" s="18" customFormat="1" ht="14.25" customHeight="1">
      <c r="A28" s="273"/>
      <c r="B28" s="1253"/>
      <c r="C28" s="1254"/>
      <c r="D28" s="1254"/>
      <c r="E28" s="1254"/>
      <c r="F28" s="1254"/>
      <c r="G28" s="1254"/>
      <c r="H28" s="1255"/>
      <c r="I28" s="308">
        <v>15</v>
      </c>
      <c r="J28" s="1244" t="str">
        <f>VLOOKUP(BJ22,[1]eFFG!$O$4:$BW$274,25,FALSE)</f>
        <v>Community Center</v>
      </c>
      <c r="K28" s="172"/>
      <c r="L28" s="19"/>
      <c r="M28" s="2"/>
      <c r="N28" s="1256"/>
      <c r="O28" s="1256"/>
      <c r="P28" s="169"/>
      <c r="Q28" s="169"/>
      <c r="R28" s="2"/>
      <c r="S28" s="286"/>
      <c r="T28" s="19"/>
      <c r="U28" s="19"/>
      <c r="V28" s="167"/>
      <c r="W28" s="1258"/>
      <c r="X28" s="1223"/>
      <c r="Y28" s="1223"/>
      <c r="Z28" s="1223"/>
      <c r="AA28" s="1223"/>
      <c r="AB28" s="1223"/>
      <c r="AC28" s="1223"/>
      <c r="AD28" s="1223"/>
      <c r="AE28" s="1223"/>
      <c r="AF28" s="1223"/>
      <c r="AG28" s="1223"/>
      <c r="AH28" s="1223"/>
      <c r="AI28" s="1223"/>
      <c r="AJ28" s="1223"/>
      <c r="AK28" s="19"/>
      <c r="AL28" s="19"/>
      <c r="AM28" s="19"/>
      <c r="AN28" s="19"/>
      <c r="AO28" s="19"/>
      <c r="AP28" s="19"/>
    </row>
    <row r="29" spans="1:64" s="18" customFormat="1" ht="14.25" customHeight="1">
      <c r="A29" s="273">
        <v>5</v>
      </c>
      <c r="B29" s="1253" t="str">
        <f>VLOOKUP(BJ22,[1]eFFG!$O$4:$BW$274,15,FALSE)</f>
        <v>Training or Literacy Courses for Men</v>
      </c>
      <c r="C29" s="1254"/>
      <c r="D29" s="1254"/>
      <c r="E29" s="1254"/>
      <c r="F29" s="1254"/>
      <c r="G29" s="1254"/>
      <c r="H29" s="1255"/>
      <c r="I29" s="261">
        <v>16</v>
      </c>
      <c r="J29" s="1244" t="str">
        <f>VLOOKUP(BJ22,[1]eFFG!$O$4:$BW$274,26,FALSE)</f>
        <v>Mosque</v>
      </c>
      <c r="K29" s="172"/>
      <c r="L29" s="19"/>
      <c r="M29" s="2"/>
      <c r="N29" s="39"/>
      <c r="O29" s="1259"/>
      <c r="P29" s="38"/>
      <c r="Q29" s="39"/>
      <c r="R29" s="2"/>
      <c r="S29" s="286"/>
      <c r="T29" s="172"/>
      <c r="V29" s="167"/>
      <c r="W29" s="1258"/>
      <c r="X29" s="1223"/>
      <c r="Y29" s="1223"/>
      <c r="Z29" s="1223"/>
      <c r="AA29" s="1223"/>
      <c r="AB29" s="1223"/>
      <c r="AC29" s="1223"/>
      <c r="AD29" s="1223"/>
      <c r="AE29" s="1223"/>
      <c r="AF29" s="1223"/>
      <c r="AG29" s="1223"/>
      <c r="AH29" s="1223"/>
      <c r="AI29" s="1223"/>
      <c r="AJ29" s="1223"/>
      <c r="AK29" s="19"/>
      <c r="AL29" s="19"/>
      <c r="AM29" s="19"/>
      <c r="AN29" s="19"/>
      <c r="AQ29" s="167"/>
      <c r="AR29" s="1223"/>
      <c r="AS29" s="1223"/>
    </row>
    <row r="30" spans="1:64" s="18" customFormat="1" ht="14.25" customHeight="1">
      <c r="A30" s="273"/>
      <c r="B30" s="1253"/>
      <c r="C30" s="1254"/>
      <c r="D30" s="1254"/>
      <c r="E30" s="1254"/>
      <c r="F30" s="1254"/>
      <c r="G30" s="1254"/>
      <c r="H30" s="1255"/>
      <c r="I30" s="261">
        <v>17</v>
      </c>
      <c r="J30" s="1244" t="str">
        <f>VLOOKUP(BJ22,[1]eFFG!$O$4:$BW$274,27,FALSE)</f>
        <v>Carpet Weaving Courses</v>
      </c>
      <c r="K30" s="172"/>
      <c r="L30" s="19"/>
      <c r="M30" s="2"/>
      <c r="N30" s="4"/>
      <c r="O30" s="4"/>
      <c r="P30" s="4"/>
      <c r="Q30" s="4"/>
      <c r="R30" s="4"/>
      <c r="S30" s="20"/>
      <c r="T30" s="172"/>
      <c r="V30" s="167"/>
      <c r="W30" s="1258"/>
      <c r="X30" s="1223"/>
      <c r="Y30" s="1223"/>
      <c r="Z30" s="1223"/>
      <c r="AA30" s="1223"/>
      <c r="AB30" s="1223"/>
      <c r="AC30" s="1223"/>
      <c r="AD30" s="1223"/>
      <c r="AE30" s="1223"/>
      <c r="AF30" s="1223"/>
      <c r="AG30" s="1223"/>
      <c r="AH30" s="1223"/>
      <c r="AI30" s="1223"/>
      <c r="AJ30" s="1223"/>
      <c r="AK30" s="19"/>
      <c r="AL30" s="19"/>
      <c r="AM30" s="19"/>
      <c r="AN30" s="19"/>
      <c r="AQ30" s="167"/>
      <c r="AR30" s="1223"/>
      <c r="AS30" s="1223"/>
    </row>
    <row r="31" spans="1:64" s="18" customFormat="1" ht="14.25" customHeight="1">
      <c r="A31" s="273">
        <v>6</v>
      </c>
      <c r="B31" s="1260" t="str">
        <f>VLOOKUP(BJ22,[1]eFFG!$O$4:$BW$274,16,FALSE)</f>
        <v>Health or Hygiene Courses</v>
      </c>
      <c r="C31" s="1260"/>
      <c r="D31" s="1260"/>
      <c r="E31" s="1260"/>
      <c r="F31" s="1260"/>
      <c r="G31" s="1260"/>
      <c r="H31" s="1260"/>
      <c r="I31" s="261">
        <v>18</v>
      </c>
      <c r="J31" s="1244" t="str">
        <f>VLOOKUP(BJ22,[1]eFFG!$O$4:$BW$274,28,FALSE)</f>
        <v>Embroidery Courses</v>
      </c>
      <c r="K31" s="172"/>
      <c r="L31" s="19"/>
      <c r="M31" s="171"/>
      <c r="N31" s="171"/>
      <c r="O31" s="171"/>
      <c r="P31" s="171"/>
      <c r="Q31" s="171"/>
      <c r="R31" s="171"/>
      <c r="S31" s="1261"/>
      <c r="T31" s="172"/>
      <c r="V31" s="167"/>
      <c r="W31" s="1258"/>
      <c r="X31" s="1223"/>
      <c r="Y31" s="1223"/>
      <c r="Z31" s="1223"/>
      <c r="AA31" s="1223"/>
      <c r="AB31" s="1223"/>
      <c r="AC31" s="1223"/>
      <c r="AD31" s="1223"/>
      <c r="AE31" s="1223"/>
      <c r="AF31" s="1223"/>
      <c r="AG31" s="1223"/>
      <c r="AH31" s="1223"/>
      <c r="AI31" s="1223"/>
      <c r="AJ31" s="1223"/>
      <c r="AK31" s="19"/>
      <c r="AL31" s="19"/>
      <c r="AM31" s="19"/>
      <c r="AN31" s="19"/>
      <c r="AQ31" s="167"/>
      <c r="AR31" s="1223"/>
      <c r="AS31" s="1223"/>
    </row>
    <row r="32" spans="1:64" s="18" customFormat="1" ht="14.25" customHeight="1">
      <c r="A32" s="273"/>
      <c r="B32" s="1260"/>
      <c r="C32" s="1260"/>
      <c r="D32" s="1260"/>
      <c r="E32" s="1260"/>
      <c r="F32" s="1260"/>
      <c r="G32" s="1260"/>
      <c r="H32" s="1260"/>
      <c r="I32" s="261">
        <v>19</v>
      </c>
      <c r="J32" s="1244" t="str">
        <f>VLOOKUP(BJ22,[1]eFFG!$O$4:$BW$274,29,FALSE)</f>
        <v>Handicrafts Courses</v>
      </c>
      <c r="K32" s="172"/>
      <c r="L32" s="19"/>
      <c r="M32" s="171"/>
      <c r="N32" s="171"/>
      <c r="O32" s="171"/>
      <c r="P32" s="171"/>
      <c r="Q32" s="171"/>
      <c r="R32" s="171"/>
      <c r="S32" s="1261"/>
      <c r="T32" s="172"/>
      <c r="V32" s="167"/>
      <c r="W32" s="1258"/>
      <c r="X32" s="1223"/>
      <c r="Y32" s="1223"/>
      <c r="Z32" s="1223"/>
      <c r="AA32" s="1223"/>
      <c r="AB32" s="1223"/>
      <c r="AC32" s="1223"/>
      <c r="AD32" s="1223"/>
      <c r="AE32" s="1223"/>
      <c r="AF32" s="1223"/>
      <c r="AG32" s="1223"/>
      <c r="AH32" s="1223"/>
      <c r="AI32" s="1223"/>
      <c r="AJ32" s="1223"/>
      <c r="AK32" s="19"/>
      <c r="AL32" s="19"/>
      <c r="AM32" s="19"/>
      <c r="AN32" s="19"/>
      <c r="AQ32" s="167"/>
      <c r="AR32" s="1223"/>
      <c r="AS32" s="1223"/>
    </row>
    <row r="33" spans="1:69" s="18" customFormat="1" ht="14.25" customHeight="1">
      <c r="A33" s="273">
        <v>7</v>
      </c>
      <c r="B33" s="1260" t="str">
        <f>VLOOKUP(BJ22,[1]eFFG!$O$4:$BW$274,17,FALSE)</f>
        <v>Clinic or Other Health Facilities</v>
      </c>
      <c r="C33" s="1260"/>
      <c r="D33" s="1260"/>
      <c r="E33" s="1260"/>
      <c r="F33" s="1260"/>
      <c r="G33" s="1260"/>
      <c r="H33" s="1260"/>
      <c r="I33" s="261">
        <v>20</v>
      </c>
      <c r="J33" s="1244" t="str">
        <f>VLOOKUP(BJ22,[1]eFFG!$O$4:$BW$274,30,FALSE)</f>
        <v>Textiles Courses</v>
      </c>
      <c r="K33" s="172"/>
      <c r="L33" s="19"/>
      <c r="M33" s="171"/>
      <c r="N33" s="171"/>
      <c r="O33" s="171"/>
      <c r="P33" s="171"/>
      <c r="Q33" s="171"/>
      <c r="R33" s="171"/>
      <c r="S33" s="1261"/>
      <c r="T33" s="172"/>
      <c r="V33" s="167"/>
      <c r="W33" s="1258"/>
      <c r="X33" s="1223"/>
      <c r="Y33" s="1223"/>
      <c r="Z33" s="1223"/>
      <c r="AA33" s="1223"/>
      <c r="AB33" s="1223"/>
      <c r="AC33" s="1223"/>
      <c r="AD33" s="1223"/>
      <c r="AE33" s="1223"/>
      <c r="AF33" s="1223"/>
      <c r="AG33" s="1223"/>
      <c r="AH33" s="1223"/>
      <c r="AI33" s="1223"/>
      <c r="AJ33" s="1223"/>
      <c r="AK33" s="19"/>
      <c r="AL33" s="19"/>
      <c r="AM33" s="19"/>
      <c r="AN33" s="19"/>
      <c r="AQ33" s="167"/>
      <c r="AR33" s="1223"/>
      <c r="AS33" s="1223"/>
    </row>
    <row r="34" spans="1:69" s="18" customFormat="1" ht="14.25" customHeight="1">
      <c r="A34" s="273"/>
      <c r="B34" s="1260"/>
      <c r="C34" s="1260"/>
      <c r="D34" s="1260"/>
      <c r="E34" s="1260"/>
      <c r="F34" s="1260"/>
      <c r="G34" s="1260"/>
      <c r="H34" s="1260"/>
      <c r="I34" s="261">
        <v>21</v>
      </c>
      <c r="J34" s="1244" t="str">
        <f>VLOOKUP(BJ22,[1]eFFG!$O$4:$BW$274,31,FALSE)</f>
        <v>Agricultural Courses</v>
      </c>
      <c r="K34" s="172"/>
      <c r="L34" s="19"/>
      <c r="M34" s="171"/>
      <c r="N34" s="171"/>
      <c r="O34" s="171"/>
      <c r="P34" s="171"/>
      <c r="Q34" s="171"/>
      <c r="R34" s="19"/>
      <c r="S34" s="708"/>
      <c r="T34" s="172"/>
      <c r="V34" s="167"/>
      <c r="W34" s="1258"/>
      <c r="X34" s="1223"/>
      <c r="Y34" s="1223"/>
      <c r="Z34" s="1223"/>
      <c r="AA34" s="1223"/>
      <c r="AB34" s="1223"/>
      <c r="AC34" s="1223"/>
      <c r="AD34" s="1223"/>
      <c r="AE34" s="1223"/>
      <c r="AF34" s="1223"/>
      <c r="AG34" s="1223"/>
      <c r="AH34" s="1223"/>
      <c r="AI34" s="1223"/>
      <c r="AJ34" s="1223"/>
      <c r="AK34" s="19"/>
      <c r="AL34" s="19"/>
      <c r="AM34" s="19"/>
      <c r="AN34" s="19"/>
      <c r="AQ34" s="167"/>
      <c r="AR34" s="1262"/>
      <c r="AS34" s="618"/>
    </row>
    <row r="35" spans="1:69" s="18" customFormat="1" ht="14.25" customHeight="1">
      <c r="A35" s="261">
        <v>8</v>
      </c>
      <c r="B35" s="1244" t="str">
        <f>VLOOKUP(BJ22,[1]eFFG!$O$4:$BW$274,18,FALSE)</f>
        <v>Seeds</v>
      </c>
      <c r="C35" s="171"/>
      <c r="D35" s="171"/>
      <c r="E35" s="171"/>
      <c r="F35" s="171"/>
      <c r="G35" s="171"/>
      <c r="H35" s="171"/>
      <c r="I35" s="261">
        <v>22</v>
      </c>
      <c r="J35" s="1244" t="str">
        <f>VLOOKUP(BJ22,[1]eFFG!$O$4:$BW$274,32,FALSE)</f>
        <v>Animal Husbandry Courses</v>
      </c>
      <c r="K35" s="172"/>
      <c r="L35" s="19"/>
      <c r="M35" s="171"/>
      <c r="N35" s="171"/>
      <c r="O35" s="171"/>
      <c r="P35" s="171"/>
      <c r="Q35" s="171"/>
      <c r="R35" s="19"/>
      <c r="S35" s="708"/>
      <c r="T35" s="172"/>
      <c r="V35" s="167"/>
      <c r="W35" s="1258"/>
      <c r="X35" s="1223"/>
      <c r="Y35" s="1223"/>
      <c r="Z35" s="1223"/>
      <c r="AA35" s="1223"/>
      <c r="AB35" s="1223"/>
      <c r="AC35" s="1223"/>
      <c r="AD35" s="1223"/>
      <c r="AE35" s="1223"/>
      <c r="AF35" s="1223"/>
      <c r="AG35" s="1223"/>
      <c r="AH35" s="1223"/>
      <c r="AI35" s="1223"/>
      <c r="AJ35" s="1223"/>
      <c r="AK35" s="19"/>
      <c r="AL35" s="19"/>
      <c r="AM35" s="19"/>
      <c r="AN35" s="19"/>
      <c r="AQ35" s="167"/>
      <c r="AR35" s="1262"/>
      <c r="AS35" s="618"/>
      <c r="AT35" s="618"/>
      <c r="AU35" s="618"/>
      <c r="AV35" s="618"/>
      <c r="AW35" s="618"/>
      <c r="AX35" s="618"/>
      <c r="AY35" s="618"/>
      <c r="AZ35" s="618"/>
      <c r="BA35" s="618"/>
      <c r="BB35" s="618"/>
      <c r="BC35" s="618"/>
      <c r="BD35" s="618"/>
      <c r="BE35" s="618"/>
      <c r="BF35" s="19"/>
      <c r="BG35" s="19"/>
      <c r="BH35" s="19"/>
      <c r="BI35" s="19"/>
      <c r="BJ35" s="194"/>
      <c r="BK35" s="194"/>
    </row>
    <row r="36" spans="1:69" s="18" customFormat="1" ht="14.25" customHeight="1">
      <c r="A36" s="261">
        <v>9</v>
      </c>
      <c r="B36" s="1244" t="str">
        <f>VLOOKUP(BJ22,[1]eFFG!$O$4:$BW$274,19,FALSE)</f>
        <v>Agricultural Equipment</v>
      </c>
      <c r="C36" s="171"/>
      <c r="D36" s="171"/>
      <c r="E36" s="171"/>
      <c r="F36" s="171"/>
      <c r="G36" s="171"/>
      <c r="H36" s="171"/>
      <c r="I36" s="261">
        <v>23</v>
      </c>
      <c r="J36" s="1244" t="str">
        <f>VLOOKUP(BJ22,[1]eFFG!$O$4:$BW$274,33,FALSE)</f>
        <v>Business Courses</v>
      </c>
      <c r="K36" s="172"/>
      <c r="L36" s="19"/>
      <c r="M36" s="171"/>
      <c r="N36" s="171"/>
      <c r="O36" s="171"/>
      <c r="P36" s="171"/>
      <c r="Q36" s="171"/>
      <c r="R36" s="19"/>
      <c r="S36" s="708"/>
      <c r="T36" s="172"/>
      <c r="V36" s="167"/>
      <c r="W36" s="1223"/>
      <c r="X36" s="1223"/>
      <c r="Y36" s="1223"/>
      <c r="Z36" s="1223"/>
      <c r="AA36" s="1223"/>
      <c r="AB36" s="1223"/>
      <c r="AC36" s="1223"/>
      <c r="AD36" s="1223"/>
      <c r="AE36" s="1223"/>
      <c r="AF36" s="1223"/>
      <c r="AG36" s="1223"/>
      <c r="AH36" s="1223"/>
      <c r="AI36" s="1223"/>
      <c r="AJ36" s="1223"/>
      <c r="AK36" s="19"/>
      <c r="AL36" s="19"/>
      <c r="AM36" s="19"/>
      <c r="AN36" s="19"/>
      <c r="AQ36" s="167"/>
      <c r="AR36" s="1262"/>
      <c r="AS36" s="618"/>
      <c r="AT36" s="618"/>
      <c r="AU36" s="618"/>
      <c r="AV36" s="618"/>
      <c r="AW36" s="618"/>
      <c r="AX36" s="618"/>
      <c r="AY36" s="618"/>
      <c r="AZ36" s="618"/>
      <c r="BA36" s="618"/>
      <c r="BB36" s="618"/>
      <c r="BC36" s="618"/>
      <c r="BD36" s="618"/>
      <c r="BE36" s="618"/>
      <c r="BF36" s="19"/>
      <c r="BG36" s="19"/>
      <c r="BH36" s="19"/>
      <c r="BI36" s="19"/>
      <c r="BJ36" s="196"/>
      <c r="BK36" s="196"/>
      <c r="BL36" s="627"/>
    </row>
    <row r="37" spans="1:69" s="18" customFormat="1" ht="14.25" customHeight="1">
      <c r="A37" s="261">
        <v>10</v>
      </c>
      <c r="B37" s="1244" t="str">
        <f>VLOOKUP(BJ22,[1]eFFG!$O$4:$BW$274,20,FALSE)</f>
        <v>Livestock</v>
      </c>
      <c r="C37" s="19"/>
      <c r="D37" s="19"/>
      <c r="E37" s="19"/>
      <c r="F37" s="19"/>
      <c r="G37" s="19"/>
      <c r="H37" s="19"/>
      <c r="I37" s="1263"/>
      <c r="J37" s="1264"/>
      <c r="K37" s="1265"/>
      <c r="L37" s="165"/>
      <c r="M37" s="165"/>
      <c r="N37" s="165"/>
      <c r="O37" s="165"/>
      <c r="P37" s="165"/>
      <c r="Q37" s="165"/>
      <c r="R37" s="60" t="s">
        <v>0</v>
      </c>
      <c r="S37" s="60" t="s">
        <v>1</v>
      </c>
      <c r="T37" s="172"/>
      <c r="V37" s="167"/>
      <c r="W37" s="1223"/>
      <c r="X37" s="1223"/>
      <c r="Y37" s="1223"/>
      <c r="Z37" s="1223"/>
      <c r="AA37" s="1223"/>
      <c r="AB37" s="1223"/>
      <c r="AC37" s="1223"/>
      <c r="AD37" s="1223"/>
      <c r="AE37" s="1223"/>
      <c r="AF37" s="1223"/>
      <c r="AG37" s="1223"/>
      <c r="AH37" s="1223"/>
      <c r="AI37" s="1223"/>
      <c r="AJ37" s="1223"/>
      <c r="AK37" s="19"/>
      <c r="AL37" s="19"/>
      <c r="AM37" s="19"/>
      <c r="AN37" s="19"/>
      <c r="AQ37" s="167"/>
      <c r="AR37" s="1262"/>
      <c r="AS37" s="618"/>
      <c r="AT37" s="618"/>
      <c r="AU37" s="618"/>
      <c r="AV37" s="618"/>
      <c r="AW37" s="618"/>
      <c r="AX37" s="618"/>
      <c r="AY37" s="618"/>
      <c r="AZ37" s="618"/>
      <c r="BA37" s="618"/>
      <c r="BB37" s="618"/>
      <c r="BC37" s="618"/>
      <c r="BD37" s="618"/>
      <c r="BE37" s="618"/>
      <c r="BF37" s="19"/>
      <c r="BG37" s="19"/>
      <c r="BH37" s="19"/>
      <c r="BI37" s="19"/>
      <c r="BJ37" s="4"/>
      <c r="BK37" s="4"/>
      <c r="BL37" s="627"/>
    </row>
    <row r="38" spans="1:69" s="18" customFormat="1" ht="14.25" customHeight="1">
      <c r="A38" s="273" t="s">
        <v>4</v>
      </c>
      <c r="B38" s="1266" t="str">
        <f>VLOOKUP(BJ22,[1]eFFG!$O$4:$BW$274,34,FALSE)</f>
        <v>Other:</v>
      </c>
      <c r="C38" s="1267"/>
      <c r="D38" s="1267"/>
      <c r="E38" s="1267"/>
      <c r="F38" s="1267"/>
      <c r="G38" s="1267"/>
      <c r="H38" s="1267"/>
      <c r="I38" s="1267"/>
      <c r="J38" s="1267"/>
      <c r="K38" s="1267"/>
      <c r="L38" s="1267"/>
      <c r="M38" s="1267"/>
      <c r="N38" s="1267"/>
      <c r="O38" s="1267"/>
      <c r="P38" s="1267"/>
      <c r="Q38" s="1267"/>
      <c r="R38" s="1268"/>
      <c r="S38" s="1268"/>
      <c r="T38" s="172"/>
      <c r="V38" s="167"/>
      <c r="W38" s="1223"/>
      <c r="X38" s="1223"/>
      <c r="Y38" s="1223"/>
      <c r="Z38" s="1223"/>
      <c r="AA38" s="1223"/>
      <c r="AB38" s="1223"/>
      <c r="AC38" s="1223"/>
      <c r="AD38" s="1223"/>
      <c r="AE38" s="1223"/>
      <c r="AF38" s="1223"/>
      <c r="AG38" s="1223"/>
      <c r="AH38" s="1223"/>
      <c r="AI38" s="1223"/>
      <c r="AJ38" s="1223"/>
      <c r="AK38" s="19"/>
      <c r="AL38" s="19"/>
      <c r="AM38" s="19"/>
      <c r="AN38" s="19"/>
      <c r="AQ38" s="167"/>
      <c r="AR38" s="1223"/>
      <c r="AS38" s="1223"/>
      <c r="AT38" s="1223"/>
      <c r="AU38" s="1223"/>
      <c r="AV38" s="1223"/>
      <c r="AW38" s="1223"/>
      <c r="AX38" s="1223"/>
      <c r="AY38" s="1223"/>
      <c r="AZ38" s="1223"/>
      <c r="BA38" s="1223"/>
      <c r="BB38" s="1223"/>
      <c r="BC38" s="1223"/>
      <c r="BD38" s="1223"/>
      <c r="BE38" s="1223"/>
      <c r="BF38" s="19"/>
      <c r="BG38" s="19"/>
      <c r="BH38" s="19"/>
      <c r="BI38" s="19"/>
      <c r="BJ38" s="4"/>
      <c r="BK38" s="4"/>
      <c r="BL38" s="627"/>
    </row>
    <row r="39" spans="1:69" s="18" customFormat="1" ht="14.25" customHeight="1">
      <c r="A39" s="273"/>
      <c r="B39" s="1269"/>
      <c r="C39" s="1267"/>
      <c r="D39" s="1267"/>
      <c r="E39" s="1267"/>
      <c r="F39" s="1267"/>
      <c r="G39" s="1267"/>
      <c r="H39" s="1267"/>
      <c r="I39" s="1267"/>
      <c r="J39" s="1267"/>
      <c r="K39" s="1267"/>
      <c r="L39" s="1267"/>
      <c r="M39" s="1267"/>
      <c r="N39" s="1267"/>
      <c r="O39" s="1267"/>
      <c r="P39" s="1267"/>
      <c r="Q39" s="1267"/>
      <c r="R39" s="1267"/>
      <c r="S39" s="1267"/>
      <c r="T39" s="172"/>
      <c r="V39" s="167"/>
      <c r="AQ39" s="167"/>
      <c r="AR39" s="1223"/>
      <c r="AS39" s="1223"/>
      <c r="AT39" s="1223"/>
      <c r="AU39" s="1223"/>
      <c r="AV39" s="1223"/>
      <c r="AW39" s="1223"/>
      <c r="AX39" s="1223"/>
      <c r="AY39" s="1223"/>
      <c r="AZ39" s="1223"/>
      <c r="BA39" s="1223"/>
      <c r="BB39" s="1223"/>
      <c r="BC39" s="1223"/>
      <c r="BD39" s="1223"/>
      <c r="BE39" s="1223"/>
      <c r="BF39" s="19"/>
      <c r="BG39" s="19"/>
      <c r="BH39" s="19"/>
      <c r="BI39" s="19"/>
      <c r="BJ39" s="4"/>
      <c r="BK39" s="4"/>
      <c r="BL39" s="627"/>
    </row>
    <row r="40" spans="1:69" s="18" customFormat="1" ht="14.25" customHeight="1">
      <c r="A40" s="273"/>
      <c r="B40" s="1269"/>
      <c r="C40" s="1267"/>
      <c r="D40" s="1267"/>
      <c r="E40" s="1267"/>
      <c r="F40" s="1267"/>
      <c r="G40" s="1267"/>
      <c r="H40" s="1267"/>
      <c r="I40" s="1267"/>
      <c r="J40" s="1267"/>
      <c r="K40" s="1267"/>
      <c r="L40" s="1267"/>
      <c r="M40" s="1267"/>
      <c r="N40" s="1267"/>
      <c r="O40" s="1267"/>
      <c r="P40" s="1267"/>
      <c r="Q40" s="1267"/>
      <c r="R40" s="1267"/>
      <c r="S40" s="1267"/>
      <c r="T40" s="172"/>
      <c r="V40" s="167"/>
      <c r="AQ40" s="167"/>
      <c r="AR40" s="1223"/>
      <c r="AS40" s="1223"/>
      <c r="AT40" s="1223"/>
      <c r="AU40" s="1223"/>
      <c r="AV40" s="1223"/>
      <c r="AW40" s="1223"/>
      <c r="AX40" s="1223"/>
      <c r="AY40" s="1223"/>
      <c r="AZ40" s="1223"/>
      <c r="BA40" s="1223"/>
      <c r="BB40" s="1223"/>
      <c r="BC40" s="1223"/>
      <c r="BD40" s="1223"/>
      <c r="BE40" s="1223"/>
      <c r="BF40" s="19"/>
      <c r="BG40" s="19"/>
      <c r="BH40" s="19"/>
      <c r="BI40" s="19"/>
      <c r="BJ40" s="4"/>
      <c r="BK40" s="4"/>
      <c r="BL40" s="627"/>
    </row>
    <row r="41" spans="1:69" s="18" customFormat="1" ht="14.25" customHeight="1">
      <c r="A41" s="273"/>
      <c r="B41" s="1270"/>
      <c r="C41" s="1267"/>
      <c r="D41" s="1267"/>
      <c r="E41" s="1267"/>
      <c r="F41" s="1267"/>
      <c r="G41" s="1267"/>
      <c r="H41" s="1267"/>
      <c r="I41" s="1267"/>
      <c r="J41" s="1267"/>
      <c r="K41" s="1267"/>
      <c r="L41" s="1267"/>
      <c r="M41" s="1267"/>
      <c r="N41" s="1267"/>
      <c r="O41" s="1267"/>
      <c r="P41" s="1267"/>
      <c r="Q41" s="1267"/>
      <c r="R41" s="1267"/>
      <c r="S41" s="1267"/>
      <c r="T41" s="172"/>
      <c r="V41" s="167"/>
      <c r="AP41" s="38"/>
      <c r="AQ41" s="167"/>
      <c r="AR41" s="1223"/>
      <c r="AS41" s="1223"/>
      <c r="AT41" s="1223"/>
      <c r="AU41" s="1223"/>
      <c r="AV41" s="1223"/>
      <c r="AW41" s="1223"/>
      <c r="AX41" s="1223"/>
      <c r="AY41" s="1223"/>
      <c r="AZ41" s="1223"/>
      <c r="BA41" s="1223"/>
      <c r="BB41" s="1223"/>
      <c r="BC41" s="1223"/>
      <c r="BD41" s="1223"/>
      <c r="BE41" s="1223"/>
      <c r="BF41" s="19"/>
      <c r="BG41" s="19"/>
      <c r="BH41" s="19"/>
      <c r="BI41" s="19"/>
      <c r="BJ41" s="4"/>
      <c r="BK41" s="4"/>
      <c r="BL41" s="627"/>
    </row>
    <row r="42" spans="1:69" s="18" customFormat="1" ht="15.75" customHeight="1">
      <c r="A42" s="1" t="str">
        <f>CONCATENATE([1]Sections!$P$1, " - / - ",[1]Sections!$P$6," ",[1]Sections!$Q$6,": ",[1]Sections!$S$6," [ ",[1]Sections!$V$2," ",ROMAN(COUNT($BL$1:$BL$809))," / ",ROMAN(BL42)," ]")</f>
        <v>Female Focus Group Questionnaire - / - Section 3: Development Projects [ Page II / II ]</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2"/>
      <c r="BK42" s="2"/>
      <c r="BL42" s="3">
        <v>2</v>
      </c>
      <c r="BM42" s="3"/>
    </row>
    <row r="43" spans="1:69" s="18" customFormat="1" ht="6" customHeight="1">
      <c r="A43" s="172"/>
      <c r="B43" s="172"/>
      <c r="C43" s="38"/>
      <c r="D43" s="38"/>
      <c r="E43" s="38"/>
      <c r="F43" s="38"/>
      <c r="G43" s="38"/>
      <c r="H43" s="38"/>
      <c r="I43" s="38"/>
      <c r="J43" s="38"/>
      <c r="K43" s="38"/>
      <c r="L43" s="38"/>
      <c r="M43" s="38"/>
      <c r="N43" s="38"/>
      <c r="O43" s="38"/>
      <c r="P43" s="38"/>
      <c r="Q43" s="38"/>
      <c r="R43" s="38"/>
      <c r="S43" s="38"/>
      <c r="T43" s="1183"/>
      <c r="U43" s="1183"/>
      <c r="V43" s="16"/>
      <c r="W43" s="1271"/>
      <c r="AE43" s="16"/>
      <c r="AF43" s="1272"/>
      <c r="AO43" s="84"/>
      <c r="AP43" s="38"/>
      <c r="AS43" s="38"/>
      <c r="AT43" s="38"/>
      <c r="AU43" s="38"/>
      <c r="AV43" s="38"/>
      <c r="AW43" s="38"/>
      <c r="AX43" s="38"/>
      <c r="AY43" s="38"/>
      <c r="AZ43" s="38"/>
      <c r="BA43" s="38"/>
      <c r="BB43" s="38"/>
      <c r="BC43" s="38"/>
      <c r="BD43" s="38"/>
      <c r="BE43" s="38"/>
      <c r="BF43" s="38"/>
      <c r="BG43" s="38"/>
      <c r="BH43" s="38"/>
      <c r="BI43" s="38"/>
      <c r="BJ43" s="4"/>
      <c r="BK43" s="4"/>
      <c r="BL43" s="627"/>
    </row>
    <row r="44" spans="1:69" s="18" customFormat="1" ht="15" customHeight="1">
      <c r="A44" s="1189">
        <f>VLOOKUP(BJ44,[1]eFFG!$H$4:$J$404,3,FALSE)</f>
        <v>3.0399999999999991</v>
      </c>
      <c r="B44" s="1273"/>
      <c r="C44" s="456" t="str">
        <f>VLOOKUP(BJ44,[1]eFFG!$O$4:$BW$404,9,FALSE)</f>
        <v>What type of {project / projects}?</v>
      </c>
      <c r="D44" s="456"/>
      <c r="E44" s="456"/>
      <c r="F44" s="456"/>
      <c r="G44" s="456"/>
      <c r="H44" s="456"/>
      <c r="I44" s="456"/>
      <c r="J44" s="456"/>
      <c r="K44" s="456"/>
      <c r="L44" s="456"/>
      <c r="M44" s="456"/>
      <c r="N44" s="456"/>
      <c r="O44" s="456"/>
      <c r="P44" s="456"/>
      <c r="Q44" s="456"/>
      <c r="R44" s="456"/>
      <c r="S44" s="457"/>
      <c r="U44" s="1057"/>
      <c r="V44" s="32">
        <f>VLOOKUP(BJ45,[1]eFFG!$H$4:$J$274,3,FALSE)</f>
        <v>3.0499999999999989</v>
      </c>
      <c r="W44" s="97"/>
      <c r="X44" s="177" t="str">
        <f>VLOOKUP(BJ45,[1]eFFG!$O$4:$BW$274,9,FALSE)</f>
        <v>To what extent have the {project / projects} benefited women in the village?: A great extent, a little, or not at all?</v>
      </c>
      <c r="Y44" s="99"/>
      <c r="Z44" s="99"/>
      <c r="AA44" s="99"/>
      <c r="AB44" s="99"/>
      <c r="AC44" s="99"/>
      <c r="AD44" s="99"/>
      <c r="AE44" s="99"/>
      <c r="AF44" s="99"/>
      <c r="AG44" s="99"/>
      <c r="AH44" s="99"/>
      <c r="AI44" s="99"/>
      <c r="AJ44" s="99"/>
      <c r="AK44" s="99"/>
      <c r="AL44" s="99"/>
      <c r="AM44" s="99"/>
      <c r="AN44" s="100"/>
      <c r="BJ44" s="1274">
        <v>5.99</v>
      </c>
      <c r="BK44" s="1274"/>
      <c r="BL44" s="19"/>
    </row>
    <row r="45" spans="1:69" s="18" customFormat="1" ht="15" customHeight="1">
      <c r="A45" s="1275" t="str">
        <f>VLOOKUP(BJ44,[1]eFFG!$O$4:$BW$404,10,FALSE)</f>
        <v>[MARK ALL MENTIONED]</v>
      </c>
      <c r="B45" s="1276"/>
      <c r="C45" s="1276"/>
      <c r="D45" s="1276"/>
      <c r="E45" s="1276"/>
      <c r="F45" s="1276"/>
      <c r="G45" s="1276"/>
      <c r="H45" s="1276"/>
      <c r="I45" s="1276"/>
      <c r="J45" s="1277"/>
      <c r="K45" s="1277"/>
      <c r="L45" s="1277"/>
      <c r="M45" s="1277"/>
      <c r="N45" s="1277"/>
      <c r="O45" s="1277"/>
      <c r="P45" s="1277"/>
      <c r="Q45" s="1277"/>
      <c r="R45" s="1277"/>
      <c r="S45" s="1278"/>
      <c r="T45" s="1240"/>
      <c r="U45" s="45"/>
      <c r="V45" s="41"/>
      <c r="W45" s="254"/>
      <c r="X45" s="184"/>
      <c r="Y45" s="185"/>
      <c r="Z45" s="185"/>
      <c r="AA45" s="185"/>
      <c r="AB45" s="185"/>
      <c r="AC45" s="185"/>
      <c r="AD45" s="185"/>
      <c r="AE45" s="185"/>
      <c r="AF45" s="185"/>
      <c r="AG45" s="185"/>
      <c r="AH45" s="185"/>
      <c r="AI45" s="185"/>
      <c r="AJ45" s="185"/>
      <c r="AK45" s="185"/>
      <c r="AL45" s="185"/>
      <c r="AM45" s="185"/>
      <c r="AN45" s="186"/>
      <c r="AO45" s="67"/>
      <c r="AP45" s="38"/>
      <c r="BJ45" s="103">
        <v>5.09</v>
      </c>
      <c r="BK45" s="103"/>
      <c r="BL45" s="19"/>
    </row>
    <row r="46" spans="1:69" s="18" customFormat="1" ht="14.25" customHeight="1">
      <c r="A46" s="261">
        <v>1</v>
      </c>
      <c r="B46" s="299" t="str">
        <f>VLOOKUP(BJ44,[1]eFFG!$O$4:$BW$404,11,FALSE)</f>
        <v>Drinking Water</v>
      </c>
      <c r="C46" s="49"/>
      <c r="D46" s="2"/>
      <c r="E46" s="49"/>
      <c r="F46" s="49"/>
      <c r="G46" s="221"/>
      <c r="H46" s="49"/>
      <c r="I46" s="49"/>
      <c r="J46" s="261">
        <v>17</v>
      </c>
      <c r="K46" s="257" t="str">
        <f>VLOOKUP(BJ44,[1]eFFG!$O$4:$BW$404,27,FALSE)</f>
        <v>Cash-for-Work for Men</v>
      </c>
      <c r="L46" s="257"/>
      <c r="M46" s="257"/>
      <c r="N46" s="257"/>
      <c r="O46" s="257"/>
      <c r="P46" s="257"/>
      <c r="Q46" s="257"/>
      <c r="R46" s="2"/>
      <c r="S46" s="286"/>
      <c r="T46" s="1245"/>
      <c r="U46" s="45"/>
      <c r="V46" s="60">
        <v>1</v>
      </c>
      <c r="W46" s="1279" t="str">
        <f>VLOOKUP(BJ45,[1]eFFG!$O$4:$BW$274,11,FALSE)</f>
        <v>A Great Extent</v>
      </c>
      <c r="X46" s="1280"/>
      <c r="Y46" s="1280"/>
      <c r="Z46" s="1280"/>
      <c r="AA46" s="1280"/>
      <c r="AB46" s="1280"/>
      <c r="AC46" s="1280"/>
      <c r="AD46" s="1280"/>
      <c r="AE46" s="1280"/>
      <c r="AF46" s="1281"/>
      <c r="AG46" s="1281"/>
      <c r="AH46" s="1281"/>
      <c r="AI46" s="1281"/>
      <c r="AJ46" s="1281"/>
      <c r="AK46" s="1281"/>
      <c r="AL46" s="1281"/>
      <c r="AM46" s="1281"/>
      <c r="AN46" s="1282"/>
      <c r="AO46" s="68"/>
      <c r="AP46" s="38"/>
      <c r="BL46" s="1283"/>
    </row>
    <row r="47" spans="1:69" s="18" customFormat="1" ht="14.25" customHeight="1">
      <c r="A47" s="261">
        <v>2</v>
      </c>
      <c r="B47" s="1284" t="str">
        <f>VLOOKUP(BJ44,[1]eFFG!$O$4:$BW$404,12,FALSE)</f>
        <v>Irrigation</v>
      </c>
      <c r="C47" s="288"/>
      <c r="D47" s="288"/>
      <c r="E47" s="288"/>
      <c r="F47" s="288"/>
      <c r="G47" s="288"/>
      <c r="H47" s="288"/>
      <c r="I47" s="289"/>
      <c r="J47" s="261">
        <v>18</v>
      </c>
      <c r="K47" s="1284" t="str">
        <f>VLOOKUP(BJ44,[1]eFFG!$O$4:$BW$404,28,FALSE)</f>
        <v>Cash-for-Work for Women</v>
      </c>
      <c r="L47" s="1285"/>
      <c r="M47" s="1285"/>
      <c r="N47" s="1285"/>
      <c r="O47" s="1285"/>
      <c r="P47" s="1285"/>
      <c r="Q47" s="1285"/>
      <c r="R47" s="288"/>
      <c r="S47" s="289"/>
      <c r="T47" s="1046"/>
      <c r="U47" s="45"/>
      <c r="V47" s="60">
        <v>2</v>
      </c>
      <c r="W47" s="206" t="str">
        <f>VLOOKUP(BJ45,[1]eFFG!$O$4:$BW$274,12,FALSE)</f>
        <v>A Little</v>
      </c>
      <c r="X47" s="197"/>
      <c r="Y47" s="197"/>
      <c r="Z47" s="197"/>
      <c r="AA47" s="197"/>
      <c r="AB47" s="197"/>
      <c r="AC47" s="197"/>
      <c r="AD47" s="197"/>
      <c r="AE47" s="197"/>
      <c r="AG47" s="202"/>
      <c r="AH47" s="39"/>
      <c r="AI47" s="39"/>
      <c r="AJ47" s="39"/>
      <c r="AK47" s="39"/>
      <c r="AL47" s="39"/>
      <c r="AN47" s="263" t="s">
        <v>0</v>
      </c>
      <c r="AO47" s="172"/>
      <c r="AP47" s="38"/>
      <c r="BL47" s="1283"/>
    </row>
    <row r="48" spans="1:69" s="18" customFormat="1" ht="14.25" customHeight="1">
      <c r="A48" s="261">
        <v>3</v>
      </c>
      <c r="B48" s="1284" t="str">
        <f>VLOOKUP(BJ44,[1]eFFG!$O$4:$BW$404,13,FALSE)</f>
        <v>Schools</v>
      </c>
      <c r="C48" s="288"/>
      <c r="D48" s="288"/>
      <c r="E48" s="288"/>
      <c r="F48" s="288"/>
      <c r="G48" s="288"/>
      <c r="H48" s="288"/>
      <c r="I48" s="289"/>
      <c r="J48" s="261">
        <v>19</v>
      </c>
      <c r="K48" s="1284" t="str">
        <f>VLOOKUP(BJ44,[1]eFFG!$O$4:$BW$404,29,FALSE)</f>
        <v>Food-for-Work for Women</v>
      </c>
      <c r="L48" s="1286"/>
      <c r="M48" s="1286"/>
      <c r="N48" s="1286"/>
      <c r="O48" s="1286"/>
      <c r="P48" s="1286"/>
      <c r="Q48" s="1286"/>
      <c r="R48" s="1287"/>
      <c r="S48" s="1288"/>
      <c r="T48" s="1046"/>
      <c r="U48" s="45"/>
      <c r="V48" s="60">
        <v>3</v>
      </c>
      <c r="W48" s="1289" t="str">
        <f>VLOOKUP(BJ45,[1]eFFG!$O$4:$BW$274,13,FALSE)</f>
        <v>Not At All</v>
      </c>
      <c r="X48" s="1289"/>
      <c r="Y48" s="1289"/>
      <c r="Z48" s="1289"/>
      <c r="AA48" s="1289"/>
      <c r="AB48" s="28"/>
      <c r="AC48" s="28"/>
      <c r="AD48" s="28"/>
      <c r="AE48" s="28"/>
      <c r="AF48" s="27"/>
      <c r="AG48" s="283"/>
      <c r="AH48" s="28"/>
      <c r="AI48" s="28"/>
      <c r="AJ48" s="28"/>
      <c r="AK48" s="28"/>
      <c r="AL48" s="28"/>
      <c r="AM48" s="27"/>
      <c r="AN48" s="261" t="s">
        <v>1</v>
      </c>
      <c r="AO48" s="172"/>
      <c r="AP48" s="38"/>
      <c r="AQ48" s="1046"/>
      <c r="AR48" s="1046"/>
      <c r="AS48" s="1046"/>
      <c r="AT48" s="1046"/>
      <c r="AU48" s="1046"/>
      <c r="AV48" s="1046"/>
      <c r="AW48" s="1046"/>
      <c r="AX48" s="1046"/>
      <c r="AY48" s="1046"/>
      <c r="AZ48" s="1046"/>
      <c r="BA48" s="1046"/>
      <c r="BB48" s="1046"/>
      <c r="BC48" s="1046"/>
      <c r="BD48" s="1046"/>
      <c r="BE48" s="1046"/>
      <c r="BF48" s="1046"/>
      <c r="BG48" s="1046"/>
      <c r="BH48" s="1046"/>
      <c r="BI48" s="1046"/>
      <c r="BJ48" s="1046"/>
      <c r="BK48" s="1046"/>
      <c r="BL48" s="1283"/>
      <c r="BQ48" s="1290"/>
    </row>
    <row r="49" spans="1:69" s="18" customFormat="1" ht="15" customHeight="1">
      <c r="A49" s="273">
        <v>4</v>
      </c>
      <c r="B49" s="274" t="str">
        <f>VLOOKUP(BJ44,[1]eFFG!$O$4:$BW$404,14,FALSE)</f>
        <v>Health or Hygiene Courses</v>
      </c>
      <c r="C49" s="275"/>
      <c r="D49" s="275"/>
      <c r="E49" s="275"/>
      <c r="F49" s="275"/>
      <c r="G49" s="275"/>
      <c r="H49" s="275"/>
      <c r="I49" s="276"/>
      <c r="J49" s="261">
        <v>20</v>
      </c>
      <c r="K49" s="1284" t="str">
        <f>VLOOKUP(BJ44,[1]eFFG!$O$4:$BW$404,30,FALSE)</f>
        <v>Food-for-Work for Men</v>
      </c>
      <c r="L49" s="1286"/>
      <c r="M49" s="1286"/>
      <c r="N49" s="1286"/>
      <c r="O49" s="1286"/>
      <c r="P49" s="1286"/>
      <c r="Q49" s="1286"/>
      <c r="R49" s="288"/>
      <c r="S49" s="289"/>
      <c r="T49" s="1046"/>
      <c r="U49" s="45"/>
      <c r="V49" s="4"/>
      <c r="W49" s="4"/>
      <c r="X49" s="4"/>
      <c r="Y49" s="4"/>
      <c r="Z49" s="4"/>
      <c r="AA49" s="4"/>
      <c r="AB49" s="4"/>
      <c r="AC49" s="4"/>
      <c r="AD49" s="4"/>
      <c r="AE49" s="4"/>
      <c r="AF49" s="4"/>
      <c r="AG49" s="4"/>
      <c r="AH49" s="4"/>
      <c r="AI49" s="4"/>
      <c r="AJ49" s="4"/>
      <c r="AK49" s="4"/>
      <c r="AL49" s="4"/>
      <c r="AM49" s="4"/>
      <c r="AN49" s="4"/>
      <c r="AO49" s="4"/>
      <c r="AP49" s="4"/>
      <c r="BL49" s="1283"/>
      <c r="BQ49" s="1290"/>
    </row>
    <row r="50" spans="1:69" s="18" customFormat="1" ht="15" customHeight="1">
      <c r="A50" s="273"/>
      <c r="B50" s="274"/>
      <c r="C50" s="275"/>
      <c r="D50" s="275"/>
      <c r="E50" s="275"/>
      <c r="F50" s="275"/>
      <c r="G50" s="275"/>
      <c r="H50" s="275"/>
      <c r="I50" s="276"/>
      <c r="J50" s="261">
        <v>21</v>
      </c>
      <c r="K50" s="1284" t="str">
        <f>VLOOKUP(BJ44,[1]eFFG!$O$4:$BW$404,31,FALSE)</f>
        <v>Food Security</v>
      </c>
      <c r="L50" s="1286"/>
      <c r="M50" s="1286"/>
      <c r="N50" s="1286"/>
      <c r="O50" s="1286"/>
      <c r="P50" s="1286"/>
      <c r="Q50" s="1286"/>
      <c r="R50" s="288"/>
      <c r="S50" s="289"/>
      <c r="T50" s="1046"/>
      <c r="U50" s="45"/>
      <c r="V50" s="1291">
        <f>VLOOKUP(BJ50,[1]eFFG!$H$4:$J$274,3,FALSE)</f>
        <v>3.0599999999999987</v>
      </c>
      <c r="W50" s="1292"/>
      <c r="X50" s="99" t="str">
        <f>VLOOKUP(BJ50,[1]eFFG!$O$4:$BW$274,9,FALSE)</f>
        <v>Currently, are there any vocational training or literacy courses for women being taught in the village?</v>
      </c>
      <c r="Y50" s="99"/>
      <c r="Z50" s="99"/>
      <c r="AA50" s="99"/>
      <c r="AB50" s="99"/>
      <c r="AC50" s="99"/>
      <c r="AD50" s="99"/>
      <c r="AE50" s="99"/>
      <c r="AF50" s="99"/>
      <c r="AG50" s="99"/>
      <c r="AH50" s="99"/>
      <c r="AI50" s="99"/>
      <c r="AJ50" s="99"/>
      <c r="AK50" s="99"/>
      <c r="AL50" s="99"/>
      <c r="AM50" s="99"/>
      <c r="AN50" s="100"/>
      <c r="BJ50" s="1293">
        <v>5.0999999999999996</v>
      </c>
      <c r="BK50" s="1242"/>
      <c r="BL50" s="1283"/>
    </row>
    <row r="51" spans="1:69" s="18" customFormat="1" ht="14.25" customHeight="1">
      <c r="A51" s="273">
        <v>5</v>
      </c>
      <c r="B51" s="274" t="str">
        <f>VLOOKUP(BJ44,[1]eFFG!$O$4:$BW$404,15,FALSE)</f>
        <v>Clinic or Other Health Facilities</v>
      </c>
      <c r="C51" s="275"/>
      <c r="D51" s="275"/>
      <c r="E51" s="275"/>
      <c r="F51" s="275"/>
      <c r="G51" s="275"/>
      <c r="H51" s="275"/>
      <c r="I51" s="276"/>
      <c r="J51" s="261">
        <v>22</v>
      </c>
      <c r="K51" s="1284" t="str">
        <f>VLOOKUP(BJ44,[1]eFFG!$O$4:$BW$404,32,FALSE)</f>
        <v>Income Generation for Women</v>
      </c>
      <c r="L51" s="1286"/>
      <c r="M51" s="1286"/>
      <c r="N51" s="1286"/>
      <c r="O51" s="1286"/>
      <c r="P51" s="1286"/>
      <c r="Q51" s="1286"/>
      <c r="R51" s="288"/>
      <c r="S51" s="289"/>
      <c r="T51" s="220"/>
      <c r="U51" s="45"/>
      <c r="V51" s="1294"/>
      <c r="W51" s="1295"/>
      <c r="X51" s="185"/>
      <c r="Y51" s="185"/>
      <c r="Z51" s="185"/>
      <c r="AA51" s="185"/>
      <c r="AB51" s="185"/>
      <c r="AC51" s="185"/>
      <c r="AD51" s="185"/>
      <c r="AE51" s="185"/>
      <c r="AF51" s="185"/>
      <c r="AG51" s="185"/>
      <c r="AH51" s="185"/>
      <c r="AI51" s="185"/>
      <c r="AJ51" s="185"/>
      <c r="AK51" s="185"/>
      <c r="AL51" s="185"/>
      <c r="AM51" s="185"/>
      <c r="AN51" s="186"/>
      <c r="AO51" s="1240"/>
      <c r="AP51" s="369"/>
      <c r="BL51" s="1283"/>
    </row>
    <row r="52" spans="1:69" s="18" customFormat="1" ht="14.25" customHeight="1">
      <c r="A52" s="273"/>
      <c r="B52" s="274"/>
      <c r="C52" s="275"/>
      <c r="D52" s="275"/>
      <c r="E52" s="275"/>
      <c r="F52" s="275"/>
      <c r="G52" s="275"/>
      <c r="H52" s="275"/>
      <c r="I52" s="276"/>
      <c r="J52" s="261">
        <v>23</v>
      </c>
      <c r="K52" s="1284" t="str">
        <f>VLOOKUP(BJ44,[1]eFFG!$O$4:$BW$404,33,FALSE)</f>
        <v>Income Generation for Men</v>
      </c>
      <c r="L52" s="1286"/>
      <c r="M52" s="1286"/>
      <c r="N52" s="1286"/>
      <c r="O52" s="1286"/>
      <c r="P52" s="1286"/>
      <c r="Q52" s="1286"/>
      <c r="R52" s="1287"/>
      <c r="S52" s="1288"/>
      <c r="T52" s="4"/>
      <c r="U52" s="45"/>
      <c r="V52" s="256">
        <v>1</v>
      </c>
      <c r="W52" s="257" t="str">
        <f>VLOOKUP(BJ50,[1]eFFG!$O$4:$BW$274,11,FALSE)</f>
        <v>No</v>
      </c>
      <c r="X52" s="220"/>
      <c r="Y52" s="1296"/>
      <c r="Z52" s="2"/>
      <c r="AA52" s="2"/>
      <c r="AB52" s="2"/>
      <c r="AC52" s="2"/>
      <c r="AD52" s="2"/>
      <c r="AE52" s="2"/>
      <c r="AF52" s="263" t="s">
        <v>0</v>
      </c>
      <c r="AG52" s="202" t="s">
        <v>35</v>
      </c>
      <c r="AH52" s="258"/>
      <c r="AI52" s="2"/>
      <c r="AJ52" s="301" t="str">
        <f>CONCATENATE("[&gt;&gt;",VLOOKUP(BJ50,[1]eFFG!$O$4:$XX$4020,4,FALSE),"]")</f>
        <v>[&gt;&gt;]</v>
      </c>
      <c r="AK52" s="2"/>
      <c r="AL52" s="222"/>
      <c r="AM52" s="222"/>
      <c r="AN52" s="259"/>
      <c r="AO52" s="1245"/>
      <c r="AP52" s="1297"/>
      <c r="BL52" s="1283"/>
    </row>
    <row r="53" spans="1:69" s="18" customFormat="1" ht="14.25" customHeight="1">
      <c r="A53" s="261">
        <v>6</v>
      </c>
      <c r="B53" s="1284" t="str">
        <f>VLOOKUP(BJ44,[1]eFFG!$O$4:$BW$404,16,FALSE)</f>
        <v>Seeds</v>
      </c>
      <c r="C53" s="1298"/>
      <c r="D53" s="1298"/>
      <c r="E53" s="1298"/>
      <c r="F53" s="1298"/>
      <c r="G53" s="1298"/>
      <c r="H53" s="1298"/>
      <c r="I53" s="1299"/>
      <c r="J53" s="261">
        <v>24</v>
      </c>
      <c r="K53" s="1284" t="str">
        <f>VLOOKUP(BJ44,[1]eFFG!$O$4:$BW$404,34,FALSE)</f>
        <v>Skills Training for Women</v>
      </c>
      <c r="L53" s="1286"/>
      <c r="M53" s="1286"/>
      <c r="N53" s="1286"/>
      <c r="O53" s="1286"/>
      <c r="P53" s="1286"/>
      <c r="Q53" s="1286"/>
      <c r="R53" s="1287"/>
      <c r="S53" s="1288"/>
      <c r="T53" s="19"/>
      <c r="U53" s="45"/>
      <c r="V53" s="261">
        <v>2</v>
      </c>
      <c r="W53" s="281" t="str">
        <f>VLOOKUP(BJ50,[1]eFFG!$O$4:$BW$274,12,FALSE)</f>
        <v>Yes</v>
      </c>
      <c r="X53" s="282"/>
      <c r="Y53" s="285" t="str">
        <f>CONCATENATE("[&gt;&gt;",VLOOKUP(BJ50,[1]eFFG!$O$4:$XX$4020,4,FALSE),"]")</f>
        <v>[&gt;&gt;]</v>
      </c>
      <c r="Z53" s="30"/>
      <c r="AA53" s="30"/>
      <c r="AB53" s="30"/>
      <c r="AC53" s="30"/>
      <c r="AD53" s="30"/>
      <c r="AE53" s="27"/>
      <c r="AF53" s="261" t="s">
        <v>1</v>
      </c>
      <c r="AG53" s="283" t="s">
        <v>36</v>
      </c>
      <c r="AH53" s="30"/>
      <c r="AI53" s="30"/>
      <c r="AJ53" s="284"/>
      <c r="AK53" s="285" t="str">
        <f>CONCATENATE("[&gt;&gt;",VLOOKUP(BJ50,[1]eFFG!$O$4:$XX$4020,4,FALSE),"]")</f>
        <v>[&gt;&gt;]</v>
      </c>
      <c r="AL53" s="284"/>
      <c r="AM53" s="284"/>
      <c r="AN53" s="470"/>
      <c r="AO53" s="1248"/>
      <c r="AP53" s="38"/>
      <c r="AQ53" s="207"/>
      <c r="AR53" s="1300"/>
      <c r="AS53" s="4"/>
      <c r="AT53" s="4"/>
      <c r="AU53" s="4"/>
      <c r="AV53" s="4"/>
      <c r="AW53" s="4"/>
      <c r="AX53" s="4"/>
      <c r="AY53" s="4"/>
      <c r="AZ53" s="19"/>
      <c r="BA53" s="19"/>
      <c r="BB53" s="4"/>
      <c r="BC53" s="4"/>
      <c r="BD53" s="4"/>
      <c r="BE53" s="4"/>
      <c r="BF53" s="4"/>
      <c r="BG53" s="4"/>
      <c r="BH53" s="4"/>
      <c r="BJ53" s="369"/>
      <c r="BK53" s="38"/>
      <c r="BL53" s="1283"/>
    </row>
    <row r="54" spans="1:69" s="18" customFormat="1" ht="14.25" customHeight="1">
      <c r="A54" s="261">
        <v>7</v>
      </c>
      <c r="B54" s="1284" t="str">
        <f>VLOOKUP(BJ44,[1]eFFG!$O$4:$BW$404,17,FALSE)</f>
        <v>Agricultural Equipment</v>
      </c>
      <c r="C54" s="1298"/>
      <c r="D54" s="1298"/>
      <c r="E54" s="1298"/>
      <c r="F54" s="1298"/>
      <c r="G54" s="1298"/>
      <c r="H54" s="1298"/>
      <c r="I54" s="1299"/>
      <c r="J54" s="261">
        <v>25</v>
      </c>
      <c r="K54" s="1284" t="str">
        <f>VLOOKUP(BJ44,[1]eFFG!$O$4:$BW$404,35,FALSE)</f>
        <v>Skills Training for Men</v>
      </c>
      <c r="L54" s="1286"/>
      <c r="M54" s="1286"/>
      <c r="N54" s="1286"/>
      <c r="O54" s="1286"/>
      <c r="P54" s="1286"/>
      <c r="Q54" s="1286"/>
      <c r="R54" s="1287"/>
      <c r="S54" s="1288"/>
      <c r="T54" s="169"/>
      <c r="U54" s="45"/>
      <c r="V54" s="207"/>
      <c r="W54" s="1300"/>
      <c r="X54" s="1300"/>
      <c r="Y54" s="1300"/>
      <c r="Z54" s="1300"/>
      <c r="AA54" s="1300"/>
      <c r="AB54" s="1300"/>
      <c r="AC54" s="1300"/>
      <c r="AD54" s="1300"/>
      <c r="AE54" s="1046"/>
      <c r="AF54" s="207"/>
      <c r="AG54" s="220"/>
      <c r="AH54" s="220"/>
      <c r="AI54" s="220"/>
      <c r="AJ54" s="220"/>
      <c r="AK54" s="220"/>
      <c r="AL54" s="220"/>
      <c r="AM54" s="220"/>
      <c r="AN54" s="220"/>
      <c r="AO54" s="169"/>
      <c r="AP54" s="38"/>
      <c r="AQ54" s="207"/>
      <c r="AR54" s="1300"/>
      <c r="AS54" s="1301"/>
      <c r="AT54" s="1301"/>
      <c r="AU54" s="1301"/>
      <c r="AV54" s="1301"/>
      <c r="AW54" s="1301"/>
      <c r="AX54" s="1301"/>
      <c r="AY54" s="1301"/>
      <c r="AZ54" s="207"/>
      <c r="BA54" s="1302"/>
      <c r="BB54" s="1302"/>
      <c r="BC54" s="1302"/>
      <c r="BD54" s="1302"/>
      <c r="BE54" s="1302"/>
      <c r="BF54" s="1302"/>
      <c r="BG54" s="1302"/>
      <c r="BH54" s="1302"/>
      <c r="BI54" s="201"/>
      <c r="BJ54" s="1046"/>
      <c r="BK54" s="38"/>
      <c r="BL54" s="1283"/>
    </row>
    <row r="55" spans="1:69" s="18" customFormat="1" ht="14.25" customHeight="1">
      <c r="A55" s="261">
        <v>8</v>
      </c>
      <c r="B55" s="1284" t="str">
        <f>VLOOKUP(BJ44,[1]eFFG!$O$4:$BW$404,18,FALSE)</f>
        <v>Livestock</v>
      </c>
      <c r="C55" s="1298"/>
      <c r="D55" s="1298"/>
      <c r="E55" s="1298"/>
      <c r="F55" s="1298"/>
      <c r="G55" s="1298"/>
      <c r="H55" s="1298"/>
      <c r="I55" s="1299"/>
      <c r="J55" s="261">
        <v>26</v>
      </c>
      <c r="K55" s="1284" t="str">
        <f>VLOOKUP(BJ44,[1]eFFG!$O$4:$BW$404,36,FALSE)</f>
        <v>Literacy Courses for Women</v>
      </c>
      <c r="L55" s="1285"/>
      <c r="M55" s="1285"/>
      <c r="N55" s="1285"/>
      <c r="O55" s="1285"/>
      <c r="P55" s="1285"/>
      <c r="Q55" s="1285"/>
      <c r="R55" s="1285"/>
      <c r="S55" s="1303"/>
      <c r="T55" s="1304"/>
      <c r="U55" s="45"/>
      <c r="V55" s="1291">
        <f>VLOOKUP(BJ55,[1]eFFG!$H$4:$J$274,3,FALSE)</f>
        <v>3.0699999999999985</v>
      </c>
      <c r="W55" s="1292"/>
      <c r="X55" s="99" t="str">
        <f>VLOOKUP(BJ55,[1]eFFG!$O$4:$BW$274,9,FALSE)</f>
        <v>Have there been any innoculation campaigns in this village during the past 2 years?</v>
      </c>
      <c r="Y55" s="99"/>
      <c r="Z55" s="99"/>
      <c r="AA55" s="99"/>
      <c r="AB55" s="99"/>
      <c r="AC55" s="99"/>
      <c r="AD55" s="99"/>
      <c r="AE55" s="99"/>
      <c r="AF55" s="99"/>
      <c r="AG55" s="99"/>
      <c r="AH55" s="99"/>
      <c r="AI55" s="99"/>
      <c r="AJ55" s="99"/>
      <c r="AK55" s="99"/>
      <c r="AL55" s="99"/>
      <c r="AM55" s="99"/>
      <c r="AN55" s="100"/>
      <c r="AQ55" s="207"/>
      <c r="AR55" s="1300"/>
      <c r="AS55" s="169"/>
      <c r="AT55" s="169"/>
      <c r="AU55" s="169"/>
      <c r="AV55" s="169"/>
      <c r="AW55" s="169"/>
      <c r="AX55" s="169"/>
      <c r="AY55" s="169"/>
      <c r="AZ55" s="169"/>
      <c r="BA55" s="169"/>
      <c r="BB55" s="169"/>
      <c r="BC55" s="169"/>
      <c r="BD55" s="169"/>
      <c r="BE55" s="169"/>
      <c r="BF55" s="169"/>
      <c r="BG55" s="169"/>
      <c r="BH55" s="169"/>
      <c r="BI55" s="207"/>
      <c r="BJ55" s="1293" t="s">
        <v>20</v>
      </c>
      <c r="BK55" s="1242"/>
      <c r="BL55" s="1283"/>
    </row>
    <row r="56" spans="1:69" s="18" customFormat="1" ht="14.25" customHeight="1">
      <c r="A56" s="261">
        <v>9</v>
      </c>
      <c r="B56" s="1284" t="str">
        <f>VLOOKUP(BJ44,[1]eFFG!$O$4:$BW$404,19,FALSE)</f>
        <v>Roads or Bridges</v>
      </c>
      <c r="C56" s="1298"/>
      <c r="D56" s="1298"/>
      <c r="E56" s="1298"/>
      <c r="F56" s="1298"/>
      <c r="G56" s="1298"/>
      <c r="H56" s="1298"/>
      <c r="I56" s="1299"/>
      <c r="J56" s="273">
        <v>27</v>
      </c>
      <c r="K56" s="1305" t="str">
        <f>VLOOKUP(BJ44,[1]eFFG!$O$4:$BW$404,37,FALSE)</f>
        <v>Literacy Courses for Men</v>
      </c>
      <c r="L56" s="1305"/>
      <c r="M56" s="1305"/>
      <c r="N56" s="1305"/>
      <c r="O56" s="1305"/>
      <c r="P56" s="1305"/>
      <c r="Q56" s="1305"/>
      <c r="R56" s="1305"/>
      <c r="S56" s="1305"/>
      <c r="T56" s="1046"/>
      <c r="U56" s="45"/>
      <c r="V56" s="1294"/>
      <c r="W56" s="1295"/>
      <c r="X56" s="185"/>
      <c r="Y56" s="185"/>
      <c r="Z56" s="185"/>
      <c r="AA56" s="185"/>
      <c r="AB56" s="185"/>
      <c r="AC56" s="185"/>
      <c r="AD56" s="185"/>
      <c r="AE56" s="185"/>
      <c r="AF56" s="185"/>
      <c r="AG56" s="185"/>
      <c r="AH56" s="185"/>
      <c r="AI56" s="185"/>
      <c r="AJ56" s="185"/>
      <c r="AK56" s="185"/>
      <c r="AL56" s="185"/>
      <c r="AM56" s="185"/>
      <c r="AN56" s="186"/>
      <c r="AO56" s="1240"/>
      <c r="AP56" s="369"/>
      <c r="AQ56" s="207"/>
      <c r="AR56" s="1306"/>
      <c r="AS56" s="1300"/>
      <c r="AT56" s="1300"/>
      <c r="AU56" s="1300"/>
      <c r="AV56" s="1300"/>
      <c r="AW56" s="1300"/>
      <c r="AX56" s="1300"/>
      <c r="AY56" s="1300"/>
      <c r="AZ56" s="1300"/>
      <c r="BA56" s="1300"/>
      <c r="BB56" s="1300"/>
      <c r="BC56" s="1300"/>
      <c r="BD56" s="1300"/>
      <c r="BE56" s="1300"/>
      <c r="BF56" s="1300"/>
      <c r="BG56" s="1300"/>
      <c r="BH56" s="1300"/>
      <c r="BI56" s="1300"/>
      <c r="BJ56" s="1297"/>
      <c r="BK56" s="1297"/>
      <c r="BL56" s="1283"/>
    </row>
    <row r="57" spans="1:69" s="18" customFormat="1" ht="14.25" customHeight="1">
      <c r="A57" s="261">
        <v>10</v>
      </c>
      <c r="B57" s="1284" t="str">
        <f>VLOOKUP(BJ44,[1]eFFG!$O$4:$BW$404,20,FALSE)</f>
        <v>Electricity</v>
      </c>
      <c r="C57" s="1287"/>
      <c r="D57" s="1287"/>
      <c r="E57" s="1287"/>
      <c r="F57" s="1287"/>
      <c r="G57" s="1287"/>
      <c r="H57" s="1287"/>
      <c r="I57" s="1288"/>
      <c r="J57" s="273"/>
      <c r="K57" s="1305"/>
      <c r="L57" s="1305"/>
      <c r="M57" s="1305"/>
      <c r="N57" s="1305"/>
      <c r="O57" s="1305"/>
      <c r="P57" s="1305"/>
      <c r="Q57" s="1305"/>
      <c r="R57" s="1305"/>
      <c r="S57" s="1305"/>
      <c r="T57" s="1046"/>
      <c r="U57" s="45"/>
      <c r="V57" s="256">
        <v>1</v>
      </c>
      <c r="W57" s="1300" t="str">
        <f>VLOOKUP(BJ55,[1]eFFG!$O$4:$BW$274,11,FALSE)</f>
        <v>No</v>
      </c>
      <c r="X57" s="220"/>
      <c r="Y57" s="1296"/>
      <c r="Z57" s="2"/>
      <c r="AA57" s="2"/>
      <c r="AB57" s="2"/>
      <c r="AC57" s="2"/>
      <c r="AD57" s="49"/>
      <c r="AE57" s="49"/>
      <c r="AF57" s="54"/>
      <c r="AG57" s="363"/>
      <c r="AH57" s="527"/>
      <c r="AI57" s="49"/>
      <c r="AJ57" s="301"/>
      <c r="AK57" s="2"/>
      <c r="AL57" s="222"/>
      <c r="AM57" s="222"/>
      <c r="AN57" s="263" t="s">
        <v>0</v>
      </c>
      <c r="AO57" s="1245"/>
      <c r="AP57" s="1297"/>
      <c r="AQ57" s="207"/>
      <c r="AR57" s="1306"/>
      <c r="AS57" s="1300"/>
      <c r="AT57" s="1300"/>
      <c r="AU57" s="1300"/>
      <c r="AV57" s="1300"/>
      <c r="AW57" s="1300"/>
      <c r="AX57" s="1300"/>
      <c r="AY57" s="1300"/>
      <c r="AZ57" s="1300"/>
      <c r="BA57" s="1300"/>
      <c r="BB57" s="1300"/>
      <c r="BC57" s="1300"/>
      <c r="BD57" s="1300"/>
      <c r="BE57" s="1300"/>
      <c r="BF57" s="1300"/>
      <c r="BG57" s="1300"/>
      <c r="BH57" s="1300"/>
      <c r="BI57" s="1300"/>
      <c r="BJ57" s="369"/>
      <c r="BK57" s="38"/>
      <c r="BL57" s="1283"/>
    </row>
    <row r="58" spans="1:69" s="18" customFormat="1" ht="14.25" customHeight="1">
      <c r="A58" s="261">
        <v>11</v>
      </c>
      <c r="B58" s="1284" t="str">
        <f>VLOOKUP(BJ44,[1]eFFG!$O$4:$BW$404,21,FALSE)</f>
        <v>Microfinance Programs</v>
      </c>
      <c r="C58" s="1287"/>
      <c r="D58" s="1287"/>
      <c r="E58" s="1287"/>
      <c r="F58" s="1287"/>
      <c r="G58" s="1287"/>
      <c r="H58" s="1287"/>
      <c r="I58" s="1288"/>
      <c r="J58" s="261">
        <v>28</v>
      </c>
      <c r="K58" s="1284" t="str">
        <f>VLOOKUP(BJ44,[1]eFFG!$O$4:$BW$404,38,FALSE)</f>
        <v>Flood Protection Wall</v>
      </c>
      <c r="L58" s="1285"/>
      <c r="M58" s="1285"/>
      <c r="N58" s="1285"/>
      <c r="O58" s="1285"/>
      <c r="P58" s="1285"/>
      <c r="Q58" s="1285"/>
      <c r="R58" s="1285"/>
      <c r="S58" s="1303"/>
      <c r="T58" s="1046"/>
      <c r="U58" s="45"/>
      <c r="V58" s="261">
        <v>2</v>
      </c>
      <c r="W58" s="1307" t="str">
        <f>VLOOKUP(BJ55,[1]eFFG!$O$4:$BW$274,12,FALSE)</f>
        <v>Yes</v>
      </c>
      <c r="X58" s="282"/>
      <c r="Y58" s="285"/>
      <c r="Z58" s="30"/>
      <c r="AA58" s="30"/>
      <c r="AB58" s="30"/>
      <c r="AC58" s="30"/>
      <c r="AD58" s="30"/>
      <c r="AE58" s="27"/>
      <c r="AF58" s="27"/>
      <c r="AG58" s="283"/>
      <c r="AH58" s="30"/>
      <c r="AI58" s="30"/>
      <c r="AJ58" s="284"/>
      <c r="AK58" s="285"/>
      <c r="AL58" s="284"/>
      <c r="AM58" s="284"/>
      <c r="AN58" s="261" t="s">
        <v>1</v>
      </c>
      <c r="AO58" s="1248"/>
      <c r="AP58" s="38"/>
      <c r="AQ58" s="207"/>
      <c r="AR58" s="1306"/>
      <c r="AS58" s="1300"/>
      <c r="AT58" s="1300"/>
      <c r="AU58" s="1300"/>
      <c r="BE58" s="1300"/>
      <c r="BF58" s="1300"/>
      <c r="BG58" s="1300"/>
      <c r="BH58" s="1300"/>
      <c r="BI58" s="1300"/>
      <c r="BJ58" s="4"/>
      <c r="BK58" s="4"/>
      <c r="BL58" s="1283"/>
    </row>
    <row r="59" spans="1:69" s="18" customFormat="1" ht="14.25" customHeight="1">
      <c r="A59" s="261">
        <v>12</v>
      </c>
      <c r="B59" s="1284" t="str">
        <f>VLOOKUP(BJ44,[1]eFFG!$O$4:$BW$404,22,FALSE)</f>
        <v>Communal Toilet Facilities</v>
      </c>
      <c r="C59" s="1287"/>
      <c r="D59" s="1287"/>
      <c r="E59" s="1287"/>
      <c r="F59" s="1287"/>
      <c r="G59" s="1287"/>
      <c r="H59" s="1287"/>
      <c r="I59" s="1288"/>
      <c r="J59" s="261">
        <v>29</v>
      </c>
      <c r="K59" s="1284" t="str">
        <f>VLOOKUP(BJ44,[1]eFFG!$O$4:$BW$404,39,FALSE)</f>
        <v>Kariz</v>
      </c>
      <c r="L59" s="1298"/>
      <c r="M59" s="1298"/>
      <c r="N59" s="1298"/>
      <c r="O59" s="1298"/>
      <c r="P59" s="1298"/>
      <c r="Q59" s="1298"/>
      <c r="R59" s="1298"/>
      <c r="S59" s="1299"/>
      <c r="T59" s="1046"/>
      <c r="U59" s="38"/>
      <c r="V59" s="207"/>
      <c r="W59" s="1300"/>
      <c r="X59" s="1046"/>
      <c r="Y59" s="1046"/>
      <c r="Z59" s="1046"/>
      <c r="AA59" s="1046"/>
      <c r="AB59" s="1046"/>
      <c r="AC59" s="1046"/>
      <c r="AD59" s="1046"/>
      <c r="AE59" s="1046"/>
      <c r="AF59" s="207"/>
      <c r="AG59" s="618"/>
      <c r="AH59" s="1300"/>
      <c r="AI59" s="1300"/>
      <c r="AJ59" s="1300"/>
      <c r="AK59" s="1300"/>
      <c r="AL59" s="1300"/>
      <c r="AO59" s="1046"/>
      <c r="AP59" s="38"/>
      <c r="AQ59" s="207"/>
      <c r="AR59" s="1306"/>
      <c r="AS59" s="1300"/>
      <c r="AT59" s="1300"/>
      <c r="AU59" s="1300"/>
      <c r="BE59" s="1300"/>
      <c r="BF59" s="1300"/>
      <c r="BG59" s="1300"/>
      <c r="BH59" s="1300"/>
      <c r="BI59" s="1300"/>
      <c r="BJ59" s="19"/>
      <c r="BK59" s="19"/>
      <c r="BL59" s="1283"/>
    </row>
    <row r="60" spans="1:69" s="3" customFormat="1" ht="14.25" customHeight="1">
      <c r="A60" s="261">
        <v>13</v>
      </c>
      <c r="B60" s="1284" t="str">
        <f>VLOOKUP(BJ44,[1]eFFG!$O$4:$BW$404,23,FALSE)</f>
        <v>Community Center</v>
      </c>
      <c r="C60" s="1287"/>
      <c r="D60" s="1287"/>
      <c r="E60" s="1287"/>
      <c r="F60" s="1287"/>
      <c r="G60" s="1287"/>
      <c r="H60" s="1287"/>
      <c r="I60" s="1288"/>
      <c r="J60" s="261">
        <v>30</v>
      </c>
      <c r="K60" s="1308" t="str">
        <f>VLOOKUP(BJ44,[1]eFFG!$O$4:$BW$404,40,FALSE)</f>
        <v>Mill</v>
      </c>
      <c r="L60" s="391"/>
      <c r="M60" s="391"/>
      <c r="N60" s="391"/>
      <c r="O60" s="391"/>
      <c r="P60" s="391"/>
      <c r="Q60" s="391"/>
      <c r="R60" s="391"/>
      <c r="S60" s="392"/>
      <c r="T60" s="1046"/>
      <c r="U60" s="38"/>
      <c r="V60" s="207"/>
      <c r="W60" s="1300"/>
      <c r="X60" s="4"/>
      <c r="Y60" s="4"/>
      <c r="Z60" s="4"/>
      <c r="AA60" s="4"/>
      <c r="AB60" s="4"/>
      <c r="AC60" s="4"/>
      <c r="AD60" s="4"/>
      <c r="AE60" s="4"/>
      <c r="AF60" s="4"/>
      <c r="AG60" s="4"/>
      <c r="AH60" s="4"/>
      <c r="AI60" s="4"/>
      <c r="AJ60" s="4"/>
      <c r="AK60" s="4"/>
      <c r="AL60" s="4"/>
      <c r="AM60" s="207"/>
      <c r="AN60" s="207"/>
      <c r="AO60" s="1046"/>
      <c r="AP60" s="38"/>
      <c r="AQ60" s="207"/>
      <c r="AR60" s="1306"/>
      <c r="AS60" s="1300"/>
      <c r="AT60" s="4"/>
      <c r="AU60" s="4"/>
      <c r="AV60" s="4"/>
      <c r="AW60" s="4"/>
      <c r="AX60" s="4"/>
      <c r="AY60" s="4"/>
      <c r="AZ60" s="4"/>
      <c r="BA60" s="4"/>
      <c r="BB60" s="4"/>
      <c r="BC60" s="4"/>
      <c r="BD60" s="4"/>
      <c r="BE60" s="4"/>
      <c r="BF60" s="4"/>
      <c r="BG60" s="4"/>
      <c r="BH60" s="4"/>
      <c r="BI60" s="4"/>
      <c r="BJ60" s="2"/>
      <c r="BK60" s="2"/>
    </row>
    <row r="61" spans="1:69" s="3" customFormat="1" ht="14.25" customHeight="1">
      <c r="A61" s="261">
        <v>14</v>
      </c>
      <c r="B61" s="1284" t="str">
        <f>VLOOKUP(BJ44,[1]eFFG!$O$4:$BW$404,24,FALSE)</f>
        <v>Mosque</v>
      </c>
      <c r="C61" s="1287"/>
      <c r="D61" s="1287"/>
      <c r="E61" s="1287"/>
      <c r="F61" s="1287"/>
      <c r="G61" s="1287"/>
      <c r="H61" s="1287"/>
      <c r="I61" s="1288"/>
      <c r="J61" s="115">
        <v>31</v>
      </c>
      <c r="K61" s="1309" t="str">
        <f>VLOOKUP(BJ44,[1]eFFG!$O$4:$BW$404,41,FALSE)</f>
        <v>Reforestation or Erosion Protection</v>
      </c>
      <c r="L61" s="1310"/>
      <c r="M61" s="1310"/>
      <c r="N61" s="1310"/>
      <c r="O61" s="1310"/>
      <c r="P61" s="1310"/>
      <c r="Q61" s="1310"/>
      <c r="R61" s="1310"/>
      <c r="S61" s="1311"/>
      <c r="T61" s="1046"/>
      <c r="U61" s="38"/>
      <c r="V61" s="207"/>
      <c r="W61" s="1306"/>
      <c r="X61" s="1300"/>
      <c r="Y61" s="1300"/>
      <c r="Z61" s="1300"/>
      <c r="AA61" s="1300"/>
      <c r="AB61" s="1300"/>
      <c r="AC61" s="1300"/>
      <c r="AD61" s="1300"/>
      <c r="AE61" s="1300"/>
      <c r="AF61" s="1300"/>
      <c r="AG61" s="1300"/>
      <c r="AH61" s="1300"/>
      <c r="AI61" s="1300"/>
      <c r="AJ61" s="1300"/>
      <c r="AK61" s="1300"/>
      <c r="AL61" s="1300"/>
      <c r="AM61" s="1300"/>
      <c r="AN61" s="1300"/>
      <c r="AO61" s="1046"/>
      <c r="AP61" s="38"/>
      <c r="AQ61" s="207"/>
      <c r="AR61" s="1306"/>
      <c r="AS61" s="1300"/>
      <c r="AT61" s="4"/>
      <c r="AU61" s="4"/>
      <c r="AV61" s="4"/>
      <c r="AW61" s="4"/>
      <c r="AX61" s="4"/>
      <c r="AY61" s="4"/>
      <c r="AZ61" s="4"/>
      <c r="BA61" s="4"/>
      <c r="BB61" s="4"/>
      <c r="BC61" s="4"/>
      <c r="BD61" s="4"/>
      <c r="BE61" s="4"/>
      <c r="BF61" s="4"/>
      <c r="BG61" s="4"/>
      <c r="BH61" s="4"/>
      <c r="BI61" s="4"/>
      <c r="BJ61" s="2"/>
      <c r="BK61" s="2"/>
    </row>
    <row r="62" spans="1:69" s="3" customFormat="1" ht="14.25" customHeight="1">
      <c r="A62" s="261">
        <v>15</v>
      </c>
      <c r="B62" s="1284" t="str">
        <f>VLOOKUP(BJ44,[1]eFFG!$O$4:$BW$404,25,FALSE)</f>
        <v>Governance</v>
      </c>
      <c r="C62" s="1285"/>
      <c r="D62" s="1285"/>
      <c r="E62" s="1285"/>
      <c r="F62" s="1285"/>
      <c r="G62" s="1285"/>
      <c r="H62" s="1285"/>
      <c r="I62" s="1288"/>
      <c r="J62" s="120"/>
      <c r="K62" s="1312"/>
      <c r="L62" s="1313"/>
      <c r="M62" s="1313"/>
      <c r="N62" s="1313"/>
      <c r="O62" s="1313"/>
      <c r="P62" s="1313"/>
      <c r="Q62" s="1313"/>
      <c r="R62" s="1313"/>
      <c r="S62" s="1314"/>
      <c r="T62" s="1046"/>
      <c r="U62" s="38"/>
      <c r="V62" s="207"/>
      <c r="W62" s="1306"/>
      <c r="X62" s="1300"/>
      <c r="Y62" s="1300"/>
      <c r="Z62" s="1300"/>
      <c r="AA62" s="1300"/>
      <c r="AB62" s="1300"/>
      <c r="AC62" s="1300"/>
      <c r="AD62" s="1300"/>
      <c r="AE62" s="1300"/>
      <c r="AF62" s="1300"/>
      <c r="AG62" s="1300"/>
      <c r="AH62" s="1300"/>
      <c r="AI62" s="1300"/>
      <c r="AJ62" s="1300"/>
      <c r="AK62" s="1300"/>
      <c r="AL62" s="1300"/>
      <c r="AM62" s="1300"/>
      <c r="AN62" s="1300"/>
      <c r="AO62" s="1046"/>
      <c r="AP62" s="38"/>
      <c r="AQ62" s="207"/>
      <c r="AR62" s="1306"/>
      <c r="AS62" s="1300"/>
      <c r="AT62" s="4"/>
      <c r="AU62" s="4"/>
      <c r="AV62" s="4"/>
      <c r="AW62" s="4"/>
      <c r="AX62" s="4"/>
      <c r="AY62" s="4"/>
      <c r="AZ62" s="4"/>
      <c r="BA62" s="4"/>
      <c r="BB62" s="4"/>
      <c r="BC62" s="4"/>
      <c r="BD62" s="4"/>
      <c r="BE62" s="4"/>
      <c r="BF62" s="4"/>
      <c r="BG62" s="4"/>
      <c r="BH62" s="4"/>
      <c r="BI62" s="4"/>
      <c r="BJ62" s="2"/>
      <c r="BK62" s="2"/>
    </row>
    <row r="63" spans="1:69" s="3" customFormat="1" ht="14.25" customHeight="1">
      <c r="A63" s="261">
        <v>16</v>
      </c>
      <c r="B63" s="1315" t="str">
        <f>VLOOKUP(BJ44,[1]eFFG!$O$4:$BW$404,26,FALSE)</f>
        <v>Dispute Resolution</v>
      </c>
      <c r="C63" s="1316"/>
      <c r="D63" s="1316"/>
      <c r="E63" s="1316"/>
      <c r="F63" s="1316"/>
      <c r="G63" s="1316"/>
      <c r="H63" s="1316"/>
      <c r="I63" s="1317"/>
      <c r="J63" s="513"/>
      <c r="K63" s="1318"/>
      <c r="L63" s="1318"/>
      <c r="M63" s="1318"/>
      <c r="N63" s="1318"/>
      <c r="O63" s="1318"/>
      <c r="P63" s="1318"/>
      <c r="Q63" s="1319"/>
      <c r="R63" s="261" t="s">
        <v>0</v>
      </c>
      <c r="S63" s="261" t="s">
        <v>1</v>
      </c>
      <c r="T63" s="1046"/>
      <c r="U63" s="38"/>
      <c r="V63" s="207"/>
      <c r="W63" s="1306"/>
      <c r="X63" s="1300"/>
      <c r="Y63" s="1300"/>
      <c r="Z63" s="1300"/>
      <c r="AA63" s="1300"/>
      <c r="AB63" s="1300"/>
      <c r="AC63" s="1300"/>
      <c r="AD63" s="1300"/>
      <c r="AE63" s="1300"/>
      <c r="AF63" s="1300"/>
      <c r="AG63" s="1300"/>
      <c r="AH63" s="1300"/>
      <c r="AI63" s="1300"/>
      <c r="AJ63" s="1300"/>
      <c r="AK63" s="1300"/>
      <c r="AL63" s="1300"/>
      <c r="AM63" s="1300"/>
      <c r="AN63" s="1300"/>
      <c r="AO63" s="1046"/>
      <c r="AP63" s="38"/>
      <c r="AQ63" s="207"/>
      <c r="AR63" s="1306"/>
      <c r="AS63" s="1300"/>
      <c r="AT63" s="4"/>
      <c r="AU63" s="4"/>
      <c r="AV63" s="4"/>
      <c r="AW63" s="4"/>
      <c r="AX63" s="4"/>
      <c r="AY63" s="4"/>
      <c r="AZ63" s="4"/>
      <c r="BA63" s="4"/>
      <c r="BB63" s="4"/>
      <c r="BC63" s="4"/>
      <c r="BD63" s="4"/>
      <c r="BE63" s="4"/>
      <c r="BF63" s="4"/>
      <c r="BG63" s="4"/>
      <c r="BH63" s="4"/>
      <c r="BI63" s="4"/>
      <c r="BJ63" s="2"/>
      <c r="BK63" s="2"/>
    </row>
    <row r="64" spans="1:69" s="3" customFormat="1" ht="14.25" customHeight="1">
      <c r="A64" s="273" t="s">
        <v>4</v>
      </c>
      <c r="B64" s="1320" t="str">
        <f>VLOOKUP(BJ44,[1]eFFG!$O$4:$BW$404,42,FALSE)</f>
        <v>Other:</v>
      </c>
      <c r="C64" s="1321"/>
      <c r="D64" s="1321"/>
      <c r="E64" s="1321"/>
      <c r="F64" s="1321"/>
      <c r="G64" s="1321"/>
      <c r="H64" s="1321"/>
      <c r="I64" s="1321"/>
      <c r="J64" s="1321"/>
      <c r="K64" s="1321"/>
      <c r="L64" s="1321"/>
      <c r="M64" s="1321"/>
      <c r="N64" s="1321"/>
      <c r="O64" s="1321"/>
      <c r="P64" s="1321"/>
      <c r="Q64" s="1321"/>
      <c r="R64" s="1322"/>
      <c r="S64" s="1322"/>
      <c r="T64" s="4"/>
      <c r="U64" s="38"/>
      <c r="V64" s="207"/>
      <c r="W64" s="1306"/>
      <c r="X64" s="1300"/>
      <c r="Y64" s="1300"/>
      <c r="Z64" s="1300"/>
      <c r="AA64" s="1300"/>
      <c r="AB64" s="1300"/>
      <c r="AC64" s="1300"/>
      <c r="AD64" s="1300"/>
      <c r="AE64" s="1300"/>
      <c r="AF64" s="1300"/>
      <c r="AG64" s="1300"/>
      <c r="AH64" s="1300"/>
      <c r="AI64" s="1300"/>
      <c r="AJ64" s="1300"/>
      <c r="AK64" s="1300"/>
      <c r="AL64" s="1300"/>
      <c r="AM64" s="1300"/>
      <c r="AN64" s="1300"/>
      <c r="AO64" s="4"/>
      <c r="AP64" s="38"/>
      <c r="AQ64" s="207"/>
      <c r="AR64" s="1306"/>
      <c r="AS64" s="1300"/>
      <c r="AT64" s="4"/>
      <c r="AU64" s="4"/>
      <c r="AV64" s="4"/>
      <c r="AW64" s="4"/>
      <c r="AX64" s="4"/>
      <c r="AY64" s="4"/>
      <c r="AZ64" s="4"/>
      <c r="BA64" s="4"/>
      <c r="BB64" s="4"/>
      <c r="BC64" s="4"/>
      <c r="BD64" s="4"/>
      <c r="BE64" s="4"/>
      <c r="BF64" s="4"/>
      <c r="BG64" s="4"/>
      <c r="BH64" s="4"/>
      <c r="BI64" s="4"/>
      <c r="BJ64" s="2"/>
      <c r="BK64" s="2"/>
    </row>
    <row r="65" spans="1:81" s="3" customFormat="1" ht="14.25" customHeight="1">
      <c r="A65" s="273"/>
      <c r="B65" s="1320"/>
      <c r="C65" s="1321"/>
      <c r="D65" s="1321"/>
      <c r="E65" s="1321"/>
      <c r="F65" s="1321"/>
      <c r="G65" s="1321"/>
      <c r="H65" s="1321"/>
      <c r="I65" s="1321"/>
      <c r="J65" s="1321"/>
      <c r="K65" s="1321"/>
      <c r="L65" s="1321"/>
      <c r="M65" s="1321"/>
      <c r="N65" s="1321"/>
      <c r="O65" s="1321"/>
      <c r="P65" s="1321"/>
      <c r="Q65" s="1321"/>
      <c r="R65" s="1321"/>
      <c r="S65" s="1321"/>
      <c r="T65" s="1046"/>
      <c r="U65" s="38"/>
      <c r="V65" s="207"/>
      <c r="W65" s="1306"/>
      <c r="X65" s="1300"/>
      <c r="Y65" s="1300"/>
      <c r="Z65" s="1300"/>
      <c r="AA65" s="1300"/>
      <c r="AB65" s="1300"/>
      <c r="AC65" s="1300"/>
      <c r="AD65" s="1300"/>
      <c r="AE65" s="1300"/>
      <c r="AF65" s="1300"/>
      <c r="AG65" s="1300"/>
      <c r="AH65" s="1300"/>
      <c r="AI65" s="1300"/>
      <c r="AJ65" s="1300"/>
      <c r="AK65" s="1300"/>
      <c r="AL65" s="1300"/>
      <c r="AM65" s="1300"/>
      <c r="AN65" s="1300"/>
      <c r="AO65" s="1046"/>
      <c r="AP65" s="38"/>
      <c r="AQ65" s="207"/>
      <c r="AR65" s="1306"/>
      <c r="AS65" s="1300"/>
      <c r="AT65" s="4"/>
      <c r="AU65" s="4"/>
      <c r="AV65" s="4"/>
      <c r="AW65" s="4"/>
      <c r="AX65" s="4"/>
      <c r="AY65" s="4"/>
      <c r="AZ65" s="4"/>
      <c r="BA65" s="4"/>
      <c r="BB65" s="4"/>
      <c r="BC65" s="4"/>
      <c r="BD65" s="4"/>
      <c r="BE65" s="4"/>
      <c r="BF65" s="4"/>
      <c r="BG65" s="4"/>
      <c r="BH65" s="4"/>
      <c r="BI65" s="4"/>
      <c r="BJ65" s="2"/>
      <c r="BK65" s="2"/>
    </row>
    <row r="66" spans="1:81" s="3" customFormat="1" ht="14.25" customHeight="1">
      <c r="A66" s="273"/>
      <c r="B66" s="1320"/>
      <c r="C66" s="1321"/>
      <c r="D66" s="1321"/>
      <c r="E66" s="1321"/>
      <c r="F66" s="1321"/>
      <c r="G66" s="1321"/>
      <c r="H66" s="1321"/>
      <c r="I66" s="1321"/>
      <c r="J66" s="1321"/>
      <c r="K66" s="1321"/>
      <c r="L66" s="1321"/>
      <c r="M66" s="1321"/>
      <c r="N66" s="1321"/>
      <c r="O66" s="1321"/>
      <c r="P66" s="1321"/>
      <c r="Q66" s="1321"/>
      <c r="R66" s="1321"/>
      <c r="S66" s="1321"/>
      <c r="T66" s="1248"/>
      <c r="U66" s="38"/>
      <c r="V66" s="207"/>
      <c r="W66" s="1306"/>
      <c r="X66" s="1300"/>
      <c r="Y66" s="1300"/>
      <c r="Z66" s="1300"/>
      <c r="AA66" s="1300"/>
      <c r="AB66" s="1300"/>
      <c r="AC66" s="1300"/>
      <c r="AD66" s="1300"/>
      <c r="AE66" s="1300"/>
      <c r="AF66" s="1300"/>
      <c r="AG66" s="1300"/>
      <c r="AH66" s="1300"/>
      <c r="AI66" s="1300"/>
      <c r="AJ66" s="1300"/>
      <c r="AK66" s="1300"/>
      <c r="AL66" s="1300"/>
      <c r="AM66" s="1300"/>
      <c r="AN66" s="1300"/>
      <c r="AO66" s="1046"/>
      <c r="AP66" s="38"/>
      <c r="AQ66" s="1046"/>
      <c r="AR66" s="1046"/>
      <c r="AS66" s="1046"/>
      <c r="AT66" s="4"/>
      <c r="AU66" s="4"/>
      <c r="AV66" s="4"/>
      <c r="AW66" s="4"/>
      <c r="AX66" s="4"/>
      <c r="AY66" s="4"/>
      <c r="AZ66" s="4"/>
      <c r="BA66" s="4"/>
      <c r="BB66" s="4"/>
      <c r="BC66" s="4"/>
      <c r="BD66" s="4"/>
      <c r="BE66" s="4"/>
      <c r="BF66" s="4"/>
      <c r="BG66" s="4"/>
      <c r="BH66" s="4"/>
      <c r="BI66" s="4"/>
      <c r="BJ66" s="2"/>
      <c r="BK66" s="2"/>
    </row>
    <row r="67" spans="1:81" s="3" customFormat="1" ht="14.25" customHeight="1">
      <c r="A67" s="273" t="s">
        <v>4</v>
      </c>
      <c r="B67" s="1320" t="str">
        <f>VLOOKUP(BJ44,[1]eFFG!$O$4:$BW$404,43,FALSE)</f>
        <v>Other:</v>
      </c>
      <c r="C67" s="1321"/>
      <c r="D67" s="1321"/>
      <c r="E67" s="1321"/>
      <c r="F67" s="1321"/>
      <c r="G67" s="1321"/>
      <c r="H67" s="1321"/>
      <c r="I67" s="1321"/>
      <c r="J67" s="1321"/>
      <c r="K67" s="1321"/>
      <c r="L67" s="1321"/>
      <c r="M67" s="1321"/>
      <c r="N67" s="1321"/>
      <c r="O67" s="1321"/>
      <c r="P67" s="1321"/>
      <c r="Q67" s="1321"/>
      <c r="R67" s="1321"/>
      <c r="S67" s="1321"/>
      <c r="T67" s="1046"/>
      <c r="U67" s="38"/>
      <c r="V67" s="207"/>
      <c r="W67" s="1323"/>
      <c r="X67" s="220"/>
      <c r="Y67" s="220"/>
      <c r="Z67" s="220"/>
      <c r="AA67" s="220"/>
      <c r="AB67" s="220"/>
      <c r="AC67" s="220"/>
      <c r="AD67" s="220"/>
      <c r="AE67" s="220"/>
      <c r="AF67" s="220"/>
      <c r="AG67" s="220"/>
      <c r="AH67" s="220"/>
      <c r="AI67" s="220"/>
      <c r="AJ67" s="220"/>
      <c r="AK67" s="220"/>
      <c r="AL67" s="220"/>
      <c r="AM67" s="220"/>
      <c r="AN67" s="220"/>
      <c r="AO67" s="4"/>
      <c r="AP67" s="38"/>
      <c r="AQ67" s="950"/>
      <c r="AR67" s="950"/>
      <c r="AS67" s="950"/>
      <c r="AT67" s="4"/>
      <c r="AU67" s="4"/>
      <c r="AV67" s="4"/>
      <c r="AW67" s="4"/>
      <c r="AX67" s="4"/>
      <c r="AY67" s="4"/>
      <c r="AZ67" s="4"/>
      <c r="BA67" s="4"/>
      <c r="BB67" s="4"/>
      <c r="BC67" s="4"/>
      <c r="BD67" s="4"/>
      <c r="BE67" s="4"/>
      <c r="BF67" s="4"/>
      <c r="BG67" s="4"/>
      <c r="BH67" s="4"/>
      <c r="BI67" s="4"/>
      <c r="BJ67" s="2"/>
      <c r="BK67" s="2"/>
    </row>
    <row r="68" spans="1:81" s="3" customFormat="1" ht="14.25" customHeight="1">
      <c r="A68" s="273"/>
      <c r="B68" s="1320"/>
      <c r="C68" s="1321"/>
      <c r="D68" s="1321"/>
      <c r="E68" s="1321"/>
      <c r="F68" s="1321"/>
      <c r="G68" s="1321"/>
      <c r="H68" s="1321"/>
      <c r="I68" s="1321"/>
      <c r="J68" s="1321"/>
      <c r="K68" s="1321"/>
      <c r="L68" s="1321"/>
      <c r="M68" s="1321"/>
      <c r="N68" s="1321"/>
      <c r="O68" s="1321"/>
      <c r="P68" s="1321"/>
      <c r="Q68" s="1321"/>
      <c r="R68" s="1321"/>
      <c r="S68" s="1321"/>
      <c r="T68" s="1046"/>
      <c r="U68" s="38"/>
      <c r="V68" s="207"/>
      <c r="W68" s="1323"/>
      <c r="X68" s="220"/>
      <c r="Y68" s="220"/>
      <c r="Z68" s="220"/>
      <c r="AA68" s="220"/>
      <c r="AB68" s="220"/>
      <c r="AC68" s="220"/>
      <c r="AD68" s="220"/>
      <c r="AE68" s="220"/>
      <c r="AF68" s="220"/>
      <c r="AG68" s="220"/>
      <c r="AH68" s="220"/>
      <c r="AI68" s="220"/>
      <c r="AJ68" s="220"/>
      <c r="AK68" s="220"/>
      <c r="AL68" s="220"/>
      <c r="AM68" s="220"/>
      <c r="AN68" s="220"/>
      <c r="AO68" s="4"/>
      <c r="AP68" s="38"/>
      <c r="AQ68" s="1133"/>
      <c r="AR68" s="4"/>
      <c r="AS68" s="4"/>
      <c r="AT68" s="4"/>
      <c r="AU68" s="4"/>
      <c r="AV68" s="4"/>
      <c r="AW68" s="4"/>
      <c r="AX68" s="4"/>
      <c r="AY68" s="4"/>
      <c r="AZ68" s="4"/>
      <c r="BA68" s="4"/>
      <c r="BB68" s="4"/>
      <c r="BC68" s="4"/>
      <c r="BD68" s="4"/>
      <c r="BE68" s="4"/>
      <c r="BF68" s="4"/>
      <c r="BG68" s="4"/>
      <c r="BH68" s="4"/>
      <c r="BI68" s="4"/>
      <c r="BJ68" s="2"/>
      <c r="BK68" s="2"/>
    </row>
    <row r="69" spans="1:81" s="3" customFormat="1" ht="14.25" customHeight="1">
      <c r="A69" s="273"/>
      <c r="B69" s="1320"/>
      <c r="C69" s="1321"/>
      <c r="D69" s="1321"/>
      <c r="E69" s="1321"/>
      <c r="F69" s="1321"/>
      <c r="G69" s="1321"/>
      <c r="H69" s="1321"/>
      <c r="I69" s="1321"/>
      <c r="J69" s="1321"/>
      <c r="K69" s="1321"/>
      <c r="L69" s="1321"/>
      <c r="M69" s="1321"/>
      <c r="N69" s="1321"/>
      <c r="O69" s="1321"/>
      <c r="P69" s="1321"/>
      <c r="Q69" s="1321"/>
      <c r="R69" s="1321"/>
      <c r="S69" s="1321"/>
      <c r="T69" s="16"/>
      <c r="U69" s="38"/>
      <c r="V69" s="207"/>
      <c r="W69" s="1323"/>
      <c r="X69" s="220"/>
      <c r="Y69" s="220"/>
      <c r="Z69" s="220"/>
      <c r="AA69" s="220"/>
      <c r="AB69" s="220"/>
      <c r="AC69" s="220"/>
      <c r="AD69" s="220"/>
      <c r="AE69" s="220"/>
      <c r="AF69" s="220"/>
      <c r="AG69" s="220"/>
      <c r="AH69" s="220"/>
      <c r="AI69" s="220"/>
      <c r="AJ69" s="220"/>
      <c r="AK69" s="220"/>
      <c r="AL69" s="220"/>
      <c r="AM69" s="220"/>
      <c r="AN69" s="220"/>
      <c r="AO69" s="4"/>
      <c r="AP69" s="38"/>
      <c r="AQ69" s="1324"/>
      <c r="AR69" s="1324"/>
      <c r="AS69" s="169"/>
      <c r="AT69" s="4"/>
      <c r="AU69" s="4"/>
      <c r="AV69" s="4"/>
      <c r="AW69" s="4"/>
      <c r="AX69" s="4"/>
      <c r="AY69" s="4"/>
      <c r="AZ69" s="4"/>
      <c r="BA69" s="4"/>
      <c r="BB69" s="4"/>
      <c r="BC69" s="4"/>
      <c r="BD69" s="4"/>
      <c r="BE69" s="4"/>
      <c r="BF69" s="4"/>
      <c r="BG69" s="4"/>
      <c r="BH69" s="4"/>
      <c r="BI69" s="4"/>
      <c r="BJ69" s="2"/>
      <c r="BK69" s="2"/>
    </row>
    <row r="70" spans="1:81" s="3" customFormat="1" ht="15" customHeight="1">
      <c r="A70" s="273" t="s">
        <v>4</v>
      </c>
      <c r="B70" s="1320" t="str">
        <f>VLOOKUP(BJ44,[1]eFFG!$O$4:$BW$404,44,FALSE)</f>
        <v>Other:</v>
      </c>
      <c r="C70" s="1321"/>
      <c r="D70" s="1321"/>
      <c r="E70" s="1321"/>
      <c r="F70" s="1321"/>
      <c r="G70" s="1321"/>
      <c r="H70" s="1321"/>
      <c r="I70" s="1321"/>
      <c r="J70" s="1321"/>
      <c r="K70" s="1321"/>
      <c r="L70" s="1321"/>
      <c r="M70" s="1321"/>
      <c r="N70" s="1321"/>
      <c r="O70" s="1321"/>
      <c r="P70" s="1321"/>
      <c r="Q70" s="1321"/>
      <c r="R70" s="1321"/>
      <c r="S70" s="1321"/>
      <c r="T70" s="16"/>
      <c r="U70" s="38"/>
      <c r="V70" s="4"/>
      <c r="W70" s="4"/>
      <c r="X70" s="4"/>
      <c r="Y70" s="4"/>
      <c r="Z70" s="4"/>
      <c r="AA70" s="4"/>
      <c r="AB70" s="4"/>
      <c r="AC70" s="4"/>
      <c r="AD70" s="4"/>
      <c r="AE70" s="4"/>
      <c r="AF70" s="4"/>
      <c r="AG70" s="4"/>
      <c r="AH70" s="4"/>
      <c r="AI70" s="4"/>
      <c r="AJ70" s="4"/>
      <c r="AK70" s="4"/>
      <c r="AL70" s="4"/>
      <c r="AM70" s="4"/>
      <c r="AN70" s="4"/>
      <c r="AO70" s="4"/>
      <c r="AP70" s="4"/>
      <c r="AQ70" s="1324"/>
      <c r="AR70" s="1324"/>
      <c r="AS70" s="169"/>
      <c r="AT70" s="4"/>
      <c r="AU70" s="4"/>
      <c r="AV70" s="4"/>
      <c r="AW70" s="4"/>
      <c r="AX70" s="4"/>
      <c r="AY70" s="4"/>
      <c r="AZ70" s="4"/>
      <c r="BA70" s="4"/>
      <c r="BB70" s="4"/>
      <c r="BC70" s="4"/>
      <c r="BD70" s="4"/>
      <c r="BE70" s="4"/>
      <c r="BF70" s="4"/>
      <c r="BG70" s="4"/>
      <c r="BH70" s="4"/>
      <c r="BI70" s="4"/>
      <c r="BJ70" s="2"/>
      <c r="BK70" s="2"/>
    </row>
    <row r="71" spans="1:81" s="3" customFormat="1" ht="15" customHeight="1">
      <c r="A71" s="273"/>
      <c r="B71" s="1320"/>
      <c r="C71" s="1321"/>
      <c r="D71" s="1321"/>
      <c r="E71" s="1321"/>
      <c r="F71" s="1321"/>
      <c r="G71" s="1321"/>
      <c r="H71" s="1321"/>
      <c r="I71" s="1321"/>
      <c r="J71" s="1321"/>
      <c r="K71" s="1321"/>
      <c r="L71" s="1321"/>
      <c r="M71" s="1321"/>
      <c r="N71" s="1321"/>
      <c r="O71" s="1321"/>
      <c r="P71" s="1321"/>
      <c r="Q71" s="1321"/>
      <c r="R71" s="1321"/>
      <c r="S71" s="1321"/>
      <c r="T71" s="16"/>
      <c r="U71" s="38"/>
      <c r="V71" s="4"/>
      <c r="W71" s="4"/>
      <c r="X71" s="4"/>
      <c r="Y71" s="4"/>
      <c r="Z71" s="4"/>
      <c r="AA71" s="4"/>
      <c r="AB71" s="4"/>
      <c r="AC71" s="4"/>
      <c r="AD71" s="4"/>
      <c r="AE71" s="4"/>
      <c r="AF71" s="4"/>
      <c r="AG71" s="4"/>
      <c r="AH71" s="4"/>
      <c r="AI71" s="4"/>
      <c r="AJ71" s="4"/>
      <c r="AK71" s="4"/>
      <c r="AL71" s="4"/>
      <c r="AM71" s="4"/>
      <c r="AN71" s="4"/>
      <c r="AO71" s="4"/>
      <c r="AP71" s="4"/>
      <c r="AQ71" s="207"/>
      <c r="AR71" s="1300"/>
      <c r="AS71" s="220"/>
      <c r="AT71" s="4"/>
      <c r="AU71" s="4"/>
      <c r="AV71" s="4"/>
      <c r="AW71" s="4"/>
      <c r="AX71" s="4"/>
      <c r="AY71" s="4"/>
      <c r="AZ71" s="4"/>
      <c r="BA71" s="4"/>
      <c r="BB71" s="4"/>
      <c r="BC71" s="4"/>
      <c r="BD71" s="4"/>
      <c r="BE71" s="4"/>
      <c r="BF71" s="4"/>
      <c r="BG71" s="4"/>
      <c r="BH71" s="4"/>
      <c r="BI71" s="4"/>
      <c r="BJ71" s="2"/>
      <c r="BK71" s="2"/>
    </row>
    <row r="72" spans="1:81" s="3" customFormat="1" ht="14.25" customHeight="1">
      <c r="A72" s="273"/>
      <c r="B72" s="1320"/>
      <c r="C72" s="1321"/>
      <c r="D72" s="1321"/>
      <c r="E72" s="1321"/>
      <c r="F72" s="1321"/>
      <c r="G72" s="1321"/>
      <c r="H72" s="1321"/>
      <c r="I72" s="1321"/>
      <c r="J72" s="1321"/>
      <c r="K72" s="1321"/>
      <c r="L72" s="1321"/>
      <c r="M72" s="1321"/>
      <c r="N72" s="1321"/>
      <c r="O72" s="1321"/>
      <c r="P72" s="1321"/>
      <c r="Q72" s="1321"/>
      <c r="R72" s="1321"/>
      <c r="S72" s="1321"/>
      <c r="T72" s="4"/>
      <c r="U72" s="4"/>
      <c r="V72" s="4"/>
      <c r="W72" s="4"/>
      <c r="X72" s="4"/>
      <c r="Y72" s="4"/>
      <c r="Z72" s="4"/>
      <c r="AA72" s="4"/>
      <c r="AB72" s="4"/>
      <c r="AC72" s="4"/>
      <c r="AD72" s="4"/>
      <c r="AE72" s="4"/>
      <c r="AF72" s="4"/>
      <c r="AG72" s="4"/>
      <c r="AH72" s="4"/>
      <c r="AI72" s="4"/>
      <c r="AJ72" s="4"/>
      <c r="AK72" s="4"/>
      <c r="AL72" s="4"/>
      <c r="AM72" s="4"/>
      <c r="AN72" s="4"/>
      <c r="AO72" s="4"/>
      <c r="AP72" s="4"/>
      <c r="AQ72" s="207"/>
      <c r="AR72" s="1300"/>
      <c r="AS72" s="220"/>
      <c r="AT72" s="4"/>
      <c r="AU72" s="4"/>
      <c r="AV72" s="4"/>
      <c r="AW72" s="4"/>
      <c r="AX72" s="4"/>
      <c r="AY72" s="4"/>
      <c r="AZ72" s="4"/>
      <c r="BA72" s="4"/>
      <c r="BB72" s="4"/>
      <c r="BC72" s="4"/>
      <c r="BD72" s="4"/>
      <c r="BE72" s="4"/>
      <c r="BF72" s="4"/>
      <c r="BG72" s="4"/>
      <c r="BH72" s="4"/>
      <c r="BI72" s="4"/>
      <c r="BJ72" s="2"/>
      <c r="BK72" s="2"/>
    </row>
    <row r="73" spans="1:81" s="3" customFormat="1"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1046"/>
      <c r="AR73" s="1046"/>
      <c r="AS73" s="1046"/>
      <c r="AT73" s="4"/>
      <c r="AU73" s="4"/>
      <c r="AV73" s="4"/>
      <c r="AW73" s="4"/>
      <c r="AX73" s="4"/>
      <c r="AY73" s="4"/>
      <c r="AZ73" s="4"/>
      <c r="BA73" s="4"/>
      <c r="BB73" s="4"/>
      <c r="BC73" s="4"/>
      <c r="BD73" s="1046"/>
      <c r="BE73" s="1046"/>
      <c r="BF73" s="1046"/>
      <c r="BG73" s="1046"/>
      <c r="BH73" s="1046"/>
      <c r="BI73" s="1046"/>
      <c r="BJ73" s="369"/>
      <c r="BK73" s="38"/>
      <c r="BL73" s="1283"/>
    </row>
    <row r="74" spans="1:81" s="3" customFormat="1"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1046"/>
      <c r="AR74" s="1046"/>
      <c r="AS74" s="1046"/>
      <c r="AT74" s="4"/>
      <c r="AU74" s="4"/>
      <c r="AV74" s="4"/>
      <c r="AW74" s="4"/>
      <c r="AX74" s="4"/>
      <c r="AY74" s="4"/>
      <c r="AZ74" s="4"/>
      <c r="BA74" s="4"/>
      <c r="BB74" s="4"/>
      <c r="BC74" s="4"/>
      <c r="BD74" s="1046"/>
      <c r="BE74" s="1046"/>
      <c r="BF74" s="1046"/>
      <c r="BG74" s="1046"/>
      <c r="BH74" s="1046"/>
      <c r="BI74" s="1046"/>
      <c r="BJ74" s="1046"/>
      <c r="BK74" s="38"/>
      <c r="BL74" s="1283"/>
    </row>
    <row r="75" spans="1:81" s="3" customFormat="1"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19"/>
      <c r="AR75" s="19"/>
      <c r="AS75" s="19"/>
      <c r="AT75" s="4"/>
      <c r="AU75" s="4"/>
      <c r="AV75" s="4"/>
      <c r="AW75" s="4"/>
      <c r="AX75" s="4"/>
      <c r="AY75" s="4"/>
      <c r="AZ75" s="4"/>
      <c r="BA75" s="4"/>
      <c r="BB75" s="4"/>
      <c r="BC75" s="4"/>
      <c r="BD75" s="19"/>
      <c r="BE75" s="19"/>
      <c r="BF75" s="247"/>
      <c r="BG75" s="19"/>
      <c r="BH75" s="19"/>
      <c r="BI75" s="19"/>
      <c r="BJ75" s="2"/>
      <c r="BK75" s="2"/>
      <c r="BL75" s="1325"/>
    </row>
    <row r="76" spans="1:81" s="3" customFormat="1" ht="1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19"/>
      <c r="BE76" s="19"/>
      <c r="BF76" s="247"/>
      <c r="BG76" s="19"/>
      <c r="BH76" s="19"/>
      <c r="BI76" s="19"/>
      <c r="BJ76" s="2"/>
      <c r="BK76" s="2"/>
      <c r="BL76" s="1325"/>
    </row>
    <row r="77" spans="1:81" s="1296" customFormat="1" ht="15" customHeight="1">
      <c r="AQ77" s="19"/>
      <c r="BD77" s="18"/>
      <c r="BE77" s="1326"/>
      <c r="BF77" s="1326"/>
      <c r="BG77" s="1326"/>
      <c r="BH77" s="1327"/>
      <c r="BI77" s="1327"/>
      <c r="BJ77" s="19"/>
      <c r="BK77" s="19"/>
      <c r="BL77" s="19"/>
    </row>
    <row r="78" spans="1:81" s="1296" customFormat="1" ht="14.25" customHeight="1">
      <c r="S78" s="18"/>
      <c r="T78" s="16"/>
      <c r="U78" s="16"/>
      <c r="AQ78" s="19"/>
      <c r="BA78" s="1326"/>
      <c r="BB78" s="18"/>
      <c r="BC78" s="18"/>
      <c r="BD78" s="18"/>
      <c r="BE78" s="1326"/>
      <c r="BF78" s="1326"/>
      <c r="BG78" s="1326"/>
      <c r="BH78" s="1327"/>
      <c r="BI78" s="1327"/>
      <c r="BJ78" s="19"/>
      <c r="BK78" s="19"/>
      <c r="BL78" s="19"/>
    </row>
    <row r="79" spans="1:81" s="1296" customFormat="1" ht="14.25" customHeight="1">
      <c r="S79" s="18"/>
      <c r="T79" s="16"/>
      <c r="U79" s="16"/>
      <c r="AQ79" s="19"/>
      <c r="BA79" s="1326"/>
      <c r="BB79" s="18"/>
      <c r="BC79" s="18"/>
      <c r="BD79" s="18"/>
      <c r="BE79" s="1326"/>
      <c r="BF79" s="1326"/>
      <c r="BG79" s="1326"/>
      <c r="BH79" s="1327"/>
      <c r="BI79" s="1327"/>
      <c r="BJ79" s="19"/>
      <c r="BK79" s="19"/>
      <c r="BL79" s="19"/>
    </row>
    <row r="80" spans="1:81" s="1296" customFormat="1" ht="14.25" customHeight="1">
      <c r="A80" s="1326"/>
      <c r="B80" s="1326"/>
      <c r="C80" s="1326"/>
      <c r="D80" s="1326"/>
      <c r="E80" s="1326"/>
      <c r="F80" s="1326"/>
      <c r="G80" s="1326"/>
      <c r="H80" s="1326"/>
      <c r="I80" s="1327"/>
      <c r="J80" s="1258"/>
      <c r="K80" s="1223"/>
      <c r="L80" s="1223"/>
      <c r="M80" s="1223"/>
      <c r="N80" s="1223"/>
      <c r="O80" s="4"/>
      <c r="P80" s="18"/>
      <c r="Q80" s="16"/>
      <c r="R80" s="1271"/>
      <c r="S80" s="18"/>
      <c r="T80" s="16"/>
      <c r="U80" s="16"/>
      <c r="AQ80" s="258"/>
      <c r="AR80" s="1328"/>
      <c r="AS80" s="1223"/>
      <c r="AT80" s="18"/>
      <c r="AU80" s="18"/>
      <c r="AV80" s="18"/>
      <c r="AW80" s="1329"/>
      <c r="AX80" s="1330"/>
      <c r="AY80" s="1330"/>
      <c r="AZ80" s="1326"/>
      <c r="BA80" s="1326"/>
      <c r="BB80" s="18"/>
      <c r="BC80" s="18"/>
      <c r="BD80" s="18"/>
      <c r="BE80" s="1326"/>
      <c r="BF80" s="1326"/>
      <c r="BG80" s="1326"/>
      <c r="BH80" s="1327"/>
      <c r="BI80" s="1327"/>
      <c r="BJ80" s="19"/>
      <c r="BK80" s="19"/>
      <c r="BL80" s="19"/>
      <c r="BT80" s="19"/>
      <c r="BU80" s="19"/>
      <c r="BV80" s="19"/>
      <c r="BW80" s="19"/>
      <c r="BX80" s="19"/>
      <c r="BY80" s="19"/>
      <c r="BZ80" s="19"/>
      <c r="CA80" s="19"/>
      <c r="CB80" s="19"/>
      <c r="CC80" s="19"/>
    </row>
    <row r="81" spans="1:81" s="1296" customFormat="1" ht="14.25" customHeight="1">
      <c r="A81" s="1326"/>
      <c r="B81" s="1326"/>
      <c r="C81" s="1326"/>
      <c r="D81" s="1326"/>
      <c r="E81" s="1326"/>
      <c r="F81" s="1326"/>
      <c r="G81" s="1326"/>
      <c r="H81" s="1326"/>
      <c r="I81" s="1327"/>
      <c r="J81" s="1258"/>
      <c r="K81" s="1223"/>
      <c r="L81" s="1223"/>
      <c r="M81" s="1223"/>
      <c r="N81" s="1223"/>
      <c r="O81" s="4"/>
      <c r="P81" s="18"/>
      <c r="Q81" s="16"/>
      <c r="R81" s="1271"/>
      <c r="S81" s="18"/>
      <c r="T81" s="16"/>
      <c r="U81" s="16"/>
      <c r="V81" s="18"/>
      <c r="W81" s="18"/>
      <c r="X81" s="18"/>
      <c r="Y81" s="1331"/>
      <c r="Z81" s="1331"/>
      <c r="AA81" s="16"/>
      <c r="AB81" s="1271"/>
      <c r="AC81" s="1271"/>
      <c r="AD81" s="1271"/>
      <c r="AE81" s="1271"/>
      <c r="AF81" s="1271"/>
      <c r="AG81" s="1271"/>
      <c r="AH81" s="1271"/>
      <c r="AI81" s="1271"/>
      <c r="AJ81" s="1271"/>
      <c r="AK81" s="18"/>
      <c r="AL81" s="18"/>
      <c r="AM81" s="1271"/>
      <c r="AN81" s="258"/>
      <c r="AO81" s="258"/>
      <c r="AP81" s="258"/>
      <c r="AQ81" s="258"/>
      <c r="AR81" s="1328"/>
      <c r="AS81" s="1223"/>
      <c r="AT81" s="18"/>
      <c r="AU81" s="18"/>
      <c r="AV81" s="18"/>
      <c r="AW81" s="1329"/>
      <c r="AX81" s="1330"/>
      <c r="AY81" s="1330"/>
      <c r="AZ81" s="1326"/>
      <c r="BA81" s="1326"/>
      <c r="BB81" s="18"/>
      <c r="BC81" s="18"/>
      <c r="BD81" s="18"/>
      <c r="BE81" s="1326"/>
      <c r="BF81" s="1326"/>
      <c r="BG81" s="1326"/>
      <c r="BH81" s="1327"/>
      <c r="BI81" s="1327"/>
      <c r="BJ81" s="19"/>
      <c r="BK81" s="19"/>
      <c r="BL81" s="19"/>
      <c r="BT81" s="19"/>
      <c r="BU81" s="19"/>
      <c r="BV81" s="19"/>
      <c r="BW81" s="19"/>
      <c r="BX81" s="19"/>
      <c r="BY81" s="19"/>
      <c r="BZ81" s="19"/>
      <c r="CA81" s="19"/>
      <c r="CB81" s="19"/>
      <c r="CC81" s="19"/>
    </row>
    <row r="82" spans="1:81" s="3" customFormat="1"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2"/>
      <c r="BK82" s="2"/>
      <c r="BT82" s="2"/>
      <c r="BU82" s="2"/>
      <c r="BV82" s="2"/>
      <c r="BW82" s="2"/>
      <c r="BX82" s="2"/>
      <c r="BY82" s="2"/>
      <c r="BZ82" s="2"/>
      <c r="CA82" s="2"/>
      <c r="CB82" s="2"/>
      <c r="CC82" s="2"/>
    </row>
    <row r="83" spans="1:81" s="4" customFormat="1" ht="14.25" customHeight="1">
      <c r="BJ83" s="2"/>
      <c r="BK83" s="2"/>
      <c r="BL83" s="3"/>
      <c r="BM83" s="3"/>
      <c r="BN83" s="3"/>
      <c r="BO83" s="3"/>
      <c r="BP83" s="3"/>
      <c r="BQ83" s="3"/>
      <c r="BR83" s="3"/>
      <c r="BS83" s="3"/>
    </row>
    <row r="84" spans="1:81" s="4" customFormat="1" ht="14.25" customHeight="1">
      <c r="BJ84" s="2"/>
      <c r="BK84" s="2"/>
      <c r="BL84" s="3"/>
      <c r="BM84" s="3"/>
      <c r="BN84" s="3"/>
      <c r="BO84" s="3"/>
      <c r="BP84" s="3"/>
      <c r="BQ84" s="3"/>
      <c r="BR84" s="3"/>
      <c r="BS84" s="3"/>
    </row>
    <row r="85" spans="1:81" s="4" customFormat="1" ht="14.25" customHeight="1">
      <c r="BJ85" s="2"/>
      <c r="BK85" s="2"/>
      <c r="BL85" s="3"/>
      <c r="BM85" s="3"/>
      <c r="BN85" s="3"/>
      <c r="BO85" s="3"/>
      <c r="BP85" s="3"/>
      <c r="BQ85" s="3"/>
      <c r="BR85" s="3"/>
      <c r="BS85" s="3"/>
    </row>
    <row r="86" spans="1:81" s="4" customFormat="1" ht="14.25" customHeight="1">
      <c r="BJ86" s="2"/>
      <c r="BK86" s="2"/>
      <c r="BL86" s="3"/>
      <c r="BM86" s="3"/>
      <c r="BN86" s="3"/>
      <c r="BO86" s="3"/>
      <c r="BP86" s="3"/>
      <c r="BQ86" s="3"/>
      <c r="BR86" s="3"/>
      <c r="BS86" s="3"/>
    </row>
    <row r="87" spans="1:81" s="4" customFormat="1" ht="14.25" customHeight="1">
      <c r="BJ87" s="2"/>
      <c r="BK87" s="2"/>
      <c r="BL87" s="3"/>
      <c r="BM87" s="3"/>
      <c r="BN87" s="3"/>
      <c r="BO87" s="3"/>
      <c r="BP87" s="3"/>
      <c r="BQ87" s="3"/>
      <c r="BR87" s="3"/>
      <c r="BS87" s="3"/>
    </row>
    <row r="88" spans="1:81" s="4" customFormat="1" ht="14.25" customHeight="1">
      <c r="BJ88" s="2"/>
      <c r="BK88" s="2"/>
      <c r="BL88" s="3"/>
      <c r="BM88" s="3"/>
      <c r="BN88" s="3"/>
      <c r="BO88" s="3"/>
      <c r="BP88" s="3"/>
      <c r="BQ88" s="3"/>
      <c r="BR88" s="3"/>
      <c r="BS88" s="3"/>
    </row>
    <row r="89" spans="1:81" s="4" customFormat="1" ht="14.25" customHeight="1">
      <c r="BJ89" s="2"/>
      <c r="BK89" s="2"/>
      <c r="BL89" s="3"/>
      <c r="BM89" s="3"/>
      <c r="BN89" s="3"/>
      <c r="BO89" s="3"/>
      <c r="BP89" s="3"/>
      <c r="BQ89" s="3"/>
      <c r="BR89" s="3"/>
      <c r="BS89" s="3"/>
    </row>
    <row r="90" spans="1:81" s="4" customFormat="1" ht="14.25" customHeight="1">
      <c r="BJ90" s="2"/>
      <c r="BK90" s="2"/>
      <c r="BL90" s="3"/>
      <c r="BM90" s="3"/>
      <c r="BN90" s="3"/>
      <c r="BO90" s="3"/>
      <c r="BP90" s="3"/>
      <c r="BQ90" s="3"/>
      <c r="BR90" s="3"/>
      <c r="BS90" s="3"/>
    </row>
    <row r="91" spans="1:81" s="4" customFormat="1" ht="14.25" customHeight="1">
      <c r="BJ91" s="2"/>
      <c r="BK91" s="2"/>
      <c r="BL91" s="3"/>
      <c r="BM91" s="3"/>
      <c r="BN91" s="3"/>
      <c r="BO91" s="3"/>
      <c r="BP91" s="3"/>
      <c r="BQ91" s="3"/>
      <c r="BR91" s="3"/>
      <c r="BS91" s="3"/>
    </row>
    <row r="92" spans="1:81" s="4" customFormat="1" ht="14.25" customHeight="1">
      <c r="BJ92" s="2"/>
      <c r="BK92" s="2"/>
      <c r="BL92" s="3"/>
      <c r="BM92" s="3"/>
      <c r="BN92" s="3"/>
      <c r="BO92" s="3"/>
      <c r="BP92" s="3"/>
      <c r="BQ92" s="3"/>
      <c r="BR92" s="3"/>
      <c r="BS92" s="3"/>
    </row>
    <row r="93" spans="1:81" s="4" customFormat="1" ht="14.25" customHeight="1">
      <c r="BJ93" s="2"/>
      <c r="BK93" s="2"/>
      <c r="BL93" s="3"/>
      <c r="BM93" s="3"/>
      <c r="BN93" s="3"/>
      <c r="BO93" s="3"/>
      <c r="BP93" s="3"/>
      <c r="BQ93" s="3"/>
      <c r="BR93" s="3"/>
      <c r="BS93" s="3"/>
    </row>
    <row r="94" spans="1:81" s="4" customFormat="1" ht="14.25" customHeight="1">
      <c r="BJ94" s="2"/>
      <c r="BK94" s="2"/>
      <c r="BL94" s="3"/>
      <c r="BM94" s="3"/>
      <c r="BN94" s="3"/>
      <c r="BO94" s="3"/>
      <c r="BP94" s="3"/>
      <c r="BQ94" s="3"/>
      <c r="BR94" s="3"/>
      <c r="BS94" s="3"/>
    </row>
    <row r="95" spans="1:81" s="4" customFormat="1" ht="14.25" customHeight="1">
      <c r="BJ95" s="2"/>
      <c r="BK95" s="2"/>
      <c r="BL95" s="3"/>
      <c r="BM95" s="3"/>
      <c r="BN95" s="3"/>
      <c r="BO95" s="3"/>
      <c r="BP95" s="3"/>
      <c r="BQ95" s="3"/>
      <c r="BR95" s="3"/>
      <c r="BS95" s="3"/>
    </row>
    <row r="96" spans="1:81" s="4" customFormat="1" ht="14.25" customHeight="1">
      <c r="BJ96" s="2"/>
      <c r="BK96" s="2"/>
      <c r="BL96" s="3"/>
      <c r="BM96" s="3"/>
      <c r="BN96" s="3"/>
      <c r="BO96" s="3"/>
      <c r="BP96" s="3"/>
      <c r="BQ96" s="3"/>
      <c r="BR96" s="3"/>
      <c r="BS96" s="3"/>
    </row>
    <row r="97" spans="62:71" s="4" customFormat="1" ht="14.25" customHeight="1">
      <c r="BJ97" s="2"/>
      <c r="BK97" s="2"/>
      <c r="BL97" s="3"/>
      <c r="BM97" s="3"/>
      <c r="BN97" s="3"/>
      <c r="BO97" s="3"/>
      <c r="BP97" s="3"/>
      <c r="BQ97" s="3"/>
      <c r="BR97" s="3"/>
      <c r="BS97" s="3"/>
    </row>
    <row r="98" spans="62:71" s="4" customFormat="1" ht="14.25" customHeight="1">
      <c r="BJ98" s="2"/>
      <c r="BK98" s="2"/>
      <c r="BL98" s="3"/>
      <c r="BM98" s="3"/>
      <c r="BN98" s="3"/>
      <c r="BO98" s="3"/>
      <c r="BP98" s="3"/>
      <c r="BQ98" s="3"/>
      <c r="BR98" s="3"/>
      <c r="BS98" s="3"/>
    </row>
    <row r="99" spans="62:71" s="4" customFormat="1" ht="14.25" customHeight="1">
      <c r="BJ99" s="2"/>
      <c r="BK99" s="2"/>
      <c r="BL99" s="3"/>
      <c r="BM99" s="3"/>
      <c r="BN99" s="3"/>
      <c r="BO99" s="3"/>
      <c r="BP99" s="3"/>
      <c r="BQ99" s="3"/>
      <c r="BR99" s="3"/>
      <c r="BS99" s="3"/>
    </row>
    <row r="100" spans="62:71" s="4" customFormat="1" ht="14.25" customHeight="1">
      <c r="BJ100" s="2"/>
      <c r="BK100" s="2"/>
      <c r="BL100" s="3"/>
      <c r="BM100" s="3"/>
      <c r="BN100" s="3"/>
      <c r="BO100" s="3"/>
      <c r="BP100" s="3"/>
      <c r="BQ100" s="3"/>
      <c r="BR100" s="3"/>
      <c r="BS100" s="3"/>
    </row>
    <row r="101" spans="62:71" s="4" customFormat="1" ht="14.25" customHeight="1">
      <c r="BJ101" s="2"/>
      <c r="BK101" s="2"/>
      <c r="BL101" s="3"/>
      <c r="BM101" s="3"/>
      <c r="BN101" s="3"/>
      <c r="BO101" s="3"/>
      <c r="BP101" s="3"/>
      <c r="BQ101" s="3"/>
      <c r="BR101" s="3"/>
      <c r="BS101" s="3"/>
    </row>
    <row r="102" spans="62:71" s="4" customFormat="1" ht="14.25" customHeight="1">
      <c r="BJ102" s="2"/>
      <c r="BK102" s="2"/>
      <c r="BL102" s="3"/>
      <c r="BM102" s="3"/>
      <c r="BN102" s="3"/>
      <c r="BO102" s="3"/>
      <c r="BP102" s="3"/>
      <c r="BQ102" s="3"/>
      <c r="BR102" s="3"/>
      <c r="BS102" s="3"/>
    </row>
    <row r="103" spans="62:71" s="4" customFormat="1" ht="14.25" customHeight="1">
      <c r="BJ103" s="2"/>
      <c r="BK103" s="2"/>
      <c r="BL103" s="3"/>
      <c r="BM103" s="3"/>
      <c r="BN103" s="3"/>
      <c r="BO103" s="3"/>
      <c r="BP103" s="3"/>
      <c r="BQ103" s="3"/>
      <c r="BR103" s="3"/>
      <c r="BS103" s="3"/>
    </row>
    <row r="104" spans="62:71" s="4" customFormat="1" ht="14.25" customHeight="1">
      <c r="BJ104" s="2"/>
      <c r="BK104" s="2"/>
      <c r="BL104" s="3"/>
      <c r="BM104" s="3"/>
      <c r="BN104" s="3"/>
      <c r="BO104" s="3"/>
      <c r="BP104" s="3"/>
      <c r="BQ104" s="3"/>
      <c r="BR104" s="3"/>
      <c r="BS104" s="3"/>
    </row>
    <row r="105" spans="62:71" s="4" customFormat="1" ht="14.25" customHeight="1">
      <c r="BJ105" s="2"/>
      <c r="BK105" s="2"/>
      <c r="BL105" s="3"/>
      <c r="BM105" s="3"/>
      <c r="BN105" s="3"/>
      <c r="BO105" s="3"/>
      <c r="BP105" s="3"/>
      <c r="BQ105" s="3"/>
      <c r="BR105" s="3"/>
      <c r="BS105" s="3"/>
    </row>
    <row r="106" spans="62:71" s="4" customFormat="1" ht="14.25" customHeight="1">
      <c r="BJ106" s="2"/>
      <c r="BK106" s="2"/>
      <c r="BL106" s="3"/>
      <c r="BM106" s="3"/>
      <c r="BN106" s="3"/>
      <c r="BO106" s="3"/>
      <c r="BP106" s="3"/>
      <c r="BQ106" s="3"/>
      <c r="BR106" s="3"/>
      <c r="BS106" s="3"/>
    </row>
    <row r="107" spans="62:71" s="4" customFormat="1" ht="14.25" customHeight="1">
      <c r="BJ107" s="2"/>
      <c r="BK107" s="2"/>
      <c r="BL107" s="3"/>
      <c r="BM107" s="3"/>
      <c r="BN107" s="3"/>
      <c r="BO107" s="3"/>
      <c r="BP107" s="3"/>
      <c r="BQ107" s="3"/>
      <c r="BR107" s="3"/>
      <c r="BS107" s="3"/>
    </row>
    <row r="108" spans="62:71" s="4" customFormat="1" ht="14.25" customHeight="1">
      <c r="BJ108" s="2"/>
      <c r="BK108" s="2"/>
      <c r="BL108" s="3"/>
      <c r="BM108" s="3"/>
      <c r="BN108" s="3"/>
      <c r="BO108" s="3"/>
      <c r="BP108" s="3"/>
      <c r="BQ108" s="3"/>
      <c r="BR108" s="3"/>
      <c r="BS108" s="3"/>
    </row>
    <row r="109" spans="62:71" s="4" customFormat="1" ht="14.25" customHeight="1">
      <c r="BJ109" s="2"/>
      <c r="BK109" s="2"/>
      <c r="BL109" s="3"/>
      <c r="BM109" s="3"/>
      <c r="BN109" s="3"/>
      <c r="BO109" s="3"/>
      <c r="BP109" s="3"/>
      <c r="BQ109" s="3"/>
      <c r="BR109" s="3"/>
      <c r="BS109" s="3"/>
    </row>
    <row r="110" spans="62:71" s="4" customFormat="1" ht="14.25" customHeight="1">
      <c r="BJ110" s="2"/>
      <c r="BK110" s="2"/>
      <c r="BL110" s="3"/>
      <c r="BM110" s="3"/>
      <c r="BN110" s="3"/>
      <c r="BO110" s="3"/>
      <c r="BP110" s="3"/>
      <c r="BQ110" s="3"/>
      <c r="BR110" s="3"/>
      <c r="BS110" s="3"/>
    </row>
    <row r="111" spans="62:71" s="4" customFormat="1" ht="14.25" customHeight="1">
      <c r="BJ111" s="2"/>
      <c r="BK111" s="2"/>
      <c r="BL111" s="3"/>
      <c r="BM111" s="3"/>
      <c r="BN111" s="3"/>
      <c r="BO111" s="3"/>
      <c r="BP111" s="3"/>
      <c r="BQ111" s="3"/>
      <c r="BR111" s="3"/>
      <c r="BS111" s="3"/>
    </row>
    <row r="112" spans="62:71" s="4" customFormat="1" ht="14.25" customHeight="1">
      <c r="BJ112" s="2"/>
      <c r="BK112" s="2"/>
      <c r="BL112" s="3"/>
      <c r="BM112" s="3"/>
      <c r="BN112" s="3"/>
      <c r="BO112" s="3"/>
      <c r="BP112" s="3"/>
      <c r="BQ112" s="3"/>
      <c r="BR112" s="3"/>
      <c r="BS112" s="3"/>
    </row>
    <row r="113" spans="62:71" s="4" customFormat="1" ht="14.25" customHeight="1">
      <c r="BJ113" s="2"/>
      <c r="BK113" s="2"/>
      <c r="BL113" s="3"/>
      <c r="BM113" s="3"/>
      <c r="BN113" s="3"/>
      <c r="BO113" s="3"/>
      <c r="BP113" s="3"/>
      <c r="BQ113" s="3"/>
      <c r="BR113" s="3"/>
      <c r="BS113" s="3"/>
    </row>
    <row r="114" spans="62:71" s="4" customFormat="1" ht="14.25" customHeight="1">
      <c r="BJ114" s="2"/>
      <c r="BK114" s="2"/>
      <c r="BL114" s="3"/>
      <c r="BM114" s="3"/>
      <c r="BN114" s="3"/>
      <c r="BO114" s="3"/>
      <c r="BP114" s="3"/>
      <c r="BQ114" s="3"/>
      <c r="BR114" s="3"/>
      <c r="BS114" s="3"/>
    </row>
    <row r="115" spans="62:71" s="4" customFormat="1" ht="14.25" customHeight="1">
      <c r="BJ115" s="2"/>
      <c r="BK115" s="2"/>
      <c r="BL115" s="3"/>
      <c r="BM115" s="3"/>
      <c r="BN115" s="3"/>
      <c r="BO115" s="3"/>
      <c r="BP115" s="3"/>
      <c r="BQ115" s="3"/>
      <c r="BR115" s="3"/>
      <c r="BS115" s="3"/>
    </row>
    <row r="116" spans="62:71" s="4" customFormat="1" ht="14.25" customHeight="1">
      <c r="BJ116" s="2"/>
      <c r="BK116" s="2"/>
      <c r="BL116" s="3"/>
      <c r="BM116" s="3"/>
      <c r="BN116" s="3"/>
      <c r="BO116" s="3"/>
      <c r="BP116" s="3"/>
      <c r="BQ116" s="3"/>
      <c r="BR116" s="3"/>
      <c r="BS116" s="3"/>
    </row>
    <row r="117" spans="62:71" s="4" customFormat="1" ht="14.25" customHeight="1">
      <c r="BJ117" s="2"/>
      <c r="BK117" s="2"/>
      <c r="BL117" s="3"/>
      <c r="BM117" s="3"/>
      <c r="BN117" s="3"/>
      <c r="BO117" s="3"/>
      <c r="BP117" s="3"/>
      <c r="BQ117" s="3"/>
      <c r="BR117" s="3"/>
      <c r="BS117" s="3"/>
    </row>
    <row r="118" spans="62:71" s="4" customFormat="1" ht="14.25" customHeight="1">
      <c r="BJ118" s="2"/>
      <c r="BK118" s="2"/>
      <c r="BL118" s="3"/>
      <c r="BM118" s="3"/>
      <c r="BN118" s="3"/>
      <c r="BO118" s="3"/>
      <c r="BP118" s="3"/>
      <c r="BQ118" s="3"/>
      <c r="BR118" s="3"/>
      <c r="BS118" s="3"/>
    </row>
    <row r="119" spans="62:71" s="4" customFormat="1" ht="14.25" customHeight="1">
      <c r="BJ119" s="2"/>
      <c r="BK119" s="2"/>
      <c r="BL119" s="3"/>
      <c r="BM119" s="3"/>
      <c r="BN119" s="3"/>
      <c r="BO119" s="3"/>
      <c r="BP119" s="3"/>
      <c r="BQ119" s="3"/>
      <c r="BR119" s="3"/>
      <c r="BS119" s="3"/>
    </row>
    <row r="120" spans="62:71" s="4" customFormat="1" ht="14.25" customHeight="1">
      <c r="BJ120" s="2"/>
      <c r="BK120" s="2"/>
      <c r="BL120" s="3"/>
      <c r="BM120" s="3"/>
      <c r="BN120" s="3"/>
      <c r="BO120" s="3"/>
      <c r="BP120" s="3"/>
      <c r="BQ120" s="3"/>
      <c r="BR120" s="3"/>
      <c r="BS120" s="3"/>
    </row>
    <row r="121" spans="62:71" s="4" customFormat="1" ht="14.25" customHeight="1">
      <c r="BJ121" s="2"/>
      <c r="BK121" s="2"/>
      <c r="BL121" s="3"/>
      <c r="BM121" s="3"/>
      <c r="BN121" s="3"/>
      <c r="BO121" s="3"/>
      <c r="BP121" s="3"/>
      <c r="BQ121" s="3"/>
      <c r="BR121" s="3"/>
      <c r="BS121" s="3"/>
    </row>
    <row r="122" spans="62:71" s="4" customFormat="1" ht="14.25" customHeight="1">
      <c r="BJ122" s="2"/>
      <c r="BK122" s="2"/>
      <c r="BL122" s="3"/>
      <c r="BM122" s="3"/>
      <c r="BN122" s="3"/>
      <c r="BO122" s="3"/>
      <c r="BP122" s="3"/>
      <c r="BQ122" s="3"/>
      <c r="BR122" s="3"/>
      <c r="BS122" s="3"/>
    </row>
    <row r="123" spans="62:71" s="4" customFormat="1" ht="14.25" customHeight="1">
      <c r="BJ123" s="2"/>
      <c r="BK123" s="2"/>
      <c r="BL123" s="3"/>
      <c r="BM123" s="3"/>
      <c r="BN123" s="3"/>
      <c r="BO123" s="3"/>
      <c r="BP123" s="3"/>
      <c r="BQ123" s="3"/>
      <c r="BR123" s="3"/>
      <c r="BS123" s="3"/>
    </row>
    <row r="124" spans="62:71" s="4" customFormat="1" ht="14.25" customHeight="1">
      <c r="BJ124" s="2"/>
      <c r="BK124" s="2"/>
      <c r="BL124" s="3"/>
      <c r="BM124" s="3"/>
      <c r="BN124" s="3"/>
      <c r="BO124" s="3"/>
      <c r="BP124" s="3"/>
      <c r="BQ124" s="3"/>
      <c r="BR124" s="3"/>
      <c r="BS124" s="3"/>
    </row>
    <row r="125" spans="62:71" s="4" customFormat="1" ht="14.25" customHeight="1">
      <c r="BJ125" s="2"/>
      <c r="BK125" s="2"/>
      <c r="BL125" s="3"/>
      <c r="BM125" s="3"/>
      <c r="BN125" s="3"/>
      <c r="BO125" s="3"/>
      <c r="BP125" s="3"/>
      <c r="BQ125" s="3"/>
      <c r="BR125" s="3"/>
      <c r="BS125" s="3"/>
    </row>
    <row r="126" spans="62:71" s="4" customFormat="1" ht="14.25" customHeight="1">
      <c r="BJ126" s="2"/>
      <c r="BK126" s="2"/>
      <c r="BL126" s="3"/>
      <c r="BM126" s="3"/>
      <c r="BN126" s="3"/>
      <c r="BO126" s="3"/>
      <c r="BP126" s="3"/>
      <c r="BQ126" s="3"/>
      <c r="BR126" s="3"/>
      <c r="BS126" s="3"/>
    </row>
    <row r="127" spans="62:71" s="4" customFormat="1" ht="14.25" customHeight="1">
      <c r="BJ127" s="2"/>
      <c r="BK127" s="2"/>
      <c r="BL127" s="3"/>
      <c r="BM127" s="3"/>
      <c r="BN127" s="3"/>
      <c r="BO127" s="3"/>
      <c r="BP127" s="3"/>
      <c r="BQ127" s="3"/>
      <c r="BR127" s="3"/>
      <c r="BS127" s="3"/>
    </row>
    <row r="128" spans="62:71" s="4" customFormat="1" ht="14.25" customHeight="1">
      <c r="BJ128" s="2"/>
      <c r="BK128" s="2"/>
      <c r="BL128" s="3"/>
      <c r="BM128" s="3"/>
      <c r="BN128" s="3"/>
      <c r="BO128" s="3"/>
      <c r="BP128" s="3"/>
      <c r="BQ128" s="3"/>
      <c r="BR128" s="3"/>
      <c r="BS128" s="3"/>
    </row>
    <row r="129" spans="62:71" s="4" customFormat="1" ht="14.25" customHeight="1">
      <c r="BJ129" s="2"/>
      <c r="BK129" s="2"/>
      <c r="BL129" s="3"/>
      <c r="BM129" s="3"/>
      <c r="BN129" s="3"/>
      <c r="BO129" s="3"/>
      <c r="BP129" s="3"/>
      <c r="BQ129" s="3"/>
      <c r="BR129" s="3"/>
      <c r="BS129" s="3"/>
    </row>
    <row r="130" spans="62:71" s="4" customFormat="1" ht="14.25" customHeight="1">
      <c r="BJ130" s="2"/>
      <c r="BK130" s="2"/>
      <c r="BL130" s="3"/>
      <c r="BM130" s="3"/>
      <c r="BN130" s="3"/>
      <c r="BO130" s="3"/>
      <c r="BP130" s="3"/>
      <c r="BQ130" s="3"/>
      <c r="BR130" s="3"/>
      <c r="BS130" s="3"/>
    </row>
    <row r="131" spans="62:71" s="4" customFormat="1" ht="14.25" customHeight="1">
      <c r="BJ131" s="2"/>
      <c r="BK131" s="2"/>
      <c r="BL131" s="3"/>
      <c r="BM131" s="3"/>
      <c r="BN131" s="3"/>
      <c r="BO131" s="3"/>
      <c r="BP131" s="3"/>
      <c r="BQ131" s="3"/>
      <c r="BR131" s="3"/>
      <c r="BS131" s="3"/>
    </row>
    <row r="132" spans="62:71" s="4" customFormat="1" ht="14.25" customHeight="1">
      <c r="BJ132" s="2"/>
      <c r="BK132" s="2"/>
      <c r="BL132" s="3"/>
      <c r="BM132" s="3"/>
      <c r="BN132" s="3"/>
      <c r="BO132" s="3"/>
      <c r="BP132" s="3"/>
      <c r="BQ132" s="3"/>
      <c r="BR132" s="3"/>
      <c r="BS132" s="3"/>
    </row>
    <row r="133" spans="62:71" s="4" customFormat="1" ht="14.25" customHeight="1">
      <c r="BJ133" s="2"/>
      <c r="BK133" s="2"/>
      <c r="BL133" s="3"/>
      <c r="BM133" s="3"/>
      <c r="BN133" s="3"/>
      <c r="BO133" s="3"/>
      <c r="BP133" s="3"/>
      <c r="BQ133" s="3"/>
      <c r="BR133" s="3"/>
      <c r="BS133" s="3"/>
    </row>
    <row r="134" spans="62:71" s="4" customFormat="1" ht="14.25" customHeight="1">
      <c r="BJ134" s="2"/>
      <c r="BK134" s="2"/>
      <c r="BL134" s="3"/>
      <c r="BM134" s="3"/>
      <c r="BN134" s="3"/>
      <c r="BO134" s="3"/>
      <c r="BP134" s="3"/>
      <c r="BQ134" s="3"/>
      <c r="BR134" s="3"/>
      <c r="BS134" s="3"/>
    </row>
    <row r="135" spans="62:71" s="4" customFormat="1" ht="14.25" customHeight="1">
      <c r="BJ135" s="2"/>
      <c r="BK135" s="2"/>
      <c r="BL135" s="3"/>
      <c r="BM135" s="3"/>
      <c r="BN135" s="3"/>
      <c r="BO135" s="3"/>
      <c r="BP135" s="3"/>
      <c r="BQ135" s="3"/>
      <c r="BR135" s="3"/>
      <c r="BS135" s="3"/>
    </row>
  </sheetData>
  <mergeCells count="133">
    <mergeCell ref="BJ55:BK55"/>
    <mergeCell ref="BJ3:BK3"/>
    <mergeCell ref="A4:BI4"/>
    <mergeCell ref="BJ4:BK4"/>
    <mergeCell ref="BF7:BI8"/>
    <mergeCell ref="P7:S8"/>
    <mergeCell ref="P5:S6"/>
    <mergeCell ref="BF5:BI6"/>
    <mergeCell ref="V7:V8"/>
    <mergeCell ref="AR5:BE6"/>
    <mergeCell ref="AR7:BE8"/>
    <mergeCell ref="BJ5:BK5"/>
    <mergeCell ref="AK5:AN6"/>
    <mergeCell ref="AQ5:AQ6"/>
    <mergeCell ref="AQ7:AQ8"/>
    <mergeCell ref="AK7:AN8"/>
    <mergeCell ref="A5:A6"/>
    <mergeCell ref="AQ19:AQ20"/>
    <mergeCell ref="AR19:BE20"/>
    <mergeCell ref="BF19:BI20"/>
    <mergeCell ref="A7:A8"/>
    <mergeCell ref="AK11:AN12"/>
    <mergeCell ref="W7:AJ8"/>
    <mergeCell ref="W9:AJ10"/>
    <mergeCell ref="W11:AJ12"/>
    <mergeCell ref="AQ9:AQ10"/>
    <mergeCell ref="AR9:BE10"/>
    <mergeCell ref="BF9:BI10"/>
    <mergeCell ref="A1:BI1"/>
    <mergeCell ref="A3:B3"/>
    <mergeCell ref="C3:BI3"/>
    <mergeCell ref="AK9:AN10"/>
    <mergeCell ref="V9:V10"/>
    <mergeCell ref="A9:A10"/>
    <mergeCell ref="A11:A12"/>
    <mergeCell ref="W5:AJ6"/>
    <mergeCell ref="V5:V6"/>
    <mergeCell ref="B5:O6"/>
    <mergeCell ref="B7:O8"/>
    <mergeCell ref="B9:O10"/>
    <mergeCell ref="B11:O12"/>
    <mergeCell ref="P9:S10"/>
    <mergeCell ref="V11:V12"/>
    <mergeCell ref="AQ11:AQ12"/>
    <mergeCell ref="V13:V14"/>
    <mergeCell ref="W13:AJ14"/>
    <mergeCell ref="BJ35:BK35"/>
    <mergeCell ref="BJ17:BK17"/>
    <mergeCell ref="BJ22:BK22"/>
    <mergeCell ref="BJ24:BK24"/>
    <mergeCell ref="BJ36:BK36"/>
    <mergeCell ref="P17:S18"/>
    <mergeCell ref="BJ16:BK16"/>
    <mergeCell ref="V22:W24"/>
    <mergeCell ref="X22:AN24"/>
    <mergeCell ref="BJ23:BK23"/>
    <mergeCell ref="AU17:AX18"/>
    <mergeCell ref="BF17:BI18"/>
    <mergeCell ref="V17:V18"/>
    <mergeCell ref="AK17:AN18"/>
    <mergeCell ref="AZ17:AZ18"/>
    <mergeCell ref="V15:V16"/>
    <mergeCell ref="W17:AJ18"/>
    <mergeCell ref="AK15:AN16"/>
    <mergeCell ref="AQ17:AQ18"/>
    <mergeCell ref="AR17:AT18"/>
    <mergeCell ref="W15:AJ16"/>
    <mergeCell ref="BA17:BE18"/>
    <mergeCell ref="P11:S12"/>
    <mergeCell ref="AR11:AR12"/>
    <mergeCell ref="AS11:BE12"/>
    <mergeCell ref="BF11:BI12"/>
    <mergeCell ref="B64:B66"/>
    <mergeCell ref="B27:H28"/>
    <mergeCell ref="A33:A34"/>
    <mergeCell ref="A31:A32"/>
    <mergeCell ref="A29:A30"/>
    <mergeCell ref="A27:A28"/>
    <mergeCell ref="A42:BI42"/>
    <mergeCell ref="AQ13:AQ14"/>
    <mergeCell ref="AR13:AR14"/>
    <mergeCell ref="A13:A14"/>
    <mergeCell ref="AK13:AN14"/>
    <mergeCell ref="AS13:BE14"/>
    <mergeCell ref="BF13:BI14"/>
    <mergeCell ref="B38:B41"/>
    <mergeCell ref="C38:S41"/>
    <mergeCell ref="B33:H34"/>
    <mergeCell ref="B31:H32"/>
    <mergeCell ref="B29:H30"/>
    <mergeCell ref="P13:S14"/>
    <mergeCell ref="B13:O14"/>
    <mergeCell ref="BJ45:BK45"/>
    <mergeCell ref="BF15:BI16"/>
    <mergeCell ref="AS15:BE16"/>
    <mergeCell ref="AQ15:AQ16"/>
    <mergeCell ref="AR15:AR16"/>
    <mergeCell ref="A15:A16"/>
    <mergeCell ref="V50:W51"/>
    <mergeCell ref="A17:A18"/>
    <mergeCell ref="B15:O16"/>
    <mergeCell ref="P15:S16"/>
    <mergeCell ref="B17:O18"/>
    <mergeCell ref="C22:S23"/>
    <mergeCell ref="A22:B23"/>
    <mergeCell ref="B49:I50"/>
    <mergeCell ref="A38:A41"/>
    <mergeCell ref="BJ44:BK44"/>
    <mergeCell ref="BJ15:BK15"/>
    <mergeCell ref="X50:AN51"/>
    <mergeCell ref="BJ50:BK50"/>
    <mergeCell ref="B67:B69"/>
    <mergeCell ref="B70:B72"/>
    <mergeCell ref="V44:W45"/>
    <mergeCell ref="X44:AN45"/>
    <mergeCell ref="A70:A72"/>
    <mergeCell ref="A67:A69"/>
    <mergeCell ref="A64:A66"/>
    <mergeCell ref="C64:S66"/>
    <mergeCell ref="C70:S72"/>
    <mergeCell ref="C67:S69"/>
    <mergeCell ref="J61:J62"/>
    <mergeCell ref="K61:S62"/>
    <mergeCell ref="J56:J57"/>
    <mergeCell ref="K56:S57"/>
    <mergeCell ref="A51:A52"/>
    <mergeCell ref="B51:I52"/>
    <mergeCell ref="A44:B44"/>
    <mergeCell ref="C44:S44"/>
    <mergeCell ref="A45:S45"/>
    <mergeCell ref="A49:A50"/>
    <mergeCell ref="V55:W56"/>
    <mergeCell ref="X55:AN56"/>
  </mergeCells>
  <printOptions horizontalCentered="1" verticalCentered="1"/>
  <pageMargins left="0.19685039370078741" right="0.19685039370078741" top="0.19685039370078741" bottom="0.19685039370078741" header="0" footer="0"/>
  <pageSetup paperSize="9" orientation="landscape" r:id="rId1"/>
  <headerFooter alignWithMargins="0"/>
  <rowBreaks count="1" manualBreakCount="1">
    <brk id="41" max="60" man="1"/>
  </rowBreaks>
</worksheet>
</file>

<file path=xl/worksheets/sheet5.xml><?xml version="1.0" encoding="utf-8"?>
<worksheet xmlns="http://schemas.openxmlformats.org/spreadsheetml/2006/main" xmlns:r="http://schemas.openxmlformats.org/officeDocument/2006/relationships">
  <dimension ref="A1:CF118"/>
  <sheetViews>
    <sheetView view="pageBreakPreview" topLeftCell="A49" zoomScaleSheetLayoutView="100" workbookViewId="0">
      <selection activeCell="A86" sqref="A86"/>
    </sheetView>
  </sheetViews>
  <sheetFormatPr defaultRowHeight="11.25"/>
  <cols>
    <col min="1" max="19" width="2.42578125" style="4" customWidth="1"/>
    <col min="20" max="21" width="1.7109375" style="4" customWidth="1"/>
    <col min="22" max="40" width="2.42578125" style="4" customWidth="1"/>
    <col min="41" max="42" width="1.7109375" style="4" customWidth="1"/>
    <col min="43" max="61" width="2.42578125" style="4" customWidth="1"/>
    <col min="62" max="62" width="2.5703125" style="90" bestFit="1" customWidth="1"/>
    <col min="63" max="63" width="2.140625" style="90" customWidth="1"/>
    <col min="64" max="64" width="2.140625" style="91" customWidth="1"/>
    <col min="65" max="65" width="2.5703125" style="91" bestFit="1" customWidth="1"/>
    <col min="66" max="16384" width="9.140625" style="91"/>
  </cols>
  <sheetData>
    <row r="1" spans="1:65" ht="15.75" customHeight="1">
      <c r="A1" s="1" t="str">
        <f>CONCATENATE([1]Sections!$P$1, " - / - ",[1]Sections!$P$7," ",[1]Sections!$Q$7,": ",[1]Sections!$S$7," [ ",[1]Sections!$V$2," ",ROMAN(COUNT($BM$1:$BM$885))," / ",ROMAN(BM1)," ]")</f>
        <v>Female Focus Group Questionnaire - / - Section 4: Local Governance [ Page II / I ]</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K1" s="91"/>
      <c r="BL1" s="91">
        <v>1</v>
      </c>
      <c r="BM1" s="91">
        <v>1</v>
      </c>
    </row>
    <row r="2" spans="1:65" ht="6" customHeight="1"/>
    <row r="3" spans="1:65" s="3" customFormat="1" ht="15" customHeight="1">
      <c r="A3" s="454">
        <f>VLOOKUP(BJ3,[1]eFFG!$H$1:$J$4015,3,FALSE)</f>
        <v>4.01</v>
      </c>
      <c r="B3" s="455"/>
      <c r="C3" s="7" t="str">
        <f>VLOOKUP(BJ3,[1]eFFG!$O$1:$XX$4015,9,FALSE)</f>
        <v>What are the names of the people who are usually making decisions for people in the village? (in order of importance)</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8"/>
      <c r="BJ3" s="1050">
        <v>9.0399999999999991</v>
      </c>
      <c r="BK3" s="610"/>
    </row>
    <row r="4" spans="1:65" s="3" customFormat="1" ht="14.25" customHeight="1">
      <c r="A4" s="1051" t="str">
        <f>VLOOKUP(BJ3,[1]eFFG!$O$1:$XX$4015,10,FALSE)</f>
        <v>[IF RESPONDENT GIVES MORE THAN THREE RESPONSES, ASK TO SELECT THREE MOST IMPORTANT]</v>
      </c>
      <c r="B4" s="1052"/>
      <c r="C4" s="1052"/>
      <c r="D4" s="1052"/>
      <c r="E4" s="1052"/>
      <c r="F4" s="1052"/>
      <c r="G4" s="1052"/>
      <c r="H4" s="1052"/>
      <c r="I4" s="1052"/>
      <c r="J4" s="1052"/>
      <c r="K4" s="1052"/>
      <c r="L4" s="1052"/>
      <c r="M4" s="1052"/>
      <c r="N4" s="1052"/>
      <c r="O4" s="1052"/>
      <c r="P4" s="1052"/>
      <c r="Q4" s="1052"/>
      <c r="R4" s="1052"/>
      <c r="S4" s="1052"/>
      <c r="T4" s="1052"/>
      <c r="U4" s="1052"/>
      <c r="V4" s="1052"/>
      <c r="W4" s="1052"/>
      <c r="X4" s="1052"/>
      <c r="Y4" s="1052"/>
      <c r="Z4" s="1052"/>
      <c r="AA4" s="1052"/>
      <c r="AB4" s="1052"/>
      <c r="AC4" s="1052"/>
      <c r="AD4" s="1052"/>
      <c r="AE4" s="1052"/>
      <c r="AF4" s="1052"/>
      <c r="AG4" s="1052"/>
      <c r="AH4" s="1052"/>
      <c r="AI4" s="1052"/>
      <c r="AJ4" s="1052"/>
      <c r="AK4" s="1052"/>
      <c r="AL4" s="1052"/>
      <c r="AM4" s="1052"/>
      <c r="AN4" s="1052"/>
      <c r="AO4" s="1052"/>
      <c r="AP4" s="1052"/>
      <c r="AQ4" s="1052"/>
      <c r="AR4" s="1052"/>
      <c r="AS4" s="1052"/>
      <c r="AT4" s="1052"/>
      <c r="AU4" s="1052"/>
      <c r="AV4" s="1052"/>
      <c r="AW4" s="1052"/>
      <c r="AX4" s="1052"/>
      <c r="AY4" s="1052"/>
      <c r="AZ4" s="1052"/>
      <c r="BA4" s="1052"/>
      <c r="BB4" s="1052"/>
      <c r="BC4" s="1052"/>
      <c r="BD4" s="1052"/>
      <c r="BE4" s="1052"/>
      <c r="BF4" s="1052"/>
      <c r="BG4" s="1052"/>
      <c r="BH4" s="1052"/>
      <c r="BI4" s="1053"/>
      <c r="BJ4" s="110"/>
      <c r="BK4" s="110"/>
    </row>
    <row r="5" spans="1:65" s="3" customFormat="1" ht="14.25" customHeight="1">
      <c r="A5" s="47" t="s">
        <v>6</v>
      </c>
      <c r="B5" s="1054" t="str">
        <f>VLOOKUP(BJ3,[1]eFFG!$O$1:$XX$4015,11,FALSE)</f>
        <v>No Such Person</v>
      </c>
      <c r="C5" s="465"/>
      <c r="D5" s="465"/>
      <c r="E5" s="466"/>
      <c r="F5" s="466"/>
      <c r="G5" s="466"/>
      <c r="H5" s="466"/>
      <c r="I5" s="15" t="str">
        <f>CONCATENATE("[&gt;&gt;",FIXED(VLOOKUP(BJ3,[1]eFFG!$O$1:$XX$4015,4,FALSE),2),"]")</f>
        <v>[&gt;&gt;4.04]</v>
      </c>
      <c r="J5" s="466"/>
      <c r="K5" s="466"/>
      <c r="L5" s="465"/>
      <c r="N5" s="1055"/>
      <c r="O5" s="51"/>
      <c r="Q5" s="1056"/>
      <c r="R5" s="60" t="s">
        <v>0</v>
      </c>
      <c r="S5" s="60" t="s">
        <v>1</v>
      </c>
      <c r="T5" s="18"/>
      <c r="U5" s="1057"/>
      <c r="V5" s="47" t="s">
        <v>6</v>
      </c>
      <c r="W5" s="1054" t="str">
        <f>VLOOKUP(BJ3,[1]eFFG!$O$1:$XX$4015,11,FALSE)</f>
        <v>No Such Person</v>
      </c>
      <c r="X5" s="465"/>
      <c r="Y5" s="465"/>
      <c r="Z5" s="466"/>
      <c r="AA5" s="466"/>
      <c r="AB5" s="466"/>
      <c r="AC5" s="466"/>
      <c r="AD5" s="15"/>
      <c r="AE5" s="466"/>
      <c r="AF5" s="466"/>
      <c r="AG5" s="465"/>
      <c r="AI5" s="1055"/>
      <c r="AJ5" s="51"/>
      <c r="AL5" s="1056"/>
      <c r="AM5" s="60" t="s">
        <v>0</v>
      </c>
      <c r="AN5" s="60" t="s">
        <v>1</v>
      </c>
      <c r="AO5" s="214"/>
      <c r="AP5" s="1057"/>
      <c r="AQ5" s="47" t="s">
        <v>6</v>
      </c>
      <c r="AR5" s="1054" t="str">
        <f>VLOOKUP(BJ3,[1]eFFG!$O$1:$XX$4015,11,FALSE)</f>
        <v>No Such Person</v>
      </c>
      <c r="AS5" s="465"/>
      <c r="AT5" s="465"/>
      <c r="AU5" s="466"/>
      <c r="AV5" s="466"/>
      <c r="AW5" s="466"/>
      <c r="AX5" s="466"/>
      <c r="AY5" s="466"/>
      <c r="AZ5" s="466"/>
      <c r="BA5" s="466"/>
      <c r="BB5" s="465"/>
      <c r="BD5" s="1055"/>
      <c r="BE5" s="51"/>
      <c r="BG5" s="1056"/>
      <c r="BH5" s="60" t="s">
        <v>0</v>
      </c>
      <c r="BI5" s="60" t="s">
        <v>1</v>
      </c>
      <c r="BJ5" s="36"/>
      <c r="BK5" s="36"/>
    </row>
    <row r="6" spans="1:65" s="3" customFormat="1" ht="14.25" customHeight="1">
      <c r="A6" s="1058"/>
      <c r="B6" s="1059"/>
      <c r="C6" s="1059"/>
      <c r="D6" s="1059"/>
      <c r="E6" s="1059"/>
      <c r="F6" s="1059"/>
      <c r="G6" s="1059"/>
      <c r="H6" s="1059"/>
      <c r="I6" s="1059"/>
      <c r="J6" s="1059"/>
      <c r="K6" s="1059"/>
      <c r="L6" s="1059"/>
      <c r="M6" s="1059"/>
      <c r="N6" s="1059"/>
      <c r="O6" s="1059"/>
      <c r="P6" s="1059"/>
      <c r="Q6" s="1059"/>
      <c r="R6" s="1060"/>
      <c r="S6" s="1061"/>
      <c r="T6" s="173"/>
      <c r="U6" s="1057"/>
      <c r="V6" s="1058"/>
      <c r="W6" s="1059"/>
      <c r="X6" s="1059"/>
      <c r="Y6" s="1059"/>
      <c r="Z6" s="1059"/>
      <c r="AA6" s="1059"/>
      <c r="AB6" s="1059"/>
      <c r="AC6" s="1059"/>
      <c r="AD6" s="1059"/>
      <c r="AE6" s="1059"/>
      <c r="AF6" s="1059"/>
      <c r="AG6" s="1059"/>
      <c r="AH6" s="1059"/>
      <c r="AI6" s="1059"/>
      <c r="AJ6" s="1059"/>
      <c r="AK6" s="1059"/>
      <c r="AL6" s="1059"/>
      <c r="AM6" s="1060"/>
      <c r="AN6" s="1061"/>
      <c r="AO6" s="1062"/>
      <c r="AP6" s="1057"/>
      <c r="AQ6" s="1058"/>
      <c r="AR6" s="1059"/>
      <c r="AS6" s="1059"/>
      <c r="AT6" s="1059"/>
      <c r="AU6" s="1059"/>
      <c r="AV6" s="1059"/>
      <c r="AW6" s="1059"/>
      <c r="AX6" s="1059"/>
      <c r="AY6" s="1059"/>
      <c r="AZ6" s="1059"/>
      <c r="BA6" s="1059"/>
      <c r="BB6" s="1059"/>
      <c r="BC6" s="1059"/>
      <c r="BD6" s="1059"/>
      <c r="BE6" s="1059"/>
      <c r="BF6" s="1059"/>
      <c r="BG6" s="1059"/>
      <c r="BH6" s="1060"/>
      <c r="BI6" s="1061"/>
      <c r="BJ6" s="84"/>
      <c r="BK6" s="84"/>
    </row>
    <row r="7" spans="1:65" s="3" customFormat="1" ht="14.25" customHeight="1">
      <c r="A7" s="1063"/>
      <c r="B7" s="1060"/>
      <c r="C7" s="1060"/>
      <c r="D7" s="1060"/>
      <c r="E7" s="1060"/>
      <c r="F7" s="1060"/>
      <c r="G7" s="1060"/>
      <c r="H7" s="1060"/>
      <c r="I7" s="1060"/>
      <c r="J7" s="1060"/>
      <c r="K7" s="1060"/>
      <c r="L7" s="1060"/>
      <c r="M7" s="1060"/>
      <c r="N7" s="1060"/>
      <c r="O7" s="1060"/>
      <c r="P7" s="1060"/>
      <c r="Q7" s="1060"/>
      <c r="R7" s="1060"/>
      <c r="S7" s="1061"/>
      <c r="T7" s="173"/>
      <c r="U7" s="1057"/>
      <c r="V7" s="1063"/>
      <c r="W7" s="1060"/>
      <c r="X7" s="1060"/>
      <c r="Y7" s="1060"/>
      <c r="Z7" s="1060"/>
      <c r="AA7" s="1060"/>
      <c r="AB7" s="1060"/>
      <c r="AC7" s="1060"/>
      <c r="AD7" s="1060"/>
      <c r="AE7" s="1060"/>
      <c r="AF7" s="1060"/>
      <c r="AG7" s="1060"/>
      <c r="AH7" s="1060"/>
      <c r="AI7" s="1060"/>
      <c r="AJ7" s="1060"/>
      <c r="AK7" s="1060"/>
      <c r="AL7" s="1060"/>
      <c r="AM7" s="1060"/>
      <c r="AN7" s="1061"/>
      <c r="AO7" s="1062"/>
      <c r="AP7" s="1057"/>
      <c r="AQ7" s="1063"/>
      <c r="AR7" s="1060"/>
      <c r="AS7" s="1060"/>
      <c r="AT7" s="1060"/>
      <c r="AU7" s="1060"/>
      <c r="AV7" s="1060"/>
      <c r="AW7" s="1060"/>
      <c r="AX7" s="1060"/>
      <c r="AY7" s="1060"/>
      <c r="AZ7" s="1060"/>
      <c r="BA7" s="1060"/>
      <c r="BB7" s="1060"/>
      <c r="BC7" s="1060"/>
      <c r="BD7" s="1060"/>
      <c r="BE7" s="1060"/>
      <c r="BF7" s="1060"/>
      <c r="BG7" s="1060"/>
      <c r="BH7" s="1060"/>
      <c r="BI7" s="1061"/>
      <c r="BJ7" s="84"/>
      <c r="BK7" s="84"/>
    </row>
    <row r="8" spans="1:65" s="3" customFormat="1" ht="14.25" customHeight="1">
      <c r="A8" s="1064"/>
      <c r="B8" s="1065"/>
      <c r="C8" s="1065"/>
      <c r="D8" s="1065"/>
      <c r="E8" s="1065"/>
      <c r="F8" s="1065"/>
      <c r="G8" s="1065"/>
      <c r="H8" s="1065"/>
      <c r="I8" s="1065"/>
      <c r="J8" s="1065"/>
      <c r="K8" s="1065"/>
      <c r="L8" s="1065"/>
      <c r="M8" s="1065"/>
      <c r="N8" s="1065"/>
      <c r="O8" s="1065"/>
      <c r="P8" s="1065"/>
      <c r="Q8" s="1065"/>
      <c r="R8" s="1065"/>
      <c r="S8" s="1066"/>
      <c r="T8" s="173"/>
      <c r="U8" s="379"/>
      <c r="V8" s="1064"/>
      <c r="W8" s="1065"/>
      <c r="X8" s="1065"/>
      <c r="Y8" s="1065"/>
      <c r="Z8" s="1065"/>
      <c r="AA8" s="1065"/>
      <c r="AB8" s="1065"/>
      <c r="AC8" s="1065"/>
      <c r="AD8" s="1065"/>
      <c r="AE8" s="1065"/>
      <c r="AF8" s="1065"/>
      <c r="AG8" s="1065"/>
      <c r="AH8" s="1065"/>
      <c r="AI8" s="1065"/>
      <c r="AJ8" s="1065"/>
      <c r="AK8" s="1065"/>
      <c r="AL8" s="1065"/>
      <c r="AM8" s="1065"/>
      <c r="AN8" s="1066"/>
      <c r="AO8" s="173"/>
      <c r="AP8" s="1057"/>
      <c r="AQ8" s="1064"/>
      <c r="AR8" s="1065"/>
      <c r="AS8" s="1065"/>
      <c r="AT8" s="1065"/>
      <c r="AU8" s="1065"/>
      <c r="AV8" s="1065"/>
      <c r="AW8" s="1065"/>
      <c r="AX8" s="1065"/>
      <c r="AY8" s="1065"/>
      <c r="AZ8" s="1065"/>
      <c r="BA8" s="1065"/>
      <c r="BB8" s="1065"/>
      <c r="BC8" s="1065"/>
      <c r="BD8" s="1065"/>
      <c r="BE8" s="1065"/>
      <c r="BF8" s="1065"/>
      <c r="BG8" s="1065"/>
      <c r="BH8" s="1065"/>
      <c r="BI8" s="1066"/>
    </row>
    <row r="9" spans="1:65" s="3" customFormat="1" ht="6" customHeight="1">
      <c r="A9" s="16"/>
      <c r="B9" s="1067"/>
      <c r="C9" s="19"/>
      <c r="D9" s="19"/>
      <c r="E9" s="19"/>
      <c r="F9" s="19"/>
      <c r="G9" s="19"/>
      <c r="H9" s="19"/>
      <c r="I9" s="19"/>
      <c r="J9" s="16"/>
      <c r="K9" s="1067"/>
      <c r="L9" s="19"/>
      <c r="M9" s="19"/>
      <c r="N9" s="19"/>
      <c r="O9" s="19"/>
      <c r="P9" s="19"/>
      <c r="Q9" s="19"/>
      <c r="R9" s="19"/>
      <c r="S9" s="19"/>
      <c r="T9" s="18"/>
      <c r="U9" s="1068"/>
      <c r="V9" s="1069"/>
      <c r="W9" s="1069"/>
      <c r="X9" s="1069"/>
      <c r="Y9" s="1069"/>
      <c r="Z9" s="1069"/>
      <c r="AA9" s="1069"/>
      <c r="AB9" s="1069"/>
      <c r="AC9" s="1069"/>
      <c r="AD9" s="1069"/>
      <c r="AE9" s="1069"/>
      <c r="AF9" s="1069"/>
      <c r="AG9" s="1069"/>
      <c r="AH9" s="1069"/>
      <c r="AI9" s="1069"/>
      <c r="AJ9" s="1069"/>
      <c r="AK9" s="1069"/>
      <c r="AL9" s="1070"/>
      <c r="AM9" s="1070"/>
      <c r="AN9" s="1070"/>
      <c r="AO9" s="18"/>
      <c r="AP9" s="1057"/>
      <c r="AQ9" s="16"/>
      <c r="AR9" s="1067"/>
      <c r="AS9" s="38"/>
      <c r="AT9" s="38"/>
      <c r="AU9" s="491"/>
      <c r="AV9" s="491"/>
      <c r="AW9" s="491"/>
      <c r="AX9" s="491"/>
      <c r="AY9" s="491"/>
      <c r="AZ9" s="16"/>
      <c r="BA9" s="168"/>
      <c r="BB9" s="19"/>
      <c r="BC9" s="19"/>
      <c r="BD9" s="1071"/>
      <c r="BE9" s="1071"/>
      <c r="BF9" s="40"/>
      <c r="BG9" s="40"/>
      <c r="BH9" s="40"/>
      <c r="BI9" s="40"/>
    </row>
    <row r="10" spans="1:65" s="3" customFormat="1" ht="15" customHeight="1">
      <c r="A10" s="454">
        <f>VLOOKUP(BJ10,[1]eFFG!$H$1:$J$4015,3,FALSE)</f>
        <v>4.0199999999999996</v>
      </c>
      <c r="B10" s="455"/>
      <c r="C10" s="7" t="str">
        <f>VLOOKUP(BJ10,[1]eFFG!$O$1:$XX$4015,9,FALSE)</f>
        <v>Do these persons have titles or positions? (For example, are they a {malik / arbab / qariyadar}, mullah, khan, or head of council?)</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8"/>
      <c r="BJ10" s="1050">
        <v>9.0500000000000007</v>
      </c>
      <c r="BK10" s="610"/>
    </row>
    <row r="11" spans="1:65" s="3" customFormat="1" ht="14.25" customHeight="1">
      <c r="A11" s="47" t="s">
        <v>6</v>
      </c>
      <c r="B11" s="1072" t="str">
        <f>VLOOKUP($BJ10,[1]eFFG!$O$1:$XX$4015,11,FALSE)</f>
        <v>This Person Doesn't Have a Title or Position</v>
      </c>
      <c r="C11" s="1073"/>
      <c r="D11" s="1073"/>
      <c r="E11" s="1074"/>
      <c r="F11" s="1075"/>
      <c r="G11" s="1074"/>
      <c r="H11" s="1074"/>
      <c r="I11" s="1074"/>
      <c r="J11" s="1076"/>
      <c r="K11" s="1076"/>
      <c r="L11" s="1076"/>
      <c r="M11" s="1077"/>
      <c r="N11" s="1078"/>
      <c r="O11" s="1078"/>
      <c r="P11" s="1078"/>
      <c r="Q11" s="1078"/>
      <c r="R11" s="1078"/>
      <c r="S11" s="1079"/>
      <c r="T11" s="19"/>
      <c r="U11" s="1080"/>
      <c r="V11" s="47" t="s">
        <v>6</v>
      </c>
      <c r="W11" s="1072" t="str">
        <f>VLOOKUP($BJ10,[1]eFFG!$O$1:$XX$4015,11,FALSE)</f>
        <v>This Person Doesn't Have a Title or Position</v>
      </c>
      <c r="X11" s="1073"/>
      <c r="Y11" s="1073"/>
      <c r="Z11" s="1074"/>
      <c r="AA11" s="1075"/>
      <c r="AB11" s="1074"/>
      <c r="AC11" s="1074"/>
      <c r="AD11" s="1074"/>
      <c r="AE11" s="1076"/>
      <c r="AF11" s="1076"/>
      <c r="AG11" s="1076"/>
      <c r="AH11" s="1077"/>
      <c r="AI11" s="1078"/>
      <c r="AJ11" s="1078"/>
      <c r="AK11" s="1078"/>
      <c r="AL11" s="1078"/>
      <c r="AM11" s="1078"/>
      <c r="AN11" s="1079"/>
      <c r="AO11" s="84"/>
      <c r="AP11" s="1057"/>
      <c r="AQ11" s="47" t="s">
        <v>6</v>
      </c>
      <c r="AR11" s="1072" t="str">
        <f>VLOOKUP($BJ10,[1]eFFG!$O$1:$XX$4015,11,FALSE)</f>
        <v>This Person Doesn't Have a Title or Position</v>
      </c>
      <c r="AS11" s="1073"/>
      <c r="AT11" s="1073"/>
      <c r="AU11" s="1074"/>
      <c r="AV11" s="1075"/>
      <c r="AW11" s="1074"/>
      <c r="AX11" s="1074"/>
      <c r="AY11" s="1074"/>
      <c r="AZ11" s="1076"/>
      <c r="BA11" s="1076"/>
      <c r="BB11" s="1076"/>
      <c r="BC11" s="1077"/>
      <c r="BD11" s="1078"/>
      <c r="BE11" s="1078"/>
      <c r="BF11" s="1078"/>
      <c r="BG11" s="1078"/>
      <c r="BH11" s="1078"/>
      <c r="BI11" s="1079"/>
      <c r="BJ11" s="110"/>
      <c r="BK11" s="110"/>
    </row>
    <row r="12" spans="1:65" s="3" customFormat="1" ht="14.25" customHeight="1">
      <c r="A12" s="60">
        <v>1</v>
      </c>
      <c r="B12" s="1081" t="str">
        <f>VLOOKUP($BJ10,[1]eFFG!$O$1:$XX$4015,12,FALSE)</f>
        <v>Malik</v>
      </c>
      <c r="C12" s="18"/>
      <c r="D12" s="18"/>
      <c r="F12" s="60">
        <v>13</v>
      </c>
      <c r="G12" s="1082" t="str">
        <f>VLOOKUP($BJ10,[1]eFFG!$O$1:$XX$4015,24,FALSE)</f>
        <v>Rohani</v>
      </c>
      <c r="M12" s="148">
        <v>23</v>
      </c>
      <c r="N12" s="1083" t="str">
        <f>VLOOKUP($BJ10,[1]eFFG!$O$1:$XX$4015,34,FALSE)</f>
        <v xml:space="preserve">CDC Deputy </v>
      </c>
      <c r="O12" s="1083"/>
      <c r="P12" s="1083"/>
      <c r="Q12" s="1083"/>
      <c r="R12" s="1083"/>
      <c r="S12" s="1083"/>
      <c r="T12" s="40"/>
      <c r="U12" s="1057"/>
      <c r="V12" s="60">
        <v>1</v>
      </c>
      <c r="W12" s="1081" t="str">
        <f>VLOOKUP($BJ10,[1]eFFG!$O$1:$XX$4015,12,FALSE)</f>
        <v>Malik</v>
      </c>
      <c r="X12" s="18"/>
      <c r="Y12" s="18"/>
      <c r="AA12" s="60">
        <v>13</v>
      </c>
      <c r="AB12" s="1082" t="str">
        <f>VLOOKUP($BJ10,[1]eFFG!$O$1:$XX$4015,24,FALSE)</f>
        <v>Rohani</v>
      </c>
      <c r="AH12" s="148">
        <v>23</v>
      </c>
      <c r="AI12" s="1083" t="str">
        <f>VLOOKUP($BJ10,[1]eFFG!$O$1:$XX$4015,34,FALSE)</f>
        <v xml:space="preserve">CDC Deputy </v>
      </c>
      <c r="AJ12" s="1083"/>
      <c r="AK12" s="1083"/>
      <c r="AL12" s="1083"/>
      <c r="AM12" s="1083"/>
      <c r="AN12" s="1083"/>
      <c r="AO12" s="46"/>
      <c r="AP12" s="1057"/>
      <c r="AQ12" s="60">
        <v>1</v>
      </c>
      <c r="AR12" s="1081" t="str">
        <f>VLOOKUP($BJ10,[1]eFFG!$O$1:$XX$4015,12,FALSE)</f>
        <v>Malik</v>
      </c>
      <c r="AS12" s="18"/>
      <c r="AT12" s="18"/>
      <c r="AV12" s="60">
        <v>13</v>
      </c>
      <c r="AW12" s="1082" t="str">
        <f>VLOOKUP($BJ10,[1]eFFG!$O$1:$XX$4015,24,FALSE)</f>
        <v>Rohani</v>
      </c>
      <c r="BC12" s="148">
        <v>23</v>
      </c>
      <c r="BD12" s="1083" t="str">
        <f>VLOOKUP($BJ10,[1]eFFG!$O$1:$XX$4015,34,FALSE)</f>
        <v xml:space="preserve">CDC Deputy </v>
      </c>
      <c r="BE12" s="1083"/>
      <c r="BF12" s="1083"/>
      <c r="BG12" s="1083"/>
      <c r="BH12" s="1083"/>
      <c r="BI12" s="1083"/>
      <c r="BJ12" s="36"/>
      <c r="BK12" s="36"/>
    </row>
    <row r="13" spans="1:65" s="18" customFormat="1" ht="14.25" customHeight="1">
      <c r="A13" s="60">
        <v>2</v>
      </c>
      <c r="B13" s="1084" t="str">
        <f>VLOOKUP($BJ10,[1]eFFG!$O$1:$XX$4015,13,FALSE)</f>
        <v>Arbab</v>
      </c>
      <c r="C13" s="412"/>
      <c r="D13" s="412"/>
      <c r="E13" s="1085"/>
      <c r="F13" s="82">
        <v>14</v>
      </c>
      <c r="G13" s="1086" t="str">
        <f>VLOOKUP($BJ10,[1]eFFG!$O$1:$XX$4015,25,FALSE)</f>
        <v>Judge</v>
      </c>
      <c r="H13" s="413"/>
      <c r="I13" s="413"/>
      <c r="J13" s="288"/>
      <c r="K13" s="288"/>
      <c r="L13" s="289"/>
      <c r="M13" s="148"/>
      <c r="N13" s="1087"/>
      <c r="O13" s="1087"/>
      <c r="P13" s="1087"/>
      <c r="Q13" s="1087"/>
      <c r="R13" s="1087"/>
      <c r="S13" s="1087"/>
      <c r="T13" s="93"/>
      <c r="U13" s="379"/>
      <c r="V13" s="60">
        <v>2</v>
      </c>
      <c r="W13" s="1084" t="str">
        <f>VLOOKUP($BJ10,[1]eFFG!$O$1:$XX$4015,13,FALSE)</f>
        <v>Arbab</v>
      </c>
      <c r="X13" s="412"/>
      <c r="Y13" s="412"/>
      <c r="Z13" s="1085"/>
      <c r="AA13" s="82">
        <v>14</v>
      </c>
      <c r="AB13" s="1086" t="str">
        <f>VLOOKUP($BJ10,[1]eFFG!$O$1:$XX$4015,25,FALSE)</f>
        <v>Judge</v>
      </c>
      <c r="AC13" s="413"/>
      <c r="AD13" s="413"/>
      <c r="AE13" s="288"/>
      <c r="AF13" s="288"/>
      <c r="AG13" s="289"/>
      <c r="AH13" s="148"/>
      <c r="AI13" s="1087"/>
      <c r="AJ13" s="1087"/>
      <c r="AK13" s="1087"/>
      <c r="AL13" s="1087"/>
      <c r="AM13" s="1087"/>
      <c r="AN13" s="1087"/>
      <c r="AO13" s="56"/>
      <c r="AP13" s="1057"/>
      <c r="AQ13" s="60">
        <v>2</v>
      </c>
      <c r="AR13" s="1084" t="str">
        <f>VLOOKUP($BJ10,[1]eFFG!$O$1:$XX$4015,13,FALSE)</f>
        <v>Arbab</v>
      </c>
      <c r="AS13" s="412"/>
      <c r="AT13" s="412"/>
      <c r="AU13" s="1085"/>
      <c r="AV13" s="82">
        <v>14</v>
      </c>
      <c r="AW13" s="1086" t="str">
        <f>VLOOKUP($BJ10,[1]eFFG!$O$1:$XX$4015,25,FALSE)</f>
        <v>Judge</v>
      </c>
      <c r="AX13" s="413"/>
      <c r="AY13" s="413"/>
      <c r="AZ13" s="288"/>
      <c r="BA13" s="288"/>
      <c r="BB13" s="289"/>
      <c r="BC13" s="148"/>
      <c r="BD13" s="1083"/>
      <c r="BE13" s="1083"/>
      <c r="BF13" s="1083"/>
      <c r="BG13" s="1083"/>
      <c r="BH13" s="1083"/>
      <c r="BI13" s="1083"/>
    </row>
    <row r="14" spans="1:65" s="18" customFormat="1" ht="14.25" customHeight="1">
      <c r="A14" s="60">
        <v>3</v>
      </c>
      <c r="B14" s="1084" t="str">
        <f>VLOOKUP($BJ10,[1]eFFG!$O$1:$XX$4015,14,FALSE)</f>
        <v>Qariyadar</v>
      </c>
      <c r="C14" s="412"/>
      <c r="D14" s="412"/>
      <c r="E14" s="1085"/>
      <c r="F14" s="60">
        <v>15</v>
      </c>
      <c r="G14" s="1086" t="str">
        <f>VLOOKUP($BJ10,[1]eFFG!$O$1:$XX$4015,26,FALSE)</f>
        <v>Tribal Elder</v>
      </c>
      <c r="H14" s="288"/>
      <c r="I14" s="288"/>
      <c r="J14" s="288"/>
      <c r="K14" s="288"/>
      <c r="L14" s="289"/>
      <c r="M14" s="148">
        <v>24</v>
      </c>
      <c r="N14" s="1083" t="str">
        <f>VLOOKUP($BJ10,[1]eFFG!$O$1:$XX$4015,35,FALSE)</f>
        <v>Treasurer of CDC</v>
      </c>
      <c r="O14" s="1083"/>
      <c r="P14" s="1083"/>
      <c r="Q14" s="1083"/>
      <c r="R14" s="1083"/>
      <c r="S14" s="1083"/>
      <c r="T14" s="84"/>
      <c r="U14" s="379"/>
      <c r="V14" s="60">
        <v>3</v>
      </c>
      <c r="W14" s="1084" t="str">
        <f>VLOOKUP($BJ10,[1]eFFG!$O$1:$XX$4015,14,FALSE)</f>
        <v>Qariyadar</v>
      </c>
      <c r="X14" s="412"/>
      <c r="Y14" s="412"/>
      <c r="Z14" s="1085"/>
      <c r="AA14" s="60">
        <v>15</v>
      </c>
      <c r="AB14" s="1086" t="str">
        <f>VLOOKUP($BJ10,[1]eFFG!$O$1:$XX$4015,26,FALSE)</f>
        <v>Tribal Elder</v>
      </c>
      <c r="AC14" s="288"/>
      <c r="AD14" s="288"/>
      <c r="AE14" s="288"/>
      <c r="AF14" s="288"/>
      <c r="AG14" s="289"/>
      <c r="AH14" s="148">
        <v>24</v>
      </c>
      <c r="AI14" s="1083" t="str">
        <f>VLOOKUP($BJ10,[1]eFFG!$O$1:$XX$4015,35,FALSE)</f>
        <v>Treasurer of CDC</v>
      </c>
      <c r="AJ14" s="1083"/>
      <c r="AK14" s="1083"/>
      <c r="AL14" s="1083"/>
      <c r="AM14" s="1083"/>
      <c r="AN14" s="1083"/>
      <c r="AP14" s="1057"/>
      <c r="AQ14" s="60">
        <v>3</v>
      </c>
      <c r="AR14" s="1084" t="str">
        <f>VLOOKUP($BJ10,[1]eFFG!$O$1:$XX$4015,14,FALSE)</f>
        <v>Qariyadar</v>
      </c>
      <c r="AS14" s="412"/>
      <c r="AT14" s="412"/>
      <c r="AU14" s="1085"/>
      <c r="AV14" s="60">
        <v>15</v>
      </c>
      <c r="AW14" s="1086" t="str">
        <f>VLOOKUP($BJ10,[1]eFFG!$O$1:$XX$4015,26,FALSE)</f>
        <v>Tribal Elder</v>
      </c>
      <c r="AX14" s="288"/>
      <c r="AY14" s="288"/>
      <c r="AZ14" s="288"/>
      <c r="BA14" s="288"/>
      <c r="BB14" s="289"/>
      <c r="BC14" s="148">
        <v>24</v>
      </c>
      <c r="BD14" s="1083" t="str">
        <f>VLOOKUP($BJ10,[1]eFFG!$O$1:$XX$4015,35,FALSE)</f>
        <v>Treasurer of CDC</v>
      </c>
      <c r="BE14" s="1083"/>
      <c r="BF14" s="1083"/>
      <c r="BG14" s="1083"/>
      <c r="BH14" s="1083"/>
      <c r="BI14" s="1083"/>
    </row>
    <row r="15" spans="1:65" s="18" customFormat="1" ht="14.25" customHeight="1">
      <c r="A15" s="60">
        <v>4</v>
      </c>
      <c r="B15" s="1084" t="str">
        <f>VLOOKUP($BJ10,[1]eFFG!$O$1:$XX$4015,15,FALSE)</f>
        <v>Khan</v>
      </c>
      <c r="C15" s="1088"/>
      <c r="D15" s="1088"/>
      <c r="E15" s="1085"/>
      <c r="F15" s="60">
        <v>16</v>
      </c>
      <c r="G15" s="1086" t="str">
        <f>VLOOKUP($BJ10,[1]eFFG!$O$1:$XX$4015,27,FALSE)</f>
        <v>Whitebeard</v>
      </c>
      <c r="H15" s="412"/>
      <c r="I15" s="412"/>
      <c r="J15" s="412"/>
      <c r="K15" s="413"/>
      <c r="L15" s="1085"/>
      <c r="M15" s="148"/>
      <c r="N15" s="1083"/>
      <c r="O15" s="1083"/>
      <c r="P15" s="1083"/>
      <c r="Q15" s="1083"/>
      <c r="R15" s="1083"/>
      <c r="S15" s="1083"/>
      <c r="T15" s="46"/>
      <c r="U15" s="1057"/>
      <c r="V15" s="60">
        <v>4</v>
      </c>
      <c r="W15" s="1084" t="str">
        <f>VLOOKUP($BJ10,[1]eFFG!$O$1:$XX$4015,15,FALSE)</f>
        <v>Khan</v>
      </c>
      <c r="X15" s="1088"/>
      <c r="Y15" s="1088"/>
      <c r="Z15" s="1085"/>
      <c r="AA15" s="60">
        <v>16</v>
      </c>
      <c r="AB15" s="1086" t="str">
        <f>VLOOKUP($BJ10,[1]eFFG!$O$1:$XX$4015,27,FALSE)</f>
        <v>Whitebeard</v>
      </c>
      <c r="AC15" s="412"/>
      <c r="AD15" s="412"/>
      <c r="AE15" s="412"/>
      <c r="AF15" s="413"/>
      <c r="AG15" s="1085"/>
      <c r="AH15" s="148"/>
      <c r="AI15" s="1083"/>
      <c r="AJ15" s="1083"/>
      <c r="AK15" s="1083"/>
      <c r="AL15" s="1083"/>
      <c r="AM15" s="1083"/>
      <c r="AN15" s="1083"/>
      <c r="AP15" s="1057"/>
      <c r="AQ15" s="60">
        <v>4</v>
      </c>
      <c r="AR15" s="1084" t="str">
        <f>VLOOKUP($BJ10,[1]eFFG!$O$1:$XX$4015,15,FALSE)</f>
        <v>Khan</v>
      </c>
      <c r="AS15" s="1088"/>
      <c r="AT15" s="1088"/>
      <c r="AU15" s="1085"/>
      <c r="AV15" s="60">
        <v>16</v>
      </c>
      <c r="AW15" s="1086" t="str">
        <f>VLOOKUP($BJ10,[1]eFFG!$O$1:$XX$4015,27,FALSE)</f>
        <v>Whitebeard</v>
      </c>
      <c r="AX15" s="412"/>
      <c r="AY15" s="412"/>
      <c r="AZ15" s="412"/>
      <c r="BA15" s="413"/>
      <c r="BB15" s="1085"/>
      <c r="BC15" s="148"/>
      <c r="BD15" s="1083"/>
      <c r="BE15" s="1083"/>
      <c r="BF15" s="1083"/>
      <c r="BG15" s="1083"/>
      <c r="BH15" s="1083"/>
      <c r="BI15" s="1083"/>
    </row>
    <row r="16" spans="1:65" s="18" customFormat="1" ht="14.25" customHeight="1">
      <c r="A16" s="60">
        <v>5</v>
      </c>
      <c r="B16" s="1084" t="str">
        <f>VLOOKUP($BJ10,[1]eFFG!$O$1:$XX$4015,16,FALSE)</f>
        <v>Zamindar</v>
      </c>
      <c r="C16" s="1088"/>
      <c r="D16" s="1088"/>
      <c r="E16" s="1085"/>
      <c r="F16" s="60">
        <v>17</v>
      </c>
      <c r="G16" s="1089" t="str">
        <f>VLOOKUP($BJ10,[1]eFFG!$O$1:$XX$4015,28,FALSE)</f>
        <v>Head of Council</v>
      </c>
      <c r="H16" s="412"/>
      <c r="I16" s="412"/>
      <c r="J16" s="412"/>
      <c r="K16" s="412"/>
      <c r="L16" s="1090"/>
      <c r="M16" s="148">
        <v>25</v>
      </c>
      <c r="N16" s="1083" t="str">
        <f>VLOOKUP($BJ10,[1]eFFG!$O$1:$XX$4015,36,FALSE)</f>
        <v>Secretary of CDC</v>
      </c>
      <c r="O16" s="1083"/>
      <c r="P16" s="1083"/>
      <c r="Q16" s="1083"/>
      <c r="R16" s="1083"/>
      <c r="S16" s="1083"/>
      <c r="T16" s="56"/>
      <c r="U16" s="1057"/>
      <c r="V16" s="60">
        <v>5</v>
      </c>
      <c r="W16" s="1084" t="str">
        <f>VLOOKUP($BJ10,[1]eFFG!$O$1:$XX$4015,16,FALSE)</f>
        <v>Zamindar</v>
      </c>
      <c r="X16" s="1088"/>
      <c r="Y16" s="1088"/>
      <c r="Z16" s="1085"/>
      <c r="AA16" s="60">
        <v>17</v>
      </c>
      <c r="AB16" s="1089" t="str">
        <f>VLOOKUP($BJ10,[1]eFFG!$O$1:$XX$4015,28,FALSE)</f>
        <v>Head of Council</v>
      </c>
      <c r="AC16" s="412"/>
      <c r="AD16" s="412"/>
      <c r="AE16" s="412"/>
      <c r="AF16" s="412"/>
      <c r="AG16" s="1090"/>
      <c r="AH16" s="148">
        <v>25</v>
      </c>
      <c r="AI16" s="1083" t="str">
        <f>VLOOKUP($BJ10,[1]eFFG!$O$1:$XX$4015,36,FALSE)</f>
        <v>Secretary of CDC</v>
      </c>
      <c r="AJ16" s="1083"/>
      <c r="AK16" s="1083"/>
      <c r="AL16" s="1083"/>
      <c r="AM16" s="1083"/>
      <c r="AN16" s="1083"/>
      <c r="AP16" s="1057"/>
      <c r="AQ16" s="60">
        <v>5</v>
      </c>
      <c r="AR16" s="1084" t="str">
        <f>VLOOKUP($BJ10,[1]eFFG!$O$1:$XX$4015,16,FALSE)</f>
        <v>Zamindar</v>
      </c>
      <c r="AS16" s="1088"/>
      <c r="AT16" s="1088"/>
      <c r="AU16" s="1085"/>
      <c r="AV16" s="60">
        <v>17</v>
      </c>
      <c r="AW16" s="1089" t="str">
        <f>VLOOKUP($BJ10,[1]eFFG!$O$1:$XX$4015,28,FALSE)</f>
        <v>Head of Council</v>
      </c>
      <c r="AX16" s="412"/>
      <c r="AY16" s="412"/>
      <c r="AZ16" s="412"/>
      <c r="BA16" s="412"/>
      <c r="BB16" s="1090"/>
      <c r="BC16" s="148">
        <v>25</v>
      </c>
      <c r="BD16" s="1083" t="str">
        <f>VLOOKUP($BJ10,[1]eFFG!$O$1:$XX$4015,36,FALSE)</f>
        <v>Secretary of CDC</v>
      </c>
      <c r="BE16" s="1083"/>
      <c r="BF16" s="1083"/>
      <c r="BG16" s="1083"/>
      <c r="BH16" s="1083"/>
      <c r="BI16" s="1083"/>
    </row>
    <row r="17" spans="1:63" s="18" customFormat="1" ht="14.25" customHeight="1">
      <c r="A17" s="60">
        <v>6</v>
      </c>
      <c r="B17" s="1084" t="str">
        <f>VLOOKUP($BJ10,[1]eFFG!$O$1:$XX$4015,17,FALSE)</f>
        <v>Beg / Baay</v>
      </c>
      <c r="C17" s="390"/>
      <c r="D17" s="390"/>
      <c r="E17" s="1085"/>
      <c r="F17" s="148">
        <v>18</v>
      </c>
      <c r="G17" s="1091" t="str">
        <f>VLOOKUP($BJ10,[1]eFFG!$O$1:$XX$4015,29,FALSE)</f>
        <v>Head of CDC</v>
      </c>
      <c r="H17" s="1092"/>
      <c r="I17" s="1092"/>
      <c r="J17" s="1092"/>
      <c r="K17" s="1092"/>
      <c r="L17" s="1093"/>
      <c r="M17" s="148"/>
      <c r="N17" s="1083"/>
      <c r="O17" s="1083"/>
      <c r="P17" s="1083"/>
      <c r="Q17" s="1083"/>
      <c r="R17" s="1083"/>
      <c r="S17" s="1083"/>
      <c r="T17" s="19"/>
      <c r="U17" s="379"/>
      <c r="V17" s="60">
        <v>6</v>
      </c>
      <c r="W17" s="1084" t="str">
        <f>VLOOKUP($BJ10,[1]eFFG!$O$1:$XX$4015,17,FALSE)</f>
        <v>Beg / Baay</v>
      </c>
      <c r="X17" s="390"/>
      <c r="Y17" s="390"/>
      <c r="Z17" s="1085"/>
      <c r="AA17" s="148">
        <v>18</v>
      </c>
      <c r="AB17" s="1091" t="str">
        <f>VLOOKUP($BJ10,[1]eFFG!$O$1:$XX$4015,29,FALSE)</f>
        <v>Head of CDC</v>
      </c>
      <c r="AC17" s="1092"/>
      <c r="AD17" s="1092"/>
      <c r="AE17" s="1092"/>
      <c r="AF17" s="1092"/>
      <c r="AG17" s="1093"/>
      <c r="AH17" s="148"/>
      <c r="AI17" s="1083"/>
      <c r="AJ17" s="1083"/>
      <c r="AK17" s="1083"/>
      <c r="AL17" s="1083"/>
      <c r="AM17" s="1083"/>
      <c r="AN17" s="1083"/>
      <c r="AP17" s="1057"/>
      <c r="AQ17" s="60">
        <v>6</v>
      </c>
      <c r="AR17" s="1084" t="str">
        <f>VLOOKUP($BJ10,[1]eFFG!$O$1:$XX$4015,17,FALSE)</f>
        <v>Beg / Baay</v>
      </c>
      <c r="AS17" s="390"/>
      <c r="AT17" s="390"/>
      <c r="AU17" s="1085"/>
      <c r="AV17" s="148">
        <v>18</v>
      </c>
      <c r="AW17" s="1091" t="str">
        <f>VLOOKUP($BJ10,[1]eFFG!$O$1:$XX$4015,29,FALSE)</f>
        <v>Head of CDC</v>
      </c>
      <c r="AX17" s="1092"/>
      <c r="AY17" s="1092"/>
      <c r="AZ17" s="1092"/>
      <c r="BA17" s="1092"/>
      <c r="BB17" s="1093"/>
      <c r="BC17" s="148"/>
      <c r="BD17" s="1083"/>
      <c r="BE17" s="1083"/>
      <c r="BF17" s="1083"/>
      <c r="BG17" s="1083"/>
      <c r="BH17" s="1083"/>
      <c r="BI17" s="1083"/>
    </row>
    <row r="18" spans="1:63" s="18" customFormat="1" ht="14.25" customHeight="1">
      <c r="A18" s="60">
        <v>7</v>
      </c>
      <c r="B18" s="1084" t="str">
        <f>VLOOKUP($BJ10,[1]eFFG!$O$1:$XX$4015,18,FALSE)</f>
        <v>Commander</v>
      </c>
      <c r="C18" s="1094"/>
      <c r="D18" s="1094"/>
      <c r="E18" s="1085"/>
      <c r="F18" s="148"/>
      <c r="G18" s="1091"/>
      <c r="H18" s="1092"/>
      <c r="I18" s="1092"/>
      <c r="J18" s="1092"/>
      <c r="K18" s="1092"/>
      <c r="L18" s="1093"/>
      <c r="M18" s="47">
        <v>26</v>
      </c>
      <c r="N18" s="1086" t="str">
        <f>VLOOKUP($BJ10,[1]eFFG!$O$1:$XX$4015,37,FALSE)</f>
        <v>People's Representative</v>
      </c>
      <c r="O18" s="1095"/>
      <c r="P18" s="1095"/>
      <c r="Q18" s="1095"/>
      <c r="R18" s="1095"/>
      <c r="S18" s="1096"/>
      <c r="T18" s="1067"/>
      <c r="U18" s="379"/>
      <c r="V18" s="60">
        <v>7</v>
      </c>
      <c r="W18" s="1084" t="str">
        <f>VLOOKUP($BJ10,[1]eFFG!$O$1:$XX$4015,18,FALSE)</f>
        <v>Commander</v>
      </c>
      <c r="X18" s="1094"/>
      <c r="Y18" s="1094"/>
      <c r="Z18" s="1085"/>
      <c r="AA18" s="148"/>
      <c r="AB18" s="1091"/>
      <c r="AC18" s="1092"/>
      <c r="AD18" s="1092"/>
      <c r="AE18" s="1092"/>
      <c r="AF18" s="1092"/>
      <c r="AG18" s="1093"/>
      <c r="AH18" s="47">
        <v>26</v>
      </c>
      <c r="AI18" s="1086" t="str">
        <f>VLOOKUP($BJ10,[1]eFFG!$O$1:$XX$4015,37,FALSE)</f>
        <v>People's Representative</v>
      </c>
      <c r="AJ18" s="1095"/>
      <c r="AK18" s="1095"/>
      <c r="AL18" s="1095"/>
      <c r="AM18" s="1095"/>
      <c r="AN18" s="1096"/>
      <c r="AP18" s="1057"/>
      <c r="AQ18" s="60">
        <v>7</v>
      </c>
      <c r="AR18" s="1084" t="str">
        <f>VLOOKUP($BJ10,[1]eFFG!$O$1:$XX$4015,18,FALSE)</f>
        <v>Commander</v>
      </c>
      <c r="AS18" s="1094"/>
      <c r="AT18" s="1094"/>
      <c r="AU18" s="1085"/>
      <c r="AV18" s="148"/>
      <c r="AW18" s="1091"/>
      <c r="AX18" s="1092"/>
      <c r="AY18" s="1092"/>
      <c r="AZ18" s="1092"/>
      <c r="BA18" s="1092"/>
      <c r="BB18" s="1093"/>
      <c r="BC18" s="47">
        <v>26</v>
      </c>
      <c r="BD18" s="1097" t="str">
        <f>VLOOKUP($BJ10,[1]eFFG!$O$1:$XX$4015,37,FALSE)</f>
        <v>People's Representative</v>
      </c>
      <c r="BE18" s="1098"/>
      <c r="BF18" s="1098"/>
      <c r="BG18" s="1098"/>
      <c r="BH18" s="1098"/>
      <c r="BI18" s="1099"/>
      <c r="BJ18" s="12"/>
      <c r="BK18" s="12"/>
    </row>
    <row r="19" spans="1:63" s="18" customFormat="1" ht="14.25" customHeight="1">
      <c r="A19" s="60">
        <v>8</v>
      </c>
      <c r="B19" s="1084" t="str">
        <f>VLOOKUP($BJ10,[1]eFFG!$O$1:$XX$4015,19,FALSE)</f>
        <v>Mullah</v>
      </c>
      <c r="C19" s="391"/>
      <c r="D19" s="391"/>
      <c r="E19" s="1085"/>
      <c r="F19" s="60">
        <v>19</v>
      </c>
      <c r="G19" s="1089" t="str">
        <f>VLOOKUP($BJ10,[1]eFFG!$O$1:$XX$4015,30,FALSE)</f>
        <v>Head of Tribal Council</v>
      </c>
      <c r="H19" s="1100"/>
      <c r="I19" s="1100"/>
      <c r="J19" s="1100"/>
      <c r="K19" s="1100"/>
      <c r="L19" s="1101"/>
      <c r="M19" s="348">
        <v>27</v>
      </c>
      <c r="N19" s="1102" t="str">
        <f>VLOOKUP($BJ10,[1]eFFG!$O$1:$XX$4015,38,FALSE)</f>
        <v>Police Commander</v>
      </c>
      <c r="O19" s="1103"/>
      <c r="P19" s="1103"/>
      <c r="Q19" s="1103"/>
      <c r="R19" s="1103"/>
      <c r="S19" s="1104"/>
      <c r="T19" s="4"/>
      <c r="U19" s="1057"/>
      <c r="V19" s="60">
        <v>8</v>
      </c>
      <c r="W19" s="1084" t="str">
        <f>VLOOKUP($BJ10,[1]eFFG!$O$1:$XX$4015,19,FALSE)</f>
        <v>Mullah</v>
      </c>
      <c r="X19" s="391"/>
      <c r="Y19" s="391"/>
      <c r="Z19" s="1085"/>
      <c r="AA19" s="60">
        <v>19</v>
      </c>
      <c r="AB19" s="1089" t="str">
        <f>VLOOKUP($BJ10,[1]eFFG!$O$1:$XX$4015,30,FALSE)</f>
        <v>Head of Tribal Council</v>
      </c>
      <c r="AC19" s="1100"/>
      <c r="AD19" s="1100"/>
      <c r="AE19" s="1100"/>
      <c r="AF19" s="1100"/>
      <c r="AG19" s="1101"/>
      <c r="AH19" s="348">
        <v>27</v>
      </c>
      <c r="AI19" s="1102" t="str">
        <f>VLOOKUP($BJ10,[1]eFFG!$O$1:$XX$4015,38,FALSE)</f>
        <v>Police Commander</v>
      </c>
      <c r="AJ19" s="1103"/>
      <c r="AK19" s="1103"/>
      <c r="AL19" s="1103"/>
      <c r="AM19" s="1103"/>
      <c r="AN19" s="1104"/>
      <c r="AO19" s="56"/>
      <c r="AP19" s="1057"/>
      <c r="AQ19" s="60">
        <v>8</v>
      </c>
      <c r="AR19" s="1084" t="str">
        <f>VLOOKUP($BJ10,[1]eFFG!$O$1:$XX$4015,19,FALSE)</f>
        <v>Mullah</v>
      </c>
      <c r="AS19" s="391"/>
      <c r="AT19" s="391"/>
      <c r="AU19" s="1085"/>
      <c r="AV19" s="60">
        <v>19</v>
      </c>
      <c r="AW19" s="1089" t="str">
        <f>VLOOKUP($BJ10,[1]eFFG!$O$1:$XX$4015,30,FALSE)</f>
        <v>Head of Tribal Council</v>
      </c>
      <c r="AX19" s="1100"/>
      <c r="AY19" s="1100"/>
      <c r="AZ19" s="1100"/>
      <c r="BA19" s="1100"/>
      <c r="BB19" s="1101"/>
      <c r="BC19" s="348">
        <v>27</v>
      </c>
      <c r="BD19" s="1105" t="str">
        <f>VLOOKUP($BJ10,[1]eFFG!$O$1:$XX$4015,38,FALSE)</f>
        <v>Police Commander</v>
      </c>
      <c r="BE19" s="1106"/>
      <c r="BF19" s="1106"/>
      <c r="BG19" s="1106"/>
      <c r="BH19" s="1106"/>
      <c r="BI19" s="1107"/>
      <c r="BJ19" s="22"/>
      <c r="BK19" s="22"/>
    </row>
    <row r="20" spans="1:63" s="18" customFormat="1" ht="14.25" customHeight="1">
      <c r="A20" s="60">
        <v>9</v>
      </c>
      <c r="B20" s="1084" t="str">
        <f>VLOOKUP($BJ10,[1]eFFG!$O$1:$XX$4015,20,FALSE)</f>
        <v>Imam</v>
      </c>
      <c r="C20" s="391"/>
      <c r="D20" s="391"/>
      <c r="E20" s="1085"/>
      <c r="F20" s="47">
        <v>20</v>
      </c>
      <c r="G20" s="1089" t="str">
        <f>VLOOKUP($BJ10,[1]eFFG!$O$1:$XX$4015,31,FALSE)</f>
        <v>Member of Council</v>
      </c>
      <c r="H20" s="1094"/>
      <c r="I20" s="1094"/>
      <c r="J20" s="1094"/>
      <c r="K20" s="1094"/>
      <c r="L20" s="1108"/>
      <c r="M20" s="890"/>
      <c r="N20" s="1102"/>
      <c r="O20" s="1103"/>
      <c r="P20" s="1103"/>
      <c r="Q20" s="1103"/>
      <c r="R20" s="1103"/>
      <c r="S20" s="1104"/>
      <c r="T20" s="4"/>
      <c r="U20" s="1057"/>
      <c r="V20" s="60">
        <v>9</v>
      </c>
      <c r="W20" s="1084" t="str">
        <f>VLOOKUP($BJ10,[1]eFFG!$O$1:$XX$4015,20,FALSE)</f>
        <v>Imam</v>
      </c>
      <c r="X20" s="391"/>
      <c r="Y20" s="391"/>
      <c r="Z20" s="1085"/>
      <c r="AA20" s="47">
        <v>20</v>
      </c>
      <c r="AB20" s="1089" t="str">
        <f>VLOOKUP($BJ10,[1]eFFG!$O$1:$XX$4015,31,FALSE)</f>
        <v>Member of Council</v>
      </c>
      <c r="AC20" s="1094"/>
      <c r="AD20" s="1094"/>
      <c r="AE20" s="1094"/>
      <c r="AF20" s="1094"/>
      <c r="AG20" s="1108"/>
      <c r="AH20" s="890"/>
      <c r="AI20" s="1102"/>
      <c r="AJ20" s="1103"/>
      <c r="AK20" s="1103"/>
      <c r="AL20" s="1103"/>
      <c r="AM20" s="1103"/>
      <c r="AN20" s="1104"/>
      <c r="AO20" s="84"/>
      <c r="AP20" s="1057"/>
      <c r="AQ20" s="60">
        <v>9</v>
      </c>
      <c r="AR20" s="1084" t="str">
        <f>VLOOKUP($BJ10,[1]eFFG!$O$1:$XX$4015,20,FALSE)</f>
        <v>Imam</v>
      </c>
      <c r="AS20" s="391"/>
      <c r="AT20" s="391"/>
      <c r="AU20" s="1085"/>
      <c r="AV20" s="47">
        <v>20</v>
      </c>
      <c r="AW20" s="1089" t="str">
        <f>VLOOKUP($BJ10,[1]eFFG!$O$1:$XX$4015,31,FALSE)</f>
        <v>Member of Council</v>
      </c>
      <c r="AX20" s="1094"/>
      <c r="AY20" s="1094"/>
      <c r="AZ20" s="1094"/>
      <c r="BA20" s="1094"/>
      <c r="BB20" s="1108"/>
      <c r="BC20" s="890"/>
      <c r="BD20" s="1109"/>
      <c r="BE20" s="1110"/>
      <c r="BF20" s="1110"/>
      <c r="BG20" s="1110"/>
      <c r="BH20" s="1110"/>
      <c r="BI20" s="1111"/>
      <c r="BJ20" s="36"/>
      <c r="BK20" s="36"/>
    </row>
    <row r="21" spans="1:63" s="18" customFormat="1" ht="14.25" customHeight="1">
      <c r="A21" s="60">
        <v>10</v>
      </c>
      <c r="B21" s="1086" t="str">
        <f>VLOOKUP($BJ10,[1]eFFG!$O$1:$XX$4015,21,FALSE)</f>
        <v>Mosque Mullah</v>
      </c>
      <c r="C21" s="413"/>
      <c r="D21" s="413"/>
      <c r="E21" s="1085"/>
      <c r="F21" s="148">
        <v>21</v>
      </c>
      <c r="G21" s="1112" t="str">
        <f>VLOOKUP($BJ10,[1]eFFG!$O$1:$XX$4015,32,FALSE)</f>
        <v>Member of CDC</v>
      </c>
      <c r="H21" s="1113"/>
      <c r="I21" s="1113"/>
      <c r="J21" s="1113"/>
      <c r="K21" s="1113"/>
      <c r="L21" s="1113"/>
      <c r="M21" s="47">
        <v>28</v>
      </c>
      <c r="N21" s="1114" t="str">
        <f>VLOOKUP($BJ10,[1]eFFG!$O$1:$XX$4015,39,FALSE)</f>
        <v>District Administrator</v>
      </c>
      <c r="O21" s="1115"/>
      <c r="P21" s="1115"/>
      <c r="Q21" s="1115"/>
      <c r="R21" s="1115"/>
      <c r="S21" s="1116"/>
      <c r="T21" s="4"/>
      <c r="U21" s="379"/>
      <c r="V21" s="60">
        <v>10</v>
      </c>
      <c r="W21" s="1086" t="str">
        <f>VLOOKUP($BJ10,[1]eFFG!$O$1:$XX$4015,21,FALSE)</f>
        <v>Mosque Mullah</v>
      </c>
      <c r="X21" s="413"/>
      <c r="Y21" s="413"/>
      <c r="Z21" s="1085"/>
      <c r="AA21" s="148">
        <v>21</v>
      </c>
      <c r="AB21" s="1112" t="str">
        <f>VLOOKUP($BJ10,[1]eFFG!$O$1:$XX$4015,32,FALSE)</f>
        <v>Member of CDC</v>
      </c>
      <c r="AC21" s="1113"/>
      <c r="AD21" s="1113"/>
      <c r="AE21" s="1113"/>
      <c r="AF21" s="1113"/>
      <c r="AG21" s="1113"/>
      <c r="AH21" s="47">
        <v>28</v>
      </c>
      <c r="AI21" s="1114" t="str">
        <f>VLOOKUP($BJ10,[1]eFFG!$O$1:$XX$4015,39,FALSE)</f>
        <v>District Administrator</v>
      </c>
      <c r="AJ21" s="1115"/>
      <c r="AK21" s="1115"/>
      <c r="AL21" s="1115"/>
      <c r="AM21" s="1115"/>
      <c r="AN21" s="1116"/>
      <c r="AO21" s="46"/>
      <c r="AP21" s="1057"/>
      <c r="AQ21" s="60">
        <v>10</v>
      </c>
      <c r="AR21" s="1086" t="str">
        <f>VLOOKUP($BJ10,[1]eFFG!$O$1:$XX$4015,21,FALSE)</f>
        <v>Mosque Mullah</v>
      </c>
      <c r="AS21" s="413"/>
      <c r="AT21" s="413"/>
      <c r="AU21" s="1085"/>
      <c r="AV21" s="148">
        <v>21</v>
      </c>
      <c r="AW21" s="1112" t="str">
        <f>VLOOKUP($BJ10,[1]eFFG!$O$1:$XX$4015,32,FALSE)</f>
        <v>Member of CDC</v>
      </c>
      <c r="AX21" s="1113"/>
      <c r="AY21" s="1113"/>
      <c r="AZ21" s="1113"/>
      <c r="BA21" s="1113"/>
      <c r="BB21" s="1113"/>
      <c r="BC21" s="47">
        <v>28</v>
      </c>
      <c r="BD21" s="618" t="str">
        <f>VLOOKUP($BJ10,[1]eFFG!$O$1:$XX$4015,39,FALSE)</f>
        <v>District Administrator</v>
      </c>
      <c r="BI21" s="1117"/>
    </row>
    <row r="22" spans="1:63" s="18" customFormat="1" ht="14.25" customHeight="1">
      <c r="A22" s="60">
        <v>11</v>
      </c>
      <c r="B22" s="1086" t="str">
        <f>VLOOKUP($BJ10,[1]eFFG!$O$1:$XX$4015,22,FALSE)</f>
        <v>Mawlawi</v>
      </c>
      <c r="C22" s="413"/>
      <c r="D22" s="413"/>
      <c r="E22" s="1085"/>
      <c r="F22" s="148"/>
      <c r="G22" s="1113"/>
      <c r="H22" s="1113"/>
      <c r="I22" s="1113"/>
      <c r="J22" s="1113"/>
      <c r="K22" s="1113"/>
      <c r="L22" s="1113"/>
      <c r="M22" s="915"/>
      <c r="N22" s="1118"/>
      <c r="O22" s="1119"/>
      <c r="P22" s="1119"/>
      <c r="Q22" s="1119"/>
      <c r="R22" s="1120"/>
      <c r="S22" s="60" t="s">
        <v>0</v>
      </c>
      <c r="T22" s="4"/>
      <c r="U22" s="379"/>
      <c r="V22" s="60">
        <v>11</v>
      </c>
      <c r="W22" s="1086" t="str">
        <f>VLOOKUP($BJ10,[1]eFFG!$O$1:$XX$4015,22,FALSE)</f>
        <v>Mawlawi</v>
      </c>
      <c r="X22" s="413"/>
      <c r="Y22" s="413"/>
      <c r="Z22" s="1085"/>
      <c r="AA22" s="148"/>
      <c r="AB22" s="1113"/>
      <c r="AC22" s="1113"/>
      <c r="AD22" s="1113"/>
      <c r="AE22" s="1113"/>
      <c r="AF22" s="1113"/>
      <c r="AG22" s="1113"/>
      <c r="AH22" s="915"/>
      <c r="AI22" s="1118"/>
      <c r="AJ22" s="1119"/>
      <c r="AK22" s="1119"/>
      <c r="AL22" s="1119"/>
      <c r="AM22" s="1120"/>
      <c r="AN22" s="60" t="s">
        <v>0</v>
      </c>
      <c r="AO22" s="56"/>
      <c r="AP22" s="1057"/>
      <c r="AQ22" s="60">
        <v>11</v>
      </c>
      <c r="AR22" s="1086" t="str">
        <f>VLOOKUP($BJ10,[1]eFFG!$O$1:$XX$4015,22,FALSE)</f>
        <v>Mawlawi</v>
      </c>
      <c r="AS22" s="413"/>
      <c r="AT22" s="413"/>
      <c r="AU22" s="1085"/>
      <c r="AV22" s="148"/>
      <c r="AW22" s="1113"/>
      <c r="AX22" s="1113"/>
      <c r="AY22" s="1113"/>
      <c r="AZ22" s="1113"/>
      <c r="BA22" s="1113"/>
      <c r="BB22" s="1113"/>
      <c r="BC22" s="915"/>
      <c r="BD22" s="1118"/>
      <c r="BE22" s="1119"/>
      <c r="BF22" s="1119"/>
      <c r="BG22" s="1119"/>
      <c r="BH22" s="1120"/>
      <c r="BI22" s="60" t="s">
        <v>0</v>
      </c>
    </row>
    <row r="23" spans="1:63" s="18" customFormat="1" ht="14.25" customHeight="1">
      <c r="A23" s="47">
        <v>12</v>
      </c>
      <c r="B23" s="1121" t="str">
        <f>VLOOKUP($BJ10,[1]eFFG!$O$1:$XX$4015,23,FALSE)</f>
        <v>Religious Scholar</v>
      </c>
      <c r="C23" s="1122"/>
      <c r="D23" s="1122"/>
      <c r="E23" s="1116"/>
      <c r="F23" s="60">
        <v>22</v>
      </c>
      <c r="G23" s="1123" t="str">
        <f>VLOOKUP($BJ10,[1]eFFG!$O$1:$XX$4015,33,FALSE)</f>
        <v>Member of Tribal Council</v>
      </c>
      <c r="H23" s="1124"/>
      <c r="I23" s="1124"/>
      <c r="J23" s="1124"/>
      <c r="K23" s="1124"/>
      <c r="L23" s="1125"/>
      <c r="M23" s="915"/>
      <c r="N23" s="1126"/>
      <c r="O23" s="1127"/>
      <c r="P23" s="1127"/>
      <c r="Q23" s="1127"/>
      <c r="R23" s="1128"/>
      <c r="S23" s="60" t="s">
        <v>1</v>
      </c>
      <c r="T23" s="84"/>
      <c r="U23" s="1057"/>
      <c r="V23" s="47">
        <v>12</v>
      </c>
      <c r="W23" s="1121" t="str">
        <f>VLOOKUP($BJ10,[1]eFFG!$O$1:$XX$4015,23,FALSE)</f>
        <v>Religious Scholar</v>
      </c>
      <c r="X23" s="1122"/>
      <c r="Y23" s="1122"/>
      <c r="Z23" s="1116"/>
      <c r="AA23" s="60">
        <v>22</v>
      </c>
      <c r="AB23" s="1123" t="str">
        <f>VLOOKUP($BJ10,[1]eFFG!$O$1:$XX$4015,33,FALSE)</f>
        <v>Member of Tribal Council</v>
      </c>
      <c r="AC23" s="1124"/>
      <c r="AD23" s="1124"/>
      <c r="AE23" s="1124"/>
      <c r="AF23" s="1124"/>
      <c r="AG23" s="1125"/>
      <c r="AH23" s="915"/>
      <c r="AI23" s="1126"/>
      <c r="AJ23" s="1127"/>
      <c r="AK23" s="1127"/>
      <c r="AL23" s="1127"/>
      <c r="AM23" s="1128"/>
      <c r="AN23" s="60" t="s">
        <v>1</v>
      </c>
      <c r="AP23" s="1057"/>
      <c r="AQ23" s="47">
        <v>12</v>
      </c>
      <c r="AR23" s="1121" t="str">
        <f>VLOOKUP($BJ10,[1]eFFG!$O$1:$XX$4015,23,FALSE)</f>
        <v>Religious Scholar</v>
      </c>
      <c r="AS23" s="1122"/>
      <c r="AT23" s="1122"/>
      <c r="AU23" s="1116"/>
      <c r="AV23" s="60">
        <v>22</v>
      </c>
      <c r="AW23" s="1123" t="str">
        <f>VLOOKUP($BJ10,[1]eFFG!$O$1:$XX$4015,33,FALSE)</f>
        <v>Member of Tribal Council</v>
      </c>
      <c r="AX23" s="1124"/>
      <c r="AY23" s="1124"/>
      <c r="AZ23" s="1124"/>
      <c r="BA23" s="1124"/>
      <c r="BB23" s="1125"/>
      <c r="BC23" s="915"/>
      <c r="BD23" s="1126"/>
      <c r="BE23" s="1127"/>
      <c r="BF23" s="1127"/>
      <c r="BG23" s="1127"/>
      <c r="BH23" s="1128"/>
      <c r="BI23" s="60" t="s">
        <v>1</v>
      </c>
    </row>
    <row r="24" spans="1:63" s="18" customFormat="1" ht="14.25" customHeight="1">
      <c r="A24" s="148" t="s">
        <v>4</v>
      </c>
      <c r="B24" s="1129" t="str">
        <f>VLOOKUP($BJ10,[1]eFFG!$O$1:$XX$4015,40,FALSE)</f>
        <v>Other:</v>
      </c>
      <c r="C24" s="1130"/>
      <c r="D24" s="1130"/>
      <c r="E24" s="1130"/>
      <c r="F24" s="1130"/>
      <c r="G24" s="1130"/>
      <c r="H24" s="1130"/>
      <c r="I24" s="1130"/>
      <c r="J24" s="1130"/>
      <c r="K24" s="1130"/>
      <c r="L24" s="1130"/>
      <c r="M24" s="1130"/>
      <c r="N24" s="1130"/>
      <c r="O24" s="1130"/>
      <c r="P24" s="1130"/>
      <c r="Q24" s="1130"/>
      <c r="R24" s="1130"/>
      <c r="S24" s="1131"/>
      <c r="T24" s="46"/>
      <c r="U24" s="1057"/>
      <c r="V24" s="148" t="s">
        <v>4</v>
      </c>
      <c r="W24" s="1129" t="str">
        <f>VLOOKUP($BJ10,[1]eFFG!$O$1:$XX$4015,40,FALSE)</f>
        <v>Other:</v>
      </c>
      <c r="X24" s="1130"/>
      <c r="Y24" s="1130"/>
      <c r="Z24" s="1130"/>
      <c r="AA24" s="1130"/>
      <c r="AB24" s="1130"/>
      <c r="AC24" s="1130"/>
      <c r="AD24" s="1130"/>
      <c r="AE24" s="1130"/>
      <c r="AF24" s="1130"/>
      <c r="AG24" s="1130"/>
      <c r="AH24" s="1130"/>
      <c r="AI24" s="1130"/>
      <c r="AJ24" s="1130"/>
      <c r="AK24" s="1130"/>
      <c r="AL24" s="1130"/>
      <c r="AM24" s="1130"/>
      <c r="AN24" s="1131"/>
      <c r="AP24" s="1057"/>
      <c r="AQ24" s="148" t="s">
        <v>4</v>
      </c>
      <c r="AR24" s="1129" t="str">
        <f>VLOOKUP($BJ10,[1]eFFG!$O$1:$XX$4015,40,FALSE)</f>
        <v>Other:</v>
      </c>
      <c r="AS24" s="1130"/>
      <c r="AT24" s="1130"/>
      <c r="AU24" s="1130"/>
      <c r="AV24" s="1130"/>
      <c r="AW24" s="1130"/>
      <c r="AX24" s="1130"/>
      <c r="AY24" s="1130"/>
      <c r="AZ24" s="1130"/>
      <c r="BA24" s="1130"/>
      <c r="BB24" s="1130"/>
      <c r="BC24" s="1130"/>
      <c r="BD24" s="1130"/>
      <c r="BE24" s="1130"/>
      <c r="BF24" s="1130"/>
      <c r="BG24" s="1130"/>
      <c r="BH24" s="1130"/>
      <c r="BI24" s="1131"/>
    </row>
    <row r="25" spans="1:63" s="18" customFormat="1" ht="14.25" customHeight="1">
      <c r="A25" s="148"/>
      <c r="B25" s="1129"/>
      <c r="C25" s="1130"/>
      <c r="D25" s="1130"/>
      <c r="E25" s="1130"/>
      <c r="F25" s="1130"/>
      <c r="G25" s="1130"/>
      <c r="H25" s="1130"/>
      <c r="I25" s="1130"/>
      <c r="J25" s="1130"/>
      <c r="K25" s="1130"/>
      <c r="L25" s="1130"/>
      <c r="M25" s="1130"/>
      <c r="N25" s="1130"/>
      <c r="O25" s="1130"/>
      <c r="P25" s="1130"/>
      <c r="Q25" s="1130"/>
      <c r="R25" s="1130"/>
      <c r="S25" s="1130"/>
      <c r="T25" s="56"/>
      <c r="U25" s="379"/>
      <c r="V25" s="148"/>
      <c r="W25" s="1129"/>
      <c r="X25" s="1130"/>
      <c r="Y25" s="1130"/>
      <c r="Z25" s="1130"/>
      <c r="AA25" s="1130"/>
      <c r="AB25" s="1130"/>
      <c r="AC25" s="1130"/>
      <c r="AD25" s="1130"/>
      <c r="AE25" s="1130"/>
      <c r="AF25" s="1130"/>
      <c r="AG25" s="1130"/>
      <c r="AH25" s="1130"/>
      <c r="AI25" s="1130"/>
      <c r="AJ25" s="1130"/>
      <c r="AK25" s="1130"/>
      <c r="AL25" s="1130"/>
      <c r="AM25" s="1130"/>
      <c r="AN25" s="1130"/>
      <c r="AP25" s="1057"/>
      <c r="AQ25" s="148"/>
      <c r="AR25" s="1129"/>
      <c r="AS25" s="1130"/>
      <c r="AT25" s="1130"/>
      <c r="AU25" s="1130"/>
      <c r="AV25" s="1130"/>
      <c r="AW25" s="1130"/>
      <c r="AX25" s="1130"/>
      <c r="AY25" s="1130"/>
      <c r="AZ25" s="1130"/>
      <c r="BA25" s="1130"/>
      <c r="BB25" s="1130"/>
      <c r="BC25" s="1130"/>
      <c r="BD25" s="1130"/>
      <c r="BE25" s="1130"/>
      <c r="BF25" s="1130"/>
      <c r="BG25" s="1130"/>
      <c r="BH25" s="1130"/>
      <c r="BI25" s="1130"/>
      <c r="BJ25" s="12"/>
      <c r="BK25" s="12"/>
    </row>
    <row r="26" spans="1:63" s="18" customFormat="1" ht="14.25" customHeight="1">
      <c r="A26" s="148"/>
      <c r="B26" s="1129"/>
      <c r="C26" s="1130"/>
      <c r="D26" s="1130"/>
      <c r="E26" s="1130"/>
      <c r="F26" s="1130"/>
      <c r="G26" s="1130"/>
      <c r="H26" s="1130"/>
      <c r="I26" s="1130"/>
      <c r="J26" s="1130"/>
      <c r="K26" s="1130"/>
      <c r="L26" s="1130"/>
      <c r="M26" s="1130"/>
      <c r="N26" s="1130"/>
      <c r="O26" s="1130"/>
      <c r="P26" s="1130"/>
      <c r="Q26" s="1130"/>
      <c r="R26" s="1130"/>
      <c r="S26" s="1130"/>
      <c r="U26" s="379"/>
      <c r="V26" s="148"/>
      <c r="W26" s="1129"/>
      <c r="X26" s="1130"/>
      <c r="Y26" s="1130"/>
      <c r="Z26" s="1130"/>
      <c r="AA26" s="1130"/>
      <c r="AB26" s="1130"/>
      <c r="AC26" s="1130"/>
      <c r="AD26" s="1130"/>
      <c r="AE26" s="1130"/>
      <c r="AF26" s="1130"/>
      <c r="AG26" s="1130"/>
      <c r="AH26" s="1130"/>
      <c r="AI26" s="1130"/>
      <c r="AJ26" s="1130"/>
      <c r="AK26" s="1130"/>
      <c r="AL26" s="1130"/>
      <c r="AM26" s="1130"/>
      <c r="AN26" s="1130"/>
      <c r="AP26" s="1057"/>
      <c r="AQ26" s="148"/>
      <c r="AR26" s="1129"/>
      <c r="AS26" s="1130"/>
      <c r="AT26" s="1130"/>
      <c r="AU26" s="1130"/>
      <c r="AV26" s="1130"/>
      <c r="AW26" s="1130"/>
      <c r="AX26" s="1130"/>
      <c r="AY26" s="1130"/>
      <c r="AZ26" s="1130"/>
      <c r="BA26" s="1130"/>
      <c r="BB26" s="1130"/>
      <c r="BC26" s="1130"/>
      <c r="BD26" s="1130"/>
      <c r="BE26" s="1130"/>
      <c r="BF26" s="1130"/>
      <c r="BG26" s="1130"/>
      <c r="BH26" s="1130"/>
      <c r="BI26" s="1130"/>
      <c r="BJ26" s="22"/>
      <c r="BK26" s="22"/>
    </row>
    <row r="27" spans="1:63" s="18" customFormat="1" ht="6" customHeight="1">
      <c r="U27" s="72"/>
      <c r="AP27" s="72"/>
      <c r="BJ27" s="36"/>
      <c r="BK27" s="36"/>
    </row>
    <row r="28" spans="1:63" s="18" customFormat="1" ht="14.25" customHeight="1">
      <c r="A28" s="1691" t="s">
        <v>49</v>
      </c>
      <c r="B28" s="1691"/>
      <c r="C28" s="1691"/>
      <c r="D28" s="1691"/>
      <c r="E28" s="1691"/>
      <c r="F28" s="1691"/>
      <c r="G28" s="1691"/>
      <c r="H28" s="1691"/>
      <c r="I28" s="1691"/>
      <c r="J28" s="1691"/>
      <c r="K28" s="1691"/>
      <c r="L28" s="1691"/>
      <c r="M28" s="1691"/>
      <c r="N28" s="1691"/>
      <c r="O28" s="1691"/>
      <c r="P28" s="1691"/>
      <c r="Q28" s="1691"/>
      <c r="R28" s="1691"/>
      <c r="S28" s="1691"/>
      <c r="T28" s="1691"/>
      <c r="U28" s="1691"/>
      <c r="V28" s="1691"/>
      <c r="W28" s="1691"/>
      <c r="X28" s="1691"/>
      <c r="Y28" s="1691"/>
      <c r="Z28" s="1691"/>
      <c r="AA28" s="1691"/>
      <c r="AB28" s="1691"/>
      <c r="AC28" s="1691"/>
      <c r="AD28" s="1691"/>
      <c r="AE28" s="1691"/>
      <c r="AF28" s="1691"/>
      <c r="AG28" s="1691"/>
      <c r="AH28" s="1691"/>
      <c r="AI28" s="1691"/>
      <c r="AJ28" s="1691"/>
      <c r="AK28" s="1691"/>
      <c r="AL28" s="1691"/>
      <c r="AM28" s="1691"/>
      <c r="AN28" s="1691"/>
      <c r="AO28" s="1691"/>
      <c r="AP28" s="1691"/>
      <c r="AQ28" s="1691"/>
      <c r="AR28" s="1691"/>
      <c r="AS28" s="1691"/>
      <c r="AT28" s="1691"/>
      <c r="AU28" s="1691"/>
      <c r="AV28" s="1691"/>
      <c r="AW28" s="1691"/>
      <c r="AX28" s="1691"/>
      <c r="AY28" s="1691"/>
      <c r="AZ28" s="1691"/>
      <c r="BA28" s="1691"/>
      <c r="BB28" s="1691"/>
      <c r="BC28" s="1691"/>
      <c r="BD28" s="1691"/>
      <c r="BE28" s="1691"/>
      <c r="BF28" s="1691"/>
      <c r="BG28" s="1691"/>
      <c r="BH28" s="1691"/>
      <c r="BI28" s="1691"/>
      <c r="BJ28" s="56"/>
      <c r="BK28" s="56"/>
    </row>
    <row r="29" spans="1:63" s="18" customFormat="1" ht="6" customHeight="1">
      <c r="U29" s="72"/>
      <c r="AP29" s="1132"/>
      <c r="AQ29" s="1133"/>
      <c r="BG29" s="4"/>
      <c r="BH29" s="4"/>
      <c r="BI29" s="4"/>
      <c r="BJ29" s="12"/>
      <c r="BK29" s="12"/>
    </row>
    <row r="30" spans="1:63" s="18" customFormat="1" ht="15" customHeight="1">
      <c r="A30" s="175">
        <f>VLOOKUP(BJ30,[1]eFFG!$H$1:$J$4015,3,FALSE)</f>
        <v>4.0299999999999994</v>
      </c>
      <c r="B30" s="175"/>
      <c r="C30" s="176" t="str">
        <f>VLOOKUP(BJ30,[1]eFFG!$O$1:$XX$4015,9,FALSE)</f>
        <v>How do these people get their authority? (For example, because they own a lot of land, because their father or family members held a similar position before, because they command a militia, are old, or other reason?)</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610">
        <v>9.06</v>
      </c>
      <c r="BK30" s="610"/>
    </row>
    <row r="31" spans="1:63" s="18" customFormat="1" ht="14.25" customHeight="1">
      <c r="A31" s="47">
        <v>1</v>
      </c>
      <c r="B31" s="1134" t="str">
        <f>VLOOKUP($BJ30,[1]eFFG!$O$1:$XX$4015,11,FALSE)</f>
        <v>Own a Lot of Land</v>
      </c>
      <c r="C31" s="178"/>
      <c r="D31" s="178"/>
      <c r="E31" s="2"/>
      <c r="F31" s="2"/>
      <c r="G31" s="2"/>
      <c r="H31" s="2"/>
      <c r="I31" s="2"/>
      <c r="J31" s="2"/>
      <c r="K31" s="1135">
        <v>8</v>
      </c>
      <c r="L31" s="135" t="str">
        <f>VLOOKUP($BJ30,[1]eFFG!$O$1:$XX$4015,18,FALSE)</f>
        <v>NGO recognize this person / meet with them</v>
      </c>
      <c r="M31" s="238"/>
      <c r="N31" s="238"/>
      <c r="O31" s="238"/>
      <c r="P31" s="238"/>
      <c r="Q31" s="238"/>
      <c r="R31" s="238"/>
      <c r="S31" s="1136"/>
      <c r="T31" s="347"/>
      <c r="U31" s="45"/>
      <c r="V31" s="47">
        <v>1</v>
      </c>
      <c r="W31" s="1134" t="str">
        <f>VLOOKUP($BJ30,[1]eFFG!$O$1:$XX$4015,11,FALSE)</f>
        <v>Own a Lot of Land</v>
      </c>
      <c r="X31" s="178"/>
      <c r="Y31" s="178"/>
      <c r="Z31" s="2"/>
      <c r="AA31" s="2"/>
      <c r="AB31" s="2"/>
      <c r="AC31" s="2"/>
      <c r="AD31" s="2"/>
      <c r="AE31" s="2"/>
      <c r="AF31" s="1135">
        <v>8</v>
      </c>
      <c r="AG31" s="135" t="str">
        <f>VLOOKUP($BJ30,[1]eFFG!$O$1:$XX$4015,18,FALSE)</f>
        <v>NGO recognize this person / meet with them</v>
      </c>
      <c r="AH31" s="238"/>
      <c r="AI31" s="238"/>
      <c r="AJ31" s="238"/>
      <c r="AK31" s="238"/>
      <c r="AL31" s="238"/>
      <c r="AM31" s="238"/>
      <c r="AN31" s="1136"/>
      <c r="AO31" s="347"/>
      <c r="AP31" s="1057"/>
      <c r="AQ31" s="47">
        <v>1</v>
      </c>
      <c r="AR31" s="1134" t="str">
        <f>VLOOKUP($BJ30,[1]eFFG!$O$1:$XX$4015,11,FALSE)</f>
        <v>Own a Lot of Land</v>
      </c>
      <c r="AS31" s="178"/>
      <c r="AT31" s="178"/>
      <c r="AU31" s="2"/>
      <c r="AV31" s="2"/>
      <c r="AW31" s="2"/>
      <c r="AX31" s="2"/>
      <c r="AY31" s="2"/>
      <c r="AZ31" s="2"/>
      <c r="BA31" s="1135">
        <v>8</v>
      </c>
      <c r="BB31" s="135" t="str">
        <f>VLOOKUP($BJ30,[1]eFFG!$O$1:$XX$4015,18,FALSE)</f>
        <v>NGO recognize this person / meet with them</v>
      </c>
      <c r="BC31" s="238"/>
      <c r="BD31" s="238"/>
      <c r="BE31" s="238"/>
      <c r="BF31" s="238"/>
      <c r="BG31" s="238"/>
      <c r="BH31" s="238"/>
      <c r="BI31" s="1136"/>
      <c r="BJ31" s="110"/>
      <c r="BK31" s="110"/>
    </row>
    <row r="32" spans="1:63" s="18" customFormat="1" ht="14.25" customHeight="1">
      <c r="A32" s="47">
        <v>2</v>
      </c>
      <c r="B32" s="1084" t="str">
        <f>VLOOKUP($BJ30,[1]eFFG!$O$1:$XX$4015,12,FALSE)</f>
        <v>Have a Lot of Money</v>
      </c>
      <c r="C32" s="412"/>
      <c r="D32" s="412"/>
      <c r="E32" s="412"/>
      <c r="F32" s="413"/>
      <c r="G32" s="413"/>
      <c r="H32" s="413"/>
      <c r="I32" s="413"/>
      <c r="J32" s="1085"/>
      <c r="K32" s="890"/>
      <c r="L32" s="124"/>
      <c r="M32" s="215"/>
      <c r="N32" s="215"/>
      <c r="O32" s="215"/>
      <c r="P32" s="215"/>
      <c r="Q32" s="215"/>
      <c r="R32" s="215"/>
      <c r="S32" s="1137"/>
      <c r="T32" s="1138"/>
      <c r="U32" s="45"/>
      <c r="V32" s="47">
        <v>2</v>
      </c>
      <c r="W32" s="1084" t="str">
        <f>VLOOKUP($BJ30,[1]eFFG!$O$1:$XX$4015,12,FALSE)</f>
        <v>Have a Lot of Money</v>
      </c>
      <c r="X32" s="412"/>
      <c r="Y32" s="412"/>
      <c r="Z32" s="412"/>
      <c r="AA32" s="413"/>
      <c r="AB32" s="413"/>
      <c r="AC32" s="413"/>
      <c r="AD32" s="413"/>
      <c r="AE32" s="1085"/>
      <c r="AF32" s="890"/>
      <c r="AG32" s="124"/>
      <c r="AH32" s="215"/>
      <c r="AI32" s="215"/>
      <c r="AJ32" s="215"/>
      <c r="AK32" s="215"/>
      <c r="AL32" s="215"/>
      <c r="AM32" s="215"/>
      <c r="AN32" s="1137"/>
      <c r="AO32" s="1138"/>
      <c r="AP32" s="1057"/>
      <c r="AQ32" s="47">
        <v>2</v>
      </c>
      <c r="AR32" s="1084" t="str">
        <f>VLOOKUP($BJ30,[1]eFFG!$O$1:$XX$4015,12,FALSE)</f>
        <v>Have a Lot of Money</v>
      </c>
      <c r="AS32" s="412"/>
      <c r="AT32" s="412"/>
      <c r="AU32" s="412"/>
      <c r="AV32" s="413"/>
      <c r="AW32" s="413"/>
      <c r="AX32" s="413"/>
      <c r="AY32" s="413"/>
      <c r="AZ32" s="1085"/>
      <c r="BA32" s="890"/>
      <c r="BB32" s="124"/>
      <c r="BC32" s="215"/>
      <c r="BD32" s="215"/>
      <c r="BE32" s="215"/>
      <c r="BF32" s="215"/>
      <c r="BG32" s="215"/>
      <c r="BH32" s="215"/>
      <c r="BI32" s="1137"/>
      <c r="BJ32" s="36"/>
      <c r="BK32" s="36"/>
    </row>
    <row r="33" spans="1:84" s="18" customFormat="1" ht="14.25" customHeight="1">
      <c r="A33" s="348">
        <v>3</v>
      </c>
      <c r="B33" s="1139" t="str">
        <f>VLOOKUP($BJ30,[1]eFFG!$O$1:$XX$4015,13,FALSE)</f>
        <v>Father or Family Members Held Position</v>
      </c>
      <c r="C33" s="1140"/>
      <c r="D33" s="1140"/>
      <c r="E33" s="1140"/>
      <c r="F33" s="1140"/>
      <c r="G33" s="1140"/>
      <c r="H33" s="1140"/>
      <c r="I33" s="1140"/>
      <c r="J33" s="1141"/>
      <c r="K33" s="60">
        <v>9</v>
      </c>
      <c r="L33" s="1084" t="str">
        <f>VLOOKUP($BJ30,[1]eFFG!$O$1:$XX$4015,19,FALSE)</f>
        <v>Age</v>
      </c>
      <c r="M33" s="1142"/>
      <c r="N33" s="1142"/>
      <c r="O33" s="1142"/>
      <c r="P33" s="1142"/>
      <c r="Q33" s="1142"/>
      <c r="R33" s="1142"/>
      <c r="S33" s="1143"/>
      <c r="U33" s="45"/>
      <c r="V33" s="348">
        <v>3</v>
      </c>
      <c r="W33" s="1139" t="str">
        <f>VLOOKUP($BJ30,[1]eFFG!$O$1:$XX$4015,13,FALSE)</f>
        <v>Father or Family Members Held Position</v>
      </c>
      <c r="X33" s="1140"/>
      <c r="Y33" s="1140"/>
      <c r="Z33" s="1140"/>
      <c r="AA33" s="1140"/>
      <c r="AB33" s="1140"/>
      <c r="AC33" s="1140"/>
      <c r="AD33" s="1140"/>
      <c r="AE33" s="1141"/>
      <c r="AF33" s="60">
        <v>9</v>
      </c>
      <c r="AG33" s="1084" t="str">
        <f>VLOOKUP($BJ30,[1]eFFG!$O$1:$XX$4015,19,FALSE)</f>
        <v>Age</v>
      </c>
      <c r="AH33" s="1142"/>
      <c r="AI33" s="1142"/>
      <c r="AJ33" s="1142"/>
      <c r="AK33" s="1142"/>
      <c r="AL33" s="1142"/>
      <c r="AM33" s="1142"/>
      <c r="AN33" s="1143"/>
      <c r="AP33" s="1057"/>
      <c r="AQ33" s="348">
        <v>3</v>
      </c>
      <c r="AR33" s="1139" t="str">
        <f>VLOOKUP($BJ30,[1]eFFG!$O$1:$XX$4015,13,FALSE)</f>
        <v>Father or Family Members Held Position</v>
      </c>
      <c r="AS33" s="1140"/>
      <c r="AT33" s="1140"/>
      <c r="AU33" s="1140"/>
      <c r="AV33" s="1140"/>
      <c r="AW33" s="1140"/>
      <c r="AX33" s="1140"/>
      <c r="AY33" s="1140"/>
      <c r="AZ33" s="1141"/>
      <c r="BA33" s="60">
        <v>9</v>
      </c>
      <c r="BB33" s="1084" t="str">
        <f>VLOOKUP($BJ30,[1]eFFG!$O$1:$XX$4015,19,FALSE)</f>
        <v>Age</v>
      </c>
      <c r="BC33" s="1142"/>
      <c r="BD33" s="1142"/>
      <c r="BE33" s="1142"/>
      <c r="BF33" s="1142"/>
      <c r="BG33" s="1142"/>
      <c r="BH33" s="1142"/>
      <c r="BI33" s="1143"/>
      <c r="BJ33" s="22"/>
      <c r="BK33" s="22"/>
    </row>
    <row r="34" spans="1:84" s="18" customFormat="1" ht="14.25" customHeight="1">
      <c r="A34" s="890"/>
      <c r="B34" s="1139"/>
      <c r="C34" s="1140"/>
      <c r="D34" s="1140"/>
      <c r="E34" s="1140"/>
      <c r="F34" s="1140"/>
      <c r="G34" s="1140"/>
      <c r="H34" s="1140"/>
      <c r="I34" s="1140"/>
      <c r="J34" s="1141"/>
      <c r="K34" s="47">
        <v>10</v>
      </c>
      <c r="L34" s="1084" t="str">
        <f>VLOOKUP($BJ30,[1]eFFG!$O$1:$XX$4015,20,FALSE)</f>
        <v>Wisdom</v>
      </c>
      <c r="M34" s="1142"/>
      <c r="N34" s="1142"/>
      <c r="O34" s="1142"/>
      <c r="P34" s="1142"/>
      <c r="Q34" s="1142"/>
      <c r="R34" s="1142"/>
      <c r="S34" s="1143"/>
      <c r="U34" s="45"/>
      <c r="V34" s="890"/>
      <c r="W34" s="1139"/>
      <c r="X34" s="1140"/>
      <c r="Y34" s="1140"/>
      <c r="Z34" s="1140"/>
      <c r="AA34" s="1140"/>
      <c r="AB34" s="1140"/>
      <c r="AC34" s="1140"/>
      <c r="AD34" s="1140"/>
      <c r="AE34" s="1141"/>
      <c r="AF34" s="47">
        <v>10</v>
      </c>
      <c r="AG34" s="1084" t="str">
        <f>VLOOKUP($BJ30,[1]eFFG!$O$1:$XX$4015,20,FALSE)</f>
        <v>Wisdom</v>
      </c>
      <c r="AH34" s="1142"/>
      <c r="AI34" s="1142"/>
      <c r="AJ34" s="1142"/>
      <c r="AK34" s="1142"/>
      <c r="AL34" s="1142"/>
      <c r="AM34" s="1142"/>
      <c r="AN34" s="1143"/>
      <c r="AP34" s="1057"/>
      <c r="AQ34" s="890"/>
      <c r="AR34" s="1139"/>
      <c r="AS34" s="1140"/>
      <c r="AT34" s="1140"/>
      <c r="AU34" s="1140"/>
      <c r="AV34" s="1140"/>
      <c r="AW34" s="1140"/>
      <c r="AX34" s="1140"/>
      <c r="AY34" s="1140"/>
      <c r="AZ34" s="1141"/>
      <c r="BA34" s="47">
        <v>10</v>
      </c>
      <c r="BB34" s="1084" t="str">
        <f>VLOOKUP($BJ30,[1]eFFG!$O$1:$XX$4015,20,FALSE)</f>
        <v>Wisdom</v>
      </c>
      <c r="BC34" s="1142"/>
      <c r="BD34" s="1142"/>
      <c r="BE34" s="1142"/>
      <c r="BF34" s="1142"/>
      <c r="BG34" s="1142"/>
      <c r="BH34" s="1142"/>
      <c r="BI34" s="1143"/>
      <c r="BJ34" s="36"/>
      <c r="BK34" s="36"/>
    </row>
    <row r="35" spans="1:84" s="18" customFormat="1" ht="14.25" customHeight="1">
      <c r="A35" s="82">
        <v>4</v>
      </c>
      <c r="B35" s="1084" t="str">
        <f>VLOOKUP($BJ30,[1]eFFG!$O$1:$XX$4015,14,FALSE)</f>
        <v>From Powerful Family</v>
      </c>
      <c r="C35" s="413"/>
      <c r="D35" s="413"/>
      <c r="E35" s="413"/>
      <c r="F35" s="413"/>
      <c r="G35" s="413"/>
      <c r="H35" s="413"/>
      <c r="I35" s="413"/>
      <c r="J35" s="1085"/>
      <c r="K35" s="47">
        <v>11</v>
      </c>
      <c r="L35" s="1086" t="str">
        <f>VLOOKUP($BJ30,[1]eFFG!$O$1:$XX$4015,21,FALSE)</f>
        <v>Level of Education</v>
      </c>
      <c r="M35" s="1142"/>
      <c r="N35" s="1142"/>
      <c r="O35" s="1142"/>
      <c r="P35" s="1142"/>
      <c r="Q35" s="1142"/>
      <c r="R35" s="1142"/>
      <c r="S35" s="1143"/>
      <c r="T35" s="56"/>
      <c r="U35" s="45"/>
      <c r="V35" s="82">
        <v>4</v>
      </c>
      <c r="W35" s="1084" t="str">
        <f>VLOOKUP($BJ30,[1]eFFG!$O$1:$XX$4015,14,FALSE)</f>
        <v>From Powerful Family</v>
      </c>
      <c r="X35" s="413"/>
      <c r="Y35" s="413"/>
      <c r="Z35" s="413"/>
      <c r="AA35" s="413"/>
      <c r="AB35" s="413"/>
      <c r="AC35" s="413"/>
      <c r="AD35" s="413"/>
      <c r="AE35" s="1085"/>
      <c r="AF35" s="47">
        <v>11</v>
      </c>
      <c r="AG35" s="1086" t="str">
        <f>VLOOKUP($BJ30,[1]eFFG!$O$1:$XX$4015,21,FALSE)</f>
        <v>Level of Education</v>
      </c>
      <c r="AH35" s="1142"/>
      <c r="AI35" s="1142"/>
      <c r="AJ35" s="1142"/>
      <c r="AK35" s="1142"/>
      <c r="AL35" s="1142"/>
      <c r="AM35" s="1142"/>
      <c r="AN35" s="1143"/>
      <c r="AO35" s="56"/>
      <c r="AP35" s="1057"/>
      <c r="AQ35" s="82">
        <v>4</v>
      </c>
      <c r="AR35" s="1084" t="str">
        <f>VLOOKUP($BJ30,[1]eFFG!$O$1:$XX$4015,14,FALSE)</f>
        <v>From Powerful Family</v>
      </c>
      <c r="AS35" s="413"/>
      <c r="AT35" s="413"/>
      <c r="AU35" s="413"/>
      <c r="AV35" s="413"/>
      <c r="AW35" s="413"/>
      <c r="AX35" s="413"/>
      <c r="AY35" s="413"/>
      <c r="AZ35" s="1085"/>
      <c r="BA35" s="47">
        <v>11</v>
      </c>
      <c r="BB35" s="1086" t="str">
        <f>VLOOKUP($BJ30,[1]eFFG!$O$1:$XX$4015,21,FALSE)</f>
        <v>Level of Education</v>
      </c>
      <c r="BC35" s="1142"/>
      <c r="BD35" s="1142"/>
      <c r="BE35" s="1142"/>
      <c r="BF35" s="1142"/>
      <c r="BG35" s="1142"/>
      <c r="BH35" s="1142"/>
      <c r="BI35" s="1143"/>
      <c r="BJ35" s="56"/>
      <c r="BK35" s="56"/>
    </row>
    <row r="36" spans="1:84" s="18" customFormat="1" ht="14.25" customHeight="1">
      <c r="A36" s="60">
        <v>5</v>
      </c>
      <c r="B36" s="1084" t="str">
        <f>VLOOKUP($BJ30,[1]eFFG!$O$1:$XX$4015,15,FALSE)</f>
        <v>Respected and Trusted by Villagers</v>
      </c>
      <c r="C36" s="1144"/>
      <c r="D36" s="1144"/>
      <c r="E36" s="1144"/>
      <c r="F36" s="413"/>
      <c r="G36" s="413"/>
      <c r="H36" s="413"/>
      <c r="I36" s="413"/>
      <c r="J36" s="1085"/>
      <c r="K36" s="47">
        <v>12</v>
      </c>
      <c r="L36" s="1086" t="str">
        <f>VLOOKUP($BJ30,[1]eFFG!$O$1:$XX$4015,22,FALSE)</f>
        <v>Teacher</v>
      </c>
      <c r="M36" s="413"/>
      <c r="N36" s="1144"/>
      <c r="O36" s="1144"/>
      <c r="P36" s="1144"/>
      <c r="Q36" s="1144"/>
      <c r="R36" s="1144"/>
      <c r="S36" s="1145"/>
      <c r="U36" s="45"/>
      <c r="V36" s="60">
        <v>5</v>
      </c>
      <c r="W36" s="1084" t="str">
        <f>VLOOKUP($BJ30,[1]eFFG!$O$1:$XX$4015,15,FALSE)</f>
        <v>Respected and Trusted by Villagers</v>
      </c>
      <c r="X36" s="1144"/>
      <c r="Y36" s="1144"/>
      <c r="Z36" s="1144"/>
      <c r="AA36" s="413"/>
      <c r="AB36" s="413"/>
      <c r="AC36" s="413"/>
      <c r="AD36" s="413"/>
      <c r="AE36" s="1085"/>
      <c r="AF36" s="47">
        <v>12</v>
      </c>
      <c r="AG36" s="1086" t="str">
        <f>VLOOKUP($BJ30,[1]eFFG!$O$1:$XX$4015,22,FALSE)</f>
        <v>Teacher</v>
      </c>
      <c r="AH36" s="413"/>
      <c r="AI36" s="1144"/>
      <c r="AJ36" s="1144"/>
      <c r="AK36" s="1144"/>
      <c r="AL36" s="1144"/>
      <c r="AM36" s="1144"/>
      <c r="AN36" s="1145"/>
      <c r="AP36" s="1057"/>
      <c r="AQ36" s="60">
        <v>5</v>
      </c>
      <c r="AR36" s="1084" t="str">
        <f>VLOOKUP($BJ30,[1]eFFG!$O$1:$XX$4015,15,FALSE)</f>
        <v>Respected and Trusted by Villagers</v>
      </c>
      <c r="AS36" s="1144"/>
      <c r="AT36" s="1144"/>
      <c r="AU36" s="1144"/>
      <c r="AV36" s="413"/>
      <c r="AW36" s="413"/>
      <c r="AX36" s="413"/>
      <c r="AY36" s="413"/>
      <c r="AZ36" s="1085"/>
      <c r="BA36" s="47">
        <v>12</v>
      </c>
      <c r="BB36" s="1086" t="str">
        <f>VLOOKUP($BJ30,[1]eFFG!$O$1:$XX$4015,22,FALSE)</f>
        <v>Teacher</v>
      </c>
      <c r="BC36" s="413"/>
      <c r="BD36" s="1144"/>
      <c r="BE36" s="1144"/>
      <c r="BF36" s="1144"/>
      <c r="BG36" s="1144"/>
      <c r="BH36" s="1144"/>
      <c r="BI36" s="1145"/>
      <c r="BJ36" s="56"/>
      <c r="BK36" s="56"/>
    </row>
    <row r="37" spans="1:84" s="18" customFormat="1" ht="14.25" customHeight="1">
      <c r="A37" s="60">
        <v>6</v>
      </c>
      <c r="B37" s="1084" t="str">
        <f>VLOOKUP($BJ30,[1]eFFG!$O$1:$XX$4015,16,FALSE)</f>
        <v>Command Militia</v>
      </c>
      <c r="C37" s="1146"/>
      <c r="D37" s="1146"/>
      <c r="E37" s="1146"/>
      <c r="F37" s="413"/>
      <c r="G37" s="413"/>
      <c r="H37" s="413"/>
      <c r="I37" s="413"/>
      <c r="J37" s="1085"/>
      <c r="K37" s="60">
        <v>13</v>
      </c>
      <c r="L37" s="1086" t="str">
        <f>VLOOKUP($BJ30,[1]eFFG!$O$1:$XX$4015,23,FALSE)</f>
        <v>Head of Council</v>
      </c>
      <c r="M37" s="413"/>
      <c r="N37" s="1147"/>
      <c r="O37" s="1100"/>
      <c r="P37" s="413"/>
      <c r="Q37" s="413"/>
      <c r="R37" s="1146"/>
      <c r="S37" s="1085"/>
      <c r="U37" s="45"/>
      <c r="V37" s="60">
        <v>6</v>
      </c>
      <c r="W37" s="1084" t="str">
        <f>VLOOKUP($BJ30,[1]eFFG!$O$1:$XX$4015,16,FALSE)</f>
        <v>Command Militia</v>
      </c>
      <c r="X37" s="1146"/>
      <c r="Y37" s="1146"/>
      <c r="Z37" s="1146"/>
      <c r="AA37" s="413"/>
      <c r="AB37" s="413"/>
      <c r="AC37" s="413"/>
      <c r="AD37" s="413"/>
      <c r="AE37" s="1085"/>
      <c r="AF37" s="60">
        <v>13</v>
      </c>
      <c r="AG37" s="1086" t="str">
        <f>VLOOKUP($BJ30,[1]eFFG!$O$1:$XX$4015,23,FALSE)</f>
        <v>Head of Council</v>
      </c>
      <c r="AH37" s="413"/>
      <c r="AI37" s="1147"/>
      <c r="AJ37" s="1100"/>
      <c r="AK37" s="413"/>
      <c r="AL37" s="413"/>
      <c r="AM37" s="1146"/>
      <c r="AN37" s="1085"/>
      <c r="AP37" s="1057"/>
      <c r="AQ37" s="60">
        <v>6</v>
      </c>
      <c r="AR37" s="1084" t="str">
        <f>VLOOKUP($BJ30,[1]eFFG!$O$1:$XX$4015,16,FALSE)</f>
        <v>Command Militia</v>
      </c>
      <c r="AS37" s="1146"/>
      <c r="AT37" s="1146"/>
      <c r="AU37" s="1146"/>
      <c r="AV37" s="413"/>
      <c r="AW37" s="413"/>
      <c r="AX37" s="413"/>
      <c r="AY37" s="413"/>
      <c r="AZ37" s="1085"/>
      <c r="BA37" s="60">
        <v>13</v>
      </c>
      <c r="BB37" s="1086" t="str">
        <f>VLOOKUP($BJ30,[1]eFFG!$O$1:$XX$4015,23,FALSE)</f>
        <v>Head of Council</v>
      </c>
      <c r="BC37" s="413"/>
      <c r="BD37" s="1147"/>
      <c r="BE37" s="1100"/>
      <c r="BF37" s="413"/>
      <c r="BG37" s="413"/>
      <c r="BH37" s="1146"/>
      <c r="BI37" s="1085"/>
      <c r="BJ37" s="84"/>
      <c r="BK37" s="38"/>
    </row>
    <row r="38" spans="1:84" s="18" customFormat="1" ht="14.25" customHeight="1">
      <c r="A38" s="348">
        <v>7</v>
      </c>
      <c r="B38" s="1139" t="str">
        <f>VLOOKUP($BJ30,[1]eFFG!$O$1:$XX$4015,17,FALSE)</f>
        <v>Uloswol / Government Officials recognize this person / meet with them</v>
      </c>
      <c r="C38" s="1140"/>
      <c r="D38" s="1140"/>
      <c r="E38" s="1140"/>
      <c r="F38" s="1140"/>
      <c r="G38" s="1140"/>
      <c r="H38" s="1140"/>
      <c r="I38" s="1140"/>
      <c r="J38" s="1141"/>
      <c r="K38" s="60">
        <v>14</v>
      </c>
      <c r="L38" s="1086" t="str">
        <f>VLOOKUP($BJ30,[1]eFFG!$O$1:$XX$4015,24,FALSE)</f>
        <v>Member of Council</v>
      </c>
      <c r="M38" s="1142"/>
      <c r="N38" s="1142"/>
      <c r="O38" s="1142"/>
      <c r="P38" s="1142"/>
      <c r="Q38" s="1142"/>
      <c r="R38" s="1142"/>
      <c r="S38" s="1143"/>
      <c r="U38" s="45"/>
      <c r="V38" s="348">
        <v>7</v>
      </c>
      <c r="W38" s="1139" t="str">
        <f>VLOOKUP($BJ30,[1]eFFG!$O$1:$XX$4015,17,FALSE)</f>
        <v>Uloswol / Government Officials recognize this person / meet with them</v>
      </c>
      <c r="X38" s="1140"/>
      <c r="Y38" s="1140"/>
      <c r="Z38" s="1140"/>
      <c r="AA38" s="1140"/>
      <c r="AB38" s="1140"/>
      <c r="AC38" s="1140"/>
      <c r="AD38" s="1140"/>
      <c r="AE38" s="1141"/>
      <c r="AF38" s="60">
        <v>14</v>
      </c>
      <c r="AG38" s="1086" t="str">
        <f>VLOOKUP($BJ30,[1]eFFG!$O$1:$XX$4015,24,FALSE)</f>
        <v>Member of Council</v>
      </c>
      <c r="AH38" s="1142"/>
      <c r="AI38" s="1142"/>
      <c r="AJ38" s="1142"/>
      <c r="AK38" s="1142"/>
      <c r="AL38" s="1142"/>
      <c r="AM38" s="1142"/>
      <c r="AN38" s="1143"/>
      <c r="AP38" s="1057"/>
      <c r="AQ38" s="348">
        <v>7</v>
      </c>
      <c r="AR38" s="1139" t="str">
        <f>VLOOKUP($BJ30,[1]eFFG!$O$1:$XX$4015,17,FALSE)</f>
        <v>Uloswol / Government Officials recognize this person / meet with them</v>
      </c>
      <c r="AS38" s="1140"/>
      <c r="AT38" s="1140"/>
      <c r="AU38" s="1140"/>
      <c r="AV38" s="1140"/>
      <c r="AW38" s="1140"/>
      <c r="AX38" s="1140"/>
      <c r="AY38" s="1140"/>
      <c r="AZ38" s="1141"/>
      <c r="BA38" s="60">
        <v>14</v>
      </c>
      <c r="BB38" s="1086" t="str">
        <f>VLOOKUP($BJ30,[1]eFFG!$O$1:$XX$4015,24,FALSE)</f>
        <v>Member of Council</v>
      </c>
      <c r="BC38" s="1142"/>
      <c r="BD38" s="1142"/>
      <c r="BE38" s="1142"/>
      <c r="BF38" s="1142"/>
      <c r="BG38" s="1142"/>
      <c r="BH38" s="1142"/>
      <c r="BI38" s="1143"/>
      <c r="BJ38" s="46"/>
      <c r="BK38" s="38"/>
    </row>
    <row r="39" spans="1:84" s="18" customFormat="1" ht="14.25" customHeight="1">
      <c r="A39" s="1135"/>
      <c r="B39" s="1139"/>
      <c r="C39" s="1140"/>
      <c r="D39" s="1140"/>
      <c r="E39" s="1140"/>
      <c r="F39" s="1140"/>
      <c r="G39" s="1140"/>
      <c r="H39" s="1140"/>
      <c r="I39" s="1140"/>
      <c r="J39" s="1141"/>
      <c r="K39" s="60">
        <v>15</v>
      </c>
      <c r="L39" s="1086" t="str">
        <f>VLOOKUP($BJ30,[1]eFFG!$O$1:$XX$4015,25,FALSE)</f>
        <v>Head of CDC</v>
      </c>
      <c r="M39" s="1142"/>
      <c r="N39" s="1142"/>
      <c r="O39" s="1142"/>
      <c r="P39" s="1142"/>
      <c r="Q39" s="1142"/>
      <c r="R39" s="1142"/>
      <c r="S39" s="1143"/>
      <c r="U39" s="45"/>
      <c r="V39" s="1135"/>
      <c r="W39" s="1139"/>
      <c r="X39" s="1140"/>
      <c r="Y39" s="1140"/>
      <c r="Z39" s="1140"/>
      <c r="AA39" s="1140"/>
      <c r="AB39" s="1140"/>
      <c r="AC39" s="1140"/>
      <c r="AD39" s="1140"/>
      <c r="AE39" s="1141"/>
      <c r="AF39" s="60">
        <v>15</v>
      </c>
      <c r="AG39" s="1086" t="str">
        <f>VLOOKUP($BJ30,[1]eFFG!$O$1:$XX$4015,25,FALSE)</f>
        <v>Head of CDC</v>
      </c>
      <c r="AH39" s="1142"/>
      <c r="AI39" s="1142"/>
      <c r="AJ39" s="1142"/>
      <c r="AK39" s="1142"/>
      <c r="AL39" s="1142"/>
      <c r="AM39" s="1142"/>
      <c r="AN39" s="1143"/>
      <c r="AP39" s="1057"/>
      <c r="AQ39" s="1135"/>
      <c r="AR39" s="1139"/>
      <c r="AS39" s="1140"/>
      <c r="AT39" s="1140"/>
      <c r="AU39" s="1140"/>
      <c r="AV39" s="1140"/>
      <c r="AW39" s="1140"/>
      <c r="AX39" s="1140"/>
      <c r="AY39" s="1140"/>
      <c r="AZ39" s="1141"/>
      <c r="BA39" s="60">
        <v>15</v>
      </c>
      <c r="BB39" s="1086" t="str">
        <f>VLOOKUP($BJ30,[1]eFFG!$O$1:$XX$4015,25,FALSE)</f>
        <v>Head of CDC</v>
      </c>
      <c r="BC39" s="1142"/>
      <c r="BD39" s="1142"/>
      <c r="BE39" s="1142"/>
      <c r="BF39" s="1142"/>
      <c r="BG39" s="1142"/>
      <c r="BH39" s="1142"/>
      <c r="BI39" s="1143"/>
      <c r="BJ39" s="56"/>
      <c r="BK39" s="38"/>
    </row>
    <row r="40" spans="1:84" s="18" customFormat="1" ht="14.25" customHeight="1" thickBot="1">
      <c r="A40" s="1135"/>
      <c r="B40" s="1148"/>
      <c r="C40" s="1149"/>
      <c r="D40" s="1149"/>
      <c r="E40" s="1149"/>
      <c r="F40" s="1149"/>
      <c r="G40" s="1149"/>
      <c r="H40" s="1149"/>
      <c r="I40" s="1149"/>
      <c r="J40" s="1150"/>
      <c r="K40" s="60">
        <v>16</v>
      </c>
      <c r="L40" s="1086" t="str">
        <f>VLOOKUP($BJ30,[1]eFFG!$O$1:$XX$4015,26,FALSE)</f>
        <v>Member of CDC</v>
      </c>
      <c r="M40" s="413"/>
      <c r="N40" s="413"/>
      <c r="O40" s="413"/>
      <c r="P40" s="413"/>
      <c r="Q40" s="413"/>
      <c r="R40" s="413"/>
      <c r="S40" s="1143"/>
      <c r="U40" s="45"/>
      <c r="V40" s="890"/>
      <c r="W40" s="1148"/>
      <c r="X40" s="1149"/>
      <c r="Y40" s="1149"/>
      <c r="Z40" s="1149"/>
      <c r="AA40" s="1149"/>
      <c r="AB40" s="1149"/>
      <c r="AC40" s="1149"/>
      <c r="AD40" s="1149"/>
      <c r="AE40" s="1150"/>
      <c r="AF40" s="60">
        <v>16</v>
      </c>
      <c r="AG40" s="1086" t="str">
        <f>VLOOKUP($BJ30,[1]eFFG!$O$1:$XX$4015,26,FALSE)</f>
        <v>Member of CDC</v>
      </c>
      <c r="AH40" s="413"/>
      <c r="AI40" s="413"/>
      <c r="AJ40" s="413"/>
      <c r="AK40" s="413"/>
      <c r="AL40" s="413"/>
      <c r="AM40" s="413"/>
      <c r="AN40" s="1143"/>
      <c r="AP40" s="1057"/>
      <c r="AQ40" s="890"/>
      <c r="AR40" s="1148"/>
      <c r="AS40" s="1149"/>
      <c r="AT40" s="1149"/>
      <c r="AU40" s="1149"/>
      <c r="AV40" s="1149"/>
      <c r="AW40" s="1149"/>
      <c r="AX40" s="1149"/>
      <c r="AY40" s="1149"/>
      <c r="AZ40" s="1150"/>
      <c r="BA40" s="60">
        <v>16</v>
      </c>
      <c r="BB40" s="1086" t="str">
        <f>VLOOKUP($BJ30,[1]eFFG!$O$1:$XX$4015,26,FALSE)</f>
        <v>Member of CDC</v>
      </c>
      <c r="BC40" s="413"/>
      <c r="BD40" s="413"/>
      <c r="BE40" s="413"/>
      <c r="BF40" s="413"/>
      <c r="BG40" s="413"/>
      <c r="BH40" s="413"/>
      <c r="BI40" s="1143"/>
      <c r="BK40" s="38"/>
    </row>
    <row r="41" spans="1:84" s="18" customFormat="1" ht="14.25" customHeight="1" thickBot="1">
      <c r="A41" s="1151"/>
      <c r="B41" s="1152"/>
      <c r="C41" s="1152"/>
      <c r="D41" s="1152"/>
      <c r="E41" s="1152"/>
      <c r="F41" s="1152"/>
      <c r="G41" s="1152"/>
      <c r="H41" s="1152"/>
      <c r="I41" s="1152"/>
      <c r="J41" s="1153"/>
      <c r="K41" s="47">
        <v>17</v>
      </c>
      <c r="L41" s="1123" t="str">
        <f>VLOOKUP($BJ30,[1]eFFG!$O$1:$XX$4015,27,FALSE)</f>
        <v>Member of District Council</v>
      </c>
      <c r="M41" s="1124"/>
      <c r="N41" s="1124"/>
      <c r="O41" s="1124"/>
      <c r="P41" s="1124"/>
      <c r="Q41" s="1124"/>
      <c r="R41" s="1124"/>
      <c r="S41" s="1116"/>
      <c r="U41" s="45"/>
      <c r="V41" s="620"/>
      <c r="W41" s="1154"/>
      <c r="X41" s="1152"/>
      <c r="Y41" s="1152"/>
      <c r="Z41" s="1152"/>
      <c r="AA41" s="1152"/>
      <c r="AB41" s="1152"/>
      <c r="AC41" s="1152"/>
      <c r="AD41" s="1152"/>
      <c r="AE41" s="1153"/>
      <c r="AF41" s="47">
        <v>17</v>
      </c>
      <c r="AG41" s="1123" t="str">
        <f>VLOOKUP($BJ30,[1]eFFG!$O$1:$XX$4015,27,FALSE)</f>
        <v>Member of District Council</v>
      </c>
      <c r="AH41" s="1124"/>
      <c r="AI41" s="1124"/>
      <c r="AJ41" s="1124"/>
      <c r="AK41" s="1124"/>
      <c r="AL41" s="1124"/>
      <c r="AM41" s="1124"/>
      <c r="AN41" s="1116"/>
      <c r="AP41" s="1057"/>
      <c r="AQ41" s="620"/>
      <c r="AR41" s="1154"/>
      <c r="AS41" s="1152"/>
      <c r="AT41" s="1152"/>
      <c r="AU41" s="1152"/>
      <c r="AV41" s="1152"/>
      <c r="AW41" s="1152"/>
      <c r="AX41" s="1152"/>
      <c r="AY41" s="1152"/>
      <c r="AZ41" s="1153"/>
      <c r="BA41" s="47">
        <v>17</v>
      </c>
      <c r="BB41" s="1123" t="str">
        <f>VLOOKUP($BJ30,[1]eFFG!$O$1:$XX$4015,27,FALSE)</f>
        <v>Member of District Council</v>
      </c>
      <c r="BC41" s="1124"/>
      <c r="BD41" s="1124"/>
      <c r="BE41" s="1124"/>
      <c r="BF41" s="1124"/>
      <c r="BG41" s="1124"/>
      <c r="BH41" s="1124"/>
      <c r="BI41" s="1116"/>
      <c r="BK41" s="38"/>
    </row>
    <row r="42" spans="1:84" s="18" customFormat="1" ht="14.25" customHeight="1">
      <c r="A42" s="1135" t="s">
        <v>4</v>
      </c>
      <c r="B42" s="1155" t="str">
        <f>VLOOKUP($BJ30,[1]eFFG!$O$1:$XX$4015,28,FALSE)</f>
        <v>Other:</v>
      </c>
      <c r="C42" s="1156"/>
      <c r="D42" s="1157"/>
      <c r="E42" s="1157"/>
      <c r="F42" s="1157"/>
      <c r="G42" s="1157"/>
      <c r="H42" s="1157"/>
      <c r="I42" s="1157"/>
      <c r="J42" s="1157"/>
      <c r="K42" s="1157"/>
      <c r="L42" s="1157"/>
      <c r="M42" s="1157"/>
      <c r="N42" s="1157"/>
      <c r="O42" s="1157"/>
      <c r="P42" s="1157"/>
      <c r="Q42" s="1157"/>
      <c r="R42" s="1157"/>
      <c r="S42" s="60" t="s">
        <v>0</v>
      </c>
      <c r="U42" s="45"/>
      <c r="V42" s="348" t="s">
        <v>4</v>
      </c>
      <c r="W42" s="1155" t="str">
        <f>VLOOKUP($BJ30,[1]eFFG!$O$1:$XX$4015,28,FALSE)</f>
        <v>Other:</v>
      </c>
      <c r="X42" s="1156"/>
      <c r="Y42" s="1157"/>
      <c r="Z42" s="1157"/>
      <c r="AA42" s="1157"/>
      <c r="AB42" s="1157"/>
      <c r="AC42" s="1157"/>
      <c r="AD42" s="1157"/>
      <c r="AE42" s="1157"/>
      <c r="AF42" s="1157"/>
      <c r="AG42" s="1157"/>
      <c r="AH42" s="1157"/>
      <c r="AI42" s="1157"/>
      <c r="AJ42" s="1157"/>
      <c r="AK42" s="1157"/>
      <c r="AL42" s="1157"/>
      <c r="AM42" s="1157"/>
      <c r="AN42" s="60" t="s">
        <v>0</v>
      </c>
      <c r="AP42" s="1057"/>
      <c r="AQ42" s="348" t="s">
        <v>4</v>
      </c>
      <c r="AR42" s="1155" t="str">
        <f>VLOOKUP($BJ30,[1]eFFG!$O$1:$XX$4015,28,FALSE)</f>
        <v>Other:</v>
      </c>
      <c r="AS42" s="1156"/>
      <c r="AT42" s="1157"/>
      <c r="AU42" s="1157"/>
      <c r="AV42" s="1157"/>
      <c r="AW42" s="1157"/>
      <c r="AX42" s="1157"/>
      <c r="AY42" s="1157"/>
      <c r="AZ42" s="1157"/>
      <c r="BA42" s="1157"/>
      <c r="BB42" s="1157"/>
      <c r="BC42" s="1157"/>
      <c r="BD42" s="1157"/>
      <c r="BE42" s="1157"/>
      <c r="BF42" s="1157"/>
      <c r="BG42" s="1157"/>
      <c r="BH42" s="1157"/>
      <c r="BI42" s="60" t="s">
        <v>0</v>
      </c>
      <c r="BK42" s="38"/>
    </row>
    <row r="43" spans="1:84" s="18" customFormat="1" ht="14.25" customHeight="1">
      <c r="A43" s="890"/>
      <c r="B43" s="1158"/>
      <c r="C43" s="1159"/>
      <c r="D43" s="1160"/>
      <c r="E43" s="1160"/>
      <c r="F43" s="1160"/>
      <c r="G43" s="1160"/>
      <c r="H43" s="1160"/>
      <c r="I43" s="1160"/>
      <c r="J43" s="1160"/>
      <c r="K43" s="1160"/>
      <c r="L43" s="1160"/>
      <c r="M43" s="1160"/>
      <c r="N43" s="1160"/>
      <c r="O43" s="1160"/>
      <c r="P43" s="1160"/>
      <c r="Q43" s="1160"/>
      <c r="R43" s="1160"/>
      <c r="S43" s="60" t="s">
        <v>1</v>
      </c>
      <c r="U43" s="45"/>
      <c r="V43" s="890"/>
      <c r="W43" s="1158"/>
      <c r="X43" s="1159"/>
      <c r="Y43" s="1160"/>
      <c r="Z43" s="1160"/>
      <c r="AA43" s="1160"/>
      <c r="AB43" s="1160"/>
      <c r="AC43" s="1160"/>
      <c r="AD43" s="1160"/>
      <c r="AE43" s="1160"/>
      <c r="AF43" s="1160"/>
      <c r="AG43" s="1160"/>
      <c r="AH43" s="1160"/>
      <c r="AI43" s="1160"/>
      <c r="AJ43" s="1160"/>
      <c r="AK43" s="1160"/>
      <c r="AL43" s="1160"/>
      <c r="AM43" s="1160"/>
      <c r="AN43" s="60" t="s">
        <v>1</v>
      </c>
      <c r="AP43" s="1057"/>
      <c r="AQ43" s="890"/>
      <c r="AR43" s="1158"/>
      <c r="AS43" s="1159"/>
      <c r="AT43" s="1160"/>
      <c r="AU43" s="1160"/>
      <c r="AV43" s="1160"/>
      <c r="AW43" s="1160"/>
      <c r="AX43" s="1160"/>
      <c r="AY43" s="1160"/>
      <c r="AZ43" s="1160"/>
      <c r="BA43" s="1160"/>
      <c r="BB43" s="1160"/>
      <c r="BC43" s="1160"/>
      <c r="BD43" s="1160"/>
      <c r="BE43" s="1160"/>
      <c r="BF43" s="1160"/>
      <c r="BG43" s="1160"/>
      <c r="BH43" s="1160"/>
      <c r="BI43" s="60" t="s">
        <v>1</v>
      </c>
      <c r="BK43" s="38"/>
    </row>
    <row r="44" spans="1:84" ht="15.75" customHeight="1">
      <c r="A44" s="1" t="str">
        <f>CONCATENATE([1]Sections!$P$1, " - / - ",[1]Sections!$P$7," ",[1]Sections!$Q$7,": ",[1]Sections!$S$7," [ ",[1]Sections!$V$2," ",ROMAN(COUNT($BM$1:$BM$885))," / ",ROMAN(BM44)," ]")</f>
        <v>Female Focus Group Questionnaire - / - Section 4: Local Governance [ Page II / II ]</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K44" s="91"/>
      <c r="BL44" s="91">
        <v>2</v>
      </c>
      <c r="BM44" s="91">
        <v>2</v>
      </c>
    </row>
    <row r="45" spans="1:84" ht="6" customHeight="1"/>
    <row r="46" spans="1:84" ht="15" customHeight="1">
      <c r="A46" s="91"/>
      <c r="B46" s="91"/>
      <c r="C46" s="91"/>
      <c r="D46" s="91"/>
      <c r="E46" s="91"/>
      <c r="F46" s="91"/>
      <c r="G46" s="91"/>
      <c r="H46" s="91"/>
      <c r="I46" s="91"/>
      <c r="J46" s="91"/>
      <c r="K46" s="91"/>
      <c r="L46" s="91"/>
      <c r="M46" s="91"/>
      <c r="N46" s="91"/>
      <c r="O46" s="91"/>
      <c r="P46" s="91"/>
      <c r="Q46" s="91"/>
      <c r="R46" s="91"/>
      <c r="S46" s="91"/>
      <c r="T46" s="91"/>
      <c r="U46" s="91"/>
      <c r="V46" s="32">
        <f>VLOOKUP(BJ46,[1]eFFG!$H$1:$J$4015,3,FALSE)</f>
        <v>4.0399999999999991</v>
      </c>
      <c r="W46" s="33"/>
      <c r="X46" s="34" t="str">
        <f>VLOOKUP(BJ46,[1]eFFG!$O$1:$XX$4015,9,FALSE)</f>
        <v>If a woman in the village suffers from some dispute relating to inheritance or property ownership, who will resolve it?</v>
      </c>
      <c r="Y46" s="34"/>
      <c r="Z46" s="34"/>
      <c r="AA46" s="34"/>
      <c r="AB46" s="34"/>
      <c r="AC46" s="34"/>
      <c r="AD46" s="34"/>
      <c r="AE46" s="34"/>
      <c r="AF46" s="34"/>
      <c r="AG46" s="34"/>
      <c r="AH46" s="34"/>
      <c r="AI46" s="34"/>
      <c r="AJ46" s="34"/>
      <c r="AK46" s="34"/>
      <c r="AL46" s="34"/>
      <c r="AM46" s="34"/>
      <c r="AN46" s="35"/>
      <c r="AO46" s="91"/>
      <c r="AP46" s="90"/>
      <c r="AQ46" s="92"/>
      <c r="AR46" s="91"/>
      <c r="AS46" s="91"/>
      <c r="AT46" s="91"/>
      <c r="AU46" s="91"/>
      <c r="AV46" s="91"/>
      <c r="AW46" s="91"/>
      <c r="AX46" s="91"/>
      <c r="AY46" s="91"/>
      <c r="AZ46" s="91"/>
      <c r="BA46" s="91"/>
      <c r="BB46" s="91"/>
      <c r="BC46" s="91"/>
      <c r="BD46" s="91"/>
      <c r="BE46" s="91"/>
      <c r="BF46" s="91"/>
      <c r="BG46" s="91"/>
      <c r="BH46" s="91"/>
      <c r="BI46" s="91"/>
      <c r="BJ46" s="12">
        <v>9.09</v>
      </c>
      <c r="BK46" s="12"/>
      <c r="BL46" s="1161"/>
      <c r="BM46" s="1161"/>
      <c r="BN46" s="1161"/>
      <c r="BO46" s="1161"/>
      <c r="BP46" s="1161"/>
      <c r="BQ46" s="1161"/>
      <c r="BR46" s="1161"/>
      <c r="BS46" s="1161"/>
      <c r="BT46" s="1161"/>
      <c r="BU46" s="1161"/>
      <c r="BV46" s="1161"/>
      <c r="BW46" s="1161"/>
      <c r="BX46" s="1161"/>
      <c r="BY46" s="1161"/>
      <c r="BZ46" s="1161"/>
      <c r="CA46" s="1161"/>
      <c r="CB46" s="1161"/>
      <c r="CC46" s="1161"/>
      <c r="CD46" s="1161"/>
    </row>
    <row r="47" spans="1:84" ht="15" customHeight="1">
      <c r="A47" s="91"/>
      <c r="B47" s="91"/>
      <c r="C47" s="91"/>
      <c r="D47" s="91"/>
      <c r="E47" s="91"/>
      <c r="F47" s="91"/>
      <c r="G47" s="91"/>
      <c r="H47" s="91"/>
      <c r="I47" s="91"/>
      <c r="J47" s="91"/>
      <c r="K47" s="91"/>
      <c r="L47" s="91"/>
      <c r="M47" s="91"/>
      <c r="N47" s="91"/>
      <c r="O47" s="91"/>
      <c r="P47" s="91"/>
      <c r="Q47" s="91"/>
      <c r="R47" s="91"/>
      <c r="S47" s="91"/>
      <c r="T47" s="91"/>
      <c r="U47" s="91"/>
      <c r="V47" s="104"/>
      <c r="W47" s="166"/>
      <c r="X47" s="78"/>
      <c r="Y47" s="78"/>
      <c r="Z47" s="78"/>
      <c r="AA47" s="78"/>
      <c r="AB47" s="78"/>
      <c r="AC47" s="78"/>
      <c r="AD47" s="78"/>
      <c r="AE47" s="78"/>
      <c r="AF47" s="78"/>
      <c r="AG47" s="78"/>
      <c r="AH47" s="78"/>
      <c r="AI47" s="78"/>
      <c r="AJ47" s="78"/>
      <c r="AK47" s="78"/>
      <c r="AL47" s="78"/>
      <c r="AM47" s="78"/>
      <c r="AN47" s="79"/>
      <c r="AO47" s="1162"/>
      <c r="AQ47" s="92"/>
      <c r="AR47" s="91"/>
      <c r="AS47" s="91"/>
      <c r="AT47" s="91"/>
      <c r="AU47" s="91"/>
      <c r="AV47" s="91"/>
      <c r="AW47" s="91"/>
      <c r="AX47" s="91"/>
      <c r="AY47" s="91"/>
      <c r="AZ47" s="91"/>
      <c r="BA47" s="91"/>
      <c r="BB47" s="91"/>
      <c r="BC47" s="91"/>
      <c r="BD47" s="91"/>
      <c r="BE47" s="91"/>
      <c r="BF47" s="91"/>
      <c r="BG47" s="91"/>
      <c r="BH47" s="91"/>
      <c r="BI47" s="91"/>
      <c r="BJ47" s="91"/>
      <c r="BK47" s="91"/>
      <c r="BL47" s="1161"/>
      <c r="BM47" s="1161"/>
      <c r="BN47" s="1161"/>
      <c r="BO47" s="1161"/>
      <c r="BP47" s="1161"/>
      <c r="BQ47" s="1161"/>
      <c r="BR47" s="1161"/>
      <c r="BS47" s="1161"/>
      <c r="BT47" s="1161"/>
      <c r="BU47" s="1161"/>
      <c r="BV47" s="1161"/>
      <c r="BW47" s="1161"/>
      <c r="BX47" s="1161"/>
      <c r="BY47" s="1161"/>
      <c r="BZ47" s="1161"/>
      <c r="CA47" s="1161"/>
      <c r="CB47" s="1161"/>
      <c r="CC47" s="1161"/>
      <c r="CD47" s="1161"/>
      <c r="CE47" s="95"/>
      <c r="CF47" s="95"/>
    </row>
    <row r="48" spans="1:84" ht="15" customHeight="1">
      <c r="A48" s="91"/>
      <c r="B48" s="91"/>
      <c r="C48" s="91"/>
      <c r="D48" s="91"/>
      <c r="E48" s="91"/>
      <c r="F48" s="91"/>
      <c r="G48" s="91"/>
      <c r="H48" s="91"/>
      <c r="I48" s="91"/>
      <c r="J48" s="91"/>
      <c r="K48" s="91"/>
      <c r="L48" s="91"/>
      <c r="M48" s="91"/>
      <c r="N48" s="91"/>
      <c r="O48" s="91"/>
      <c r="P48" s="91"/>
      <c r="Q48" s="91"/>
      <c r="R48" s="91"/>
      <c r="S48" s="91"/>
      <c r="T48" s="91"/>
      <c r="U48" s="91"/>
      <c r="V48" s="41"/>
      <c r="W48" s="42"/>
      <c r="X48" s="78"/>
      <c r="Y48" s="78"/>
      <c r="Z48" s="78"/>
      <c r="AA48" s="78"/>
      <c r="AB48" s="78"/>
      <c r="AC48" s="78"/>
      <c r="AD48" s="78"/>
      <c r="AE48" s="78"/>
      <c r="AF48" s="78"/>
      <c r="AG48" s="78"/>
      <c r="AH48" s="78"/>
      <c r="AI48" s="78"/>
      <c r="AJ48" s="78"/>
      <c r="AK48" s="78"/>
      <c r="AL48" s="78"/>
      <c r="AM48" s="78"/>
      <c r="AN48" s="79"/>
      <c r="AO48" s="68"/>
      <c r="AQ48" s="92"/>
      <c r="AR48" s="91"/>
      <c r="AS48" s="91"/>
      <c r="AT48" s="91"/>
      <c r="AU48" s="91"/>
      <c r="AV48" s="91"/>
      <c r="AW48" s="91"/>
      <c r="AX48" s="91"/>
      <c r="AY48" s="91"/>
      <c r="AZ48" s="91"/>
      <c r="BA48" s="91"/>
      <c r="BB48" s="91"/>
      <c r="BC48" s="91"/>
      <c r="BD48" s="91"/>
      <c r="BE48" s="91"/>
      <c r="BF48" s="91"/>
      <c r="BG48" s="91"/>
      <c r="BH48" s="91"/>
      <c r="BI48" s="91"/>
      <c r="BJ48" s="91"/>
      <c r="BK48" s="91"/>
      <c r="CE48" s="95"/>
      <c r="CF48" s="95"/>
    </row>
    <row r="49" spans="20:84" s="91" customFormat="1" ht="14.25" customHeight="1">
      <c r="V49" s="47" t="s">
        <v>6</v>
      </c>
      <c r="W49" s="1134" t="str">
        <f>VLOOKUP(BJ46,[1]eFFG!$O$1:$XX$4015,11,FALSE)</f>
        <v>No Such Person</v>
      </c>
      <c r="X49" s="1163"/>
      <c r="Y49" s="1163"/>
      <c r="Z49" s="1075"/>
      <c r="AA49" s="1075"/>
      <c r="AB49" s="1075"/>
      <c r="AC49" s="1075"/>
      <c r="AD49" s="1075"/>
      <c r="AE49" s="1076"/>
      <c r="AF49" s="1076"/>
      <c r="AG49" s="1076"/>
      <c r="AH49" s="1077"/>
      <c r="AI49" s="1078"/>
      <c r="AJ49" s="1078"/>
      <c r="AK49" s="1078"/>
      <c r="AL49" s="1078"/>
      <c r="AM49" s="1078"/>
      <c r="AN49" s="1079"/>
      <c r="AO49" s="4"/>
      <c r="AP49" s="4"/>
      <c r="AQ49" s="92"/>
      <c r="CE49" s="95"/>
      <c r="CF49" s="95"/>
    </row>
    <row r="50" spans="20:84" s="91" customFormat="1" ht="14.25" customHeight="1">
      <c r="V50" s="60">
        <v>1</v>
      </c>
      <c r="W50" s="1134" t="str">
        <f>VLOOKUP(BJ46,[1]eFFG!$O$1:$XX$4015,12,FALSE)</f>
        <v>Malik</v>
      </c>
      <c r="X50" s="18"/>
      <c r="Y50" s="18"/>
      <c r="Z50" s="3"/>
      <c r="AA50" s="47">
        <v>12</v>
      </c>
      <c r="AB50" s="1082" t="str">
        <f>VLOOKUP(BJ46,[1]eFFG!$O$1:$XX$4015,23,FALSE)</f>
        <v>Rohani</v>
      </c>
      <c r="AH50" s="148">
        <v>21</v>
      </c>
      <c r="AI50" s="1164" t="str">
        <f>VLOOKUP(BJ46,[1]eFFG!$O$1:$XX$4015,32,FALSE)</f>
        <v>Member of CDC</v>
      </c>
      <c r="AJ50" s="1165"/>
      <c r="AK50" s="1165"/>
      <c r="AL50" s="1165"/>
      <c r="AM50" s="1165"/>
      <c r="AN50" s="1165"/>
      <c r="AO50" s="4"/>
      <c r="AP50" s="4"/>
      <c r="AQ50" s="92"/>
      <c r="CE50" s="95"/>
      <c r="CF50" s="95"/>
    </row>
    <row r="51" spans="20:84" s="91" customFormat="1" ht="15" customHeight="1">
      <c r="V51" s="60">
        <v>2</v>
      </c>
      <c r="W51" s="1081" t="str">
        <f>VLOOKUP(BJ46,[1]eFFG!$O$1:$XX$4015,13,FALSE)</f>
        <v>Arbab</v>
      </c>
      <c r="X51" s="40"/>
      <c r="Y51" s="40"/>
      <c r="Z51" s="18"/>
      <c r="AA51" s="60">
        <v>13</v>
      </c>
      <c r="AB51" s="1082" t="str">
        <f>VLOOKUP(BJ46,[1]eFFG!$O$1:$XX$4015,24,FALSE)</f>
        <v>Judge</v>
      </c>
      <c r="AC51" s="3"/>
      <c r="AD51" s="3"/>
      <c r="AE51" s="3"/>
      <c r="AF51" s="3"/>
      <c r="AG51" s="3"/>
      <c r="AH51" s="148"/>
      <c r="AI51" s="1113"/>
      <c r="AJ51" s="1113"/>
      <c r="AK51" s="1113"/>
      <c r="AL51" s="1113"/>
      <c r="AM51" s="1113"/>
      <c r="AN51" s="1113"/>
      <c r="AO51" s="4"/>
      <c r="AP51" s="4"/>
      <c r="AQ51" s="92"/>
      <c r="CE51" s="95"/>
      <c r="CF51" s="95"/>
    </row>
    <row r="52" spans="20:84" s="91" customFormat="1" ht="15" customHeight="1">
      <c r="V52" s="60">
        <v>3</v>
      </c>
      <c r="W52" s="1081" t="str">
        <f>VLOOKUP(BJ46,[1]eFFG!$O$1:$XX$4015,14,FALSE)</f>
        <v>Qariyadar</v>
      </c>
      <c r="X52" s="40"/>
      <c r="Y52" s="40"/>
      <c r="Z52" s="18"/>
      <c r="AA52" s="82">
        <v>14</v>
      </c>
      <c r="AB52" s="1166" t="str">
        <f>VLOOKUP(BJ46,[1]eFFG!$O$1:$XX$4015,25,FALSE)</f>
        <v>Tribal Elders</v>
      </c>
      <c r="AC52" s="18"/>
      <c r="AD52" s="18"/>
      <c r="AE52" s="2"/>
      <c r="AF52" s="2"/>
      <c r="AG52" s="2"/>
      <c r="AH52" s="60">
        <v>22</v>
      </c>
      <c r="AI52" s="1167" t="str">
        <f>VLOOKUP(BJ46,[1]eFFG!$O$1:$XX$4015,33,FALSE)</f>
        <v>Head of Council</v>
      </c>
      <c r="AJ52" s="2"/>
      <c r="AK52" s="2"/>
      <c r="AL52" s="2"/>
      <c r="AM52" s="2"/>
      <c r="AN52" s="286"/>
      <c r="AO52" s="4"/>
      <c r="AP52" s="4"/>
      <c r="AQ52" s="92"/>
    </row>
    <row r="53" spans="20:84" s="91" customFormat="1" ht="15" customHeight="1">
      <c r="V53" s="60">
        <v>4</v>
      </c>
      <c r="W53" s="1081" t="str">
        <f>VLOOKUP(BJ46,[1]eFFG!$O$1:$XX$4015,15,FALSE)</f>
        <v>Khan</v>
      </c>
      <c r="X53" s="1168"/>
      <c r="Y53" s="1168"/>
      <c r="Z53" s="18"/>
      <c r="AA53" s="60">
        <v>15</v>
      </c>
      <c r="AB53" s="1166" t="str">
        <f>VLOOKUP(BJ46,[1]eFFG!$O$1:$XX$4015,26,FALSE)</f>
        <v>Whitebeards</v>
      </c>
      <c r="AC53" s="2"/>
      <c r="AD53" s="2"/>
      <c r="AE53" s="2"/>
      <c r="AF53" s="2"/>
      <c r="AG53" s="2"/>
      <c r="AH53" s="47">
        <v>23</v>
      </c>
      <c r="AI53" s="1082" t="str">
        <f>VLOOKUP(BJ46,[1]eFFG!$O$1:$XX$4015,34,FALSE)</f>
        <v>Member of Council</v>
      </c>
      <c r="AJ53" s="1169"/>
      <c r="AK53" s="1169"/>
      <c r="AL53" s="1169"/>
      <c r="AM53" s="1169"/>
      <c r="AN53" s="1170"/>
      <c r="AO53" s="4"/>
      <c r="AP53" s="4"/>
      <c r="AQ53" s="92"/>
    </row>
    <row r="54" spans="20:84" s="91" customFormat="1" ht="14.25" customHeight="1">
      <c r="V54" s="60">
        <v>5</v>
      </c>
      <c r="W54" s="1081" t="str">
        <f>VLOOKUP(BJ46,[1]eFFG!$O$1:$XX$4015,16,FALSE)</f>
        <v>Zamindar</v>
      </c>
      <c r="X54" s="1168"/>
      <c r="Y54" s="1168"/>
      <c r="Z54" s="18"/>
      <c r="AA54" s="60">
        <v>16</v>
      </c>
      <c r="AB54" s="1166" t="str">
        <f>VLOOKUP(BJ46,[1]eFFG!$O$1:$XX$4015,27,FALSE)</f>
        <v>Council</v>
      </c>
      <c r="AC54" s="40"/>
      <c r="AD54" s="40"/>
      <c r="AE54" s="40"/>
      <c r="AF54" s="18"/>
      <c r="AG54" s="18"/>
      <c r="AH54" s="47">
        <v>24</v>
      </c>
      <c r="AI54" s="1082" t="str">
        <f>VLOOKUP(BJ46,[1]eFFG!$O$1:$XX$4015,35,FALSE)</f>
        <v>Head of Tribal Council</v>
      </c>
      <c r="AJ54" s="1169"/>
      <c r="AK54" s="1169"/>
      <c r="AL54" s="1169"/>
      <c r="AM54" s="1169"/>
      <c r="AN54" s="1170"/>
      <c r="AO54" s="4"/>
      <c r="AP54" s="4"/>
      <c r="AQ54" s="92"/>
    </row>
    <row r="55" spans="20:84" s="91" customFormat="1" ht="14.25" customHeight="1">
      <c r="V55" s="60">
        <v>6</v>
      </c>
      <c r="W55" s="1081" t="str">
        <f>VLOOKUP(BJ46,[1]eFFG!$O$1:$XX$4015,17,FALSE)</f>
        <v>Beg / Baay</v>
      </c>
      <c r="X55" s="19"/>
      <c r="Y55" s="19"/>
      <c r="Z55" s="18"/>
      <c r="AA55" s="60">
        <v>17</v>
      </c>
      <c r="AB55" s="168" t="str">
        <f>VLOOKUP(BJ46,[1]eFFG!$O$1:$XX$4015,28,FALSE)</f>
        <v>CDC</v>
      </c>
      <c r="AC55" s="40"/>
      <c r="AD55" s="40"/>
      <c r="AE55" s="40"/>
      <c r="AF55" s="40"/>
      <c r="AG55" s="40"/>
      <c r="AH55" s="47">
        <v>25</v>
      </c>
      <c r="AI55" s="1082" t="str">
        <f>VLOOKUP(BJ46,[1]eFFG!$O$1:$XX$4015,36,FALSE)</f>
        <v>Member of Tribal Council</v>
      </c>
      <c r="AJ55" s="1169"/>
      <c r="AK55" s="1169"/>
      <c r="AL55" s="1169"/>
      <c r="AM55" s="1169"/>
      <c r="AN55" s="1170"/>
      <c r="AO55" s="4"/>
      <c r="AP55" s="4"/>
      <c r="AQ55" s="92"/>
    </row>
    <row r="56" spans="20:84" s="91" customFormat="1" ht="14.25" customHeight="1">
      <c r="V56" s="60">
        <v>7</v>
      </c>
      <c r="W56" s="1081" t="str">
        <f>VLOOKUP(BJ46,[1]eFFG!$O$1:$XX$4015,18,FALSE)</f>
        <v>Commander</v>
      </c>
      <c r="X56" s="1067"/>
      <c r="Y56" s="1067"/>
      <c r="Z56" s="18"/>
      <c r="AA56" s="47">
        <v>18</v>
      </c>
      <c r="AB56" s="1167" t="str">
        <f>VLOOKUP(BJ46,[1]eFFG!$O$1:$XX$4015,29,FALSE)</f>
        <v>Tribal Council</v>
      </c>
      <c r="AC56" s="178"/>
      <c r="AD56" s="178"/>
      <c r="AE56" s="178"/>
      <c r="AF56" s="178"/>
      <c r="AG56" s="1171"/>
      <c r="AH56" s="47">
        <v>26</v>
      </c>
      <c r="AI56" s="1172" t="str">
        <f>VLOOKUP(BJ46,[1]eFFG!$O$1:$XX$4015,37,FALSE)</f>
        <v>People's Representative</v>
      </c>
      <c r="AJ56" s="1169"/>
      <c r="AK56" s="1169"/>
      <c r="AL56" s="1169"/>
      <c r="AM56" s="1169"/>
      <c r="AN56" s="1170"/>
      <c r="AO56" s="4"/>
      <c r="AP56" s="4"/>
      <c r="AQ56" s="92"/>
    </row>
    <row r="57" spans="20:84" s="91" customFormat="1" ht="14.25" customHeight="1">
      <c r="V57" s="60">
        <v>8</v>
      </c>
      <c r="W57" s="1081" t="str">
        <f>VLOOKUP(BJ46,[1]eFFG!$O$1:$XX$4015,19,FALSE)</f>
        <v>Mullah / Imam</v>
      </c>
      <c r="X57" s="4"/>
      <c r="Y57" s="4"/>
      <c r="Z57" s="18"/>
      <c r="AA57" s="348">
        <v>19</v>
      </c>
      <c r="AB57" s="1173" t="str">
        <f>VLOOKUP(BJ46,[1]eFFG!$O$1:$XX$4015,30,FALSE)</f>
        <v>Head of CDC</v>
      </c>
      <c r="AC57" s="1174"/>
      <c r="AD57" s="1174"/>
      <c r="AE57" s="1174"/>
      <c r="AF57" s="1174"/>
      <c r="AG57" s="1175"/>
      <c r="AH57" s="348">
        <v>27</v>
      </c>
      <c r="AI57" s="1105" t="str">
        <f>VLOOKUP(BJ46,[1]eFFG!$O$1:$XX$4015,38,FALSE)</f>
        <v>Police Commander</v>
      </c>
      <c r="AJ57" s="1106"/>
      <c r="AK57" s="1106"/>
      <c r="AL57" s="1106"/>
      <c r="AM57" s="1106"/>
      <c r="AN57" s="1107"/>
      <c r="AO57" s="4"/>
      <c r="AP57" s="4"/>
      <c r="AQ57" s="92"/>
    </row>
    <row r="58" spans="20:84" s="91" customFormat="1" ht="14.25" customHeight="1">
      <c r="V58" s="60">
        <v>9</v>
      </c>
      <c r="W58" s="1081" t="str">
        <f>VLOOKUP(BJ46,[1]eFFG!$O$1:$XX$4015,20,FALSE)</f>
        <v>Mosque Mullah</v>
      </c>
      <c r="X58" s="4"/>
      <c r="Y58" s="4"/>
      <c r="Z58" s="18"/>
      <c r="AA58" s="890"/>
      <c r="AB58" s="1176"/>
      <c r="AC58" s="1177"/>
      <c r="AD58" s="1177"/>
      <c r="AE58" s="1177"/>
      <c r="AF58" s="1177"/>
      <c r="AG58" s="1178"/>
      <c r="AH58" s="890"/>
      <c r="AI58" s="1109"/>
      <c r="AJ58" s="1110"/>
      <c r="AK58" s="1110"/>
      <c r="AL58" s="1110"/>
      <c r="AM58" s="1110"/>
      <c r="AN58" s="1111"/>
      <c r="AO58" s="4"/>
      <c r="AP58" s="4"/>
      <c r="AQ58" s="92"/>
    </row>
    <row r="59" spans="20:84" s="91" customFormat="1" ht="14.25" customHeight="1">
      <c r="V59" s="60">
        <v>10</v>
      </c>
      <c r="W59" s="1082" t="str">
        <f>VLOOKUP(BJ46,[1]eFFG!$O$1:$XX$4015,21,FALSE)</f>
        <v>Mawlawi</v>
      </c>
      <c r="X59" s="18"/>
      <c r="Y59" s="18"/>
      <c r="Z59" s="18"/>
      <c r="AA59" s="348">
        <v>20</v>
      </c>
      <c r="AB59" s="1091" t="str">
        <f>VLOOKUP(BJ46,[1]eFFG!$O$1:$XX$4015,31,FALSE)</f>
        <v>Treasurer of CDC</v>
      </c>
      <c r="AC59" s="1092"/>
      <c r="AD59" s="1092"/>
      <c r="AE59" s="1092"/>
      <c r="AF59" s="1092"/>
      <c r="AG59" s="1093"/>
      <c r="AH59" s="60">
        <v>28</v>
      </c>
      <c r="AI59" s="91" t="str">
        <f>VLOOKUP(BJ46,[1]eFFG!$O$1:$XX$4015,39,FALSE)</f>
        <v>District Administrator</v>
      </c>
      <c r="AJ59" s="1169"/>
      <c r="AK59" s="1169"/>
      <c r="AL59" s="1169"/>
      <c r="AM59" s="1169"/>
      <c r="AN59" s="1170"/>
      <c r="AO59" s="4"/>
      <c r="AP59" s="4"/>
      <c r="AQ59" s="92"/>
    </row>
    <row r="60" spans="20:84" s="91" customFormat="1" ht="14.25" customHeight="1">
      <c r="V60" s="60">
        <v>11</v>
      </c>
      <c r="W60" s="1082" t="str">
        <f>VLOOKUP(BJ46,[1]eFFG!$O$1:$XX$4015,22,FALSE)</f>
        <v>Religious Scholar</v>
      </c>
      <c r="X60" s="18"/>
      <c r="Y60" s="18"/>
      <c r="Z60" s="18"/>
      <c r="AA60" s="890"/>
      <c r="AB60" s="1091"/>
      <c r="AC60" s="1092"/>
      <c r="AD60" s="1092"/>
      <c r="AE60" s="1092"/>
      <c r="AF60" s="1092"/>
      <c r="AG60" s="1093"/>
      <c r="AH60" s="1179"/>
      <c r="AI60" s="1126"/>
      <c r="AJ60" s="1180"/>
      <c r="AK60" s="1180"/>
      <c r="AL60" s="1180"/>
      <c r="AM60" s="60" t="s">
        <v>0</v>
      </c>
      <c r="AN60" s="60" t="s">
        <v>1</v>
      </c>
      <c r="AO60" s="4"/>
      <c r="AP60" s="4"/>
      <c r="AQ60" s="92"/>
    </row>
    <row r="61" spans="20:84" s="91" customFormat="1" ht="14.25" customHeight="1">
      <c r="V61" s="148" t="s">
        <v>4</v>
      </c>
      <c r="W61" s="1129" t="str">
        <f>VLOOKUP(BJ46,[1]eFFG!$O$1:$XX$4015,40,FALSE)</f>
        <v>Other:</v>
      </c>
      <c r="X61" s="1130"/>
      <c r="Y61" s="1130"/>
      <c r="Z61" s="1130"/>
      <c r="AA61" s="1130"/>
      <c r="AB61" s="1130"/>
      <c r="AC61" s="1130"/>
      <c r="AD61" s="1130"/>
      <c r="AE61" s="1130"/>
      <c r="AF61" s="1130"/>
      <c r="AG61" s="1130"/>
      <c r="AH61" s="1130"/>
      <c r="AI61" s="1130"/>
      <c r="AJ61" s="1130"/>
      <c r="AK61" s="1130"/>
      <c r="AL61" s="1130"/>
      <c r="AM61" s="1131"/>
      <c r="AN61" s="1131"/>
      <c r="AO61" s="4"/>
      <c r="AP61" s="4"/>
      <c r="AQ61" s="92"/>
    </row>
    <row r="62" spans="20:84" s="91" customFormat="1" ht="14.25" customHeight="1">
      <c r="V62" s="148"/>
      <c r="W62" s="1129"/>
      <c r="X62" s="1130"/>
      <c r="Y62" s="1130"/>
      <c r="Z62" s="1130"/>
      <c r="AA62" s="1130"/>
      <c r="AB62" s="1130"/>
      <c r="AC62" s="1130"/>
      <c r="AD62" s="1130"/>
      <c r="AE62" s="1130"/>
      <c r="AF62" s="1130"/>
      <c r="AG62" s="1130"/>
      <c r="AH62" s="1130"/>
      <c r="AI62" s="1130"/>
      <c r="AJ62" s="1130"/>
      <c r="AK62" s="1130"/>
      <c r="AL62" s="1130"/>
      <c r="AM62" s="1130"/>
      <c r="AN62" s="1130"/>
      <c r="AO62" s="4"/>
      <c r="AP62" s="4"/>
      <c r="AQ62" s="92"/>
    </row>
    <row r="63" spans="20:84" s="91" customFormat="1" ht="14.25" customHeight="1">
      <c r="V63" s="148"/>
      <c r="W63" s="1129"/>
      <c r="X63" s="1130"/>
      <c r="Y63" s="1130"/>
      <c r="Z63" s="1130"/>
      <c r="AA63" s="1130"/>
      <c r="AB63" s="1130"/>
      <c r="AC63" s="1130"/>
      <c r="AD63" s="1130"/>
      <c r="AE63" s="1130"/>
      <c r="AF63" s="1130"/>
      <c r="AG63" s="1130"/>
      <c r="AH63" s="1130"/>
      <c r="AI63" s="1130"/>
      <c r="AJ63" s="1130"/>
      <c r="AK63" s="1130"/>
      <c r="AL63" s="1130"/>
      <c r="AM63" s="1130"/>
      <c r="AN63" s="1130"/>
      <c r="AO63" s="4"/>
      <c r="AP63" s="4"/>
      <c r="AQ63" s="92"/>
    </row>
    <row r="64" spans="20:84" s="91" customFormat="1" ht="14.25" customHeight="1">
      <c r="T64" s="4"/>
      <c r="U64" s="4"/>
      <c r="V64" s="16"/>
      <c r="W64" s="1181"/>
      <c r="X64" s="1182"/>
      <c r="Y64" s="1182"/>
      <c r="Z64" s="1182"/>
      <c r="AA64" s="1182"/>
      <c r="AB64" s="1182"/>
      <c r="AC64" s="1182"/>
      <c r="AD64" s="1182"/>
      <c r="AE64" s="1182"/>
      <c r="AF64" s="1182"/>
      <c r="AG64" s="1182"/>
      <c r="AH64" s="1182"/>
      <c r="AI64" s="1182"/>
      <c r="AJ64" s="1182"/>
      <c r="AK64" s="1182"/>
      <c r="AL64" s="1182"/>
      <c r="AM64" s="1182"/>
      <c r="AN64" s="1182"/>
      <c r="AO64" s="73"/>
      <c r="AP64" s="4"/>
      <c r="AQ64" s="92"/>
    </row>
    <row r="65" spans="1:63" ht="15" customHeight="1">
      <c r="A65" s="73"/>
      <c r="B65" s="73"/>
      <c r="C65" s="40"/>
      <c r="D65" s="40"/>
      <c r="E65" s="40"/>
      <c r="F65" s="40"/>
      <c r="G65" s="40"/>
      <c r="H65" s="40"/>
      <c r="I65" s="40"/>
      <c r="J65" s="40"/>
      <c r="K65" s="40"/>
      <c r="L65" s="40"/>
      <c r="M65" s="40"/>
      <c r="N65" s="40"/>
      <c r="O65" s="40"/>
      <c r="P65" s="40"/>
      <c r="Q65" s="40"/>
      <c r="R65" s="40"/>
      <c r="S65" s="40"/>
      <c r="T65" s="84"/>
      <c r="U65" s="84"/>
      <c r="V65" s="32">
        <f>VLOOKUP(BJ65,[1]eFFG!$H$1:$J$4015,3,FALSE)</f>
        <v>4.0499999999999989</v>
      </c>
      <c r="W65" s="97"/>
      <c r="X65" s="192" t="str">
        <f>VLOOKUP(BJ65,[1]eFFG!$O$1:$XX$4015,9,FALSE)</f>
        <v>At the village level, who is usually guiding people in the issues such as wearing chadori or girls going to school?</v>
      </c>
      <c r="Y65" s="34"/>
      <c r="Z65" s="34"/>
      <c r="AA65" s="34"/>
      <c r="AB65" s="34"/>
      <c r="AC65" s="34"/>
      <c r="AD65" s="34"/>
      <c r="AE65" s="34"/>
      <c r="AF65" s="34"/>
      <c r="AG65" s="34"/>
      <c r="AH65" s="34"/>
      <c r="AI65" s="34"/>
      <c r="AJ65" s="34"/>
      <c r="AK65" s="34"/>
      <c r="AL65" s="34"/>
      <c r="AM65" s="34"/>
      <c r="AN65" s="35"/>
      <c r="AO65" s="91"/>
      <c r="AP65" s="90"/>
      <c r="AQ65" s="90"/>
      <c r="AR65" s="91"/>
      <c r="AS65" s="91"/>
      <c r="AT65" s="91"/>
      <c r="AU65" s="91"/>
      <c r="AV65" s="91"/>
      <c r="AW65" s="91"/>
      <c r="AX65" s="91"/>
      <c r="AY65" s="91"/>
      <c r="AZ65" s="91"/>
      <c r="BA65" s="91"/>
      <c r="BB65" s="91"/>
      <c r="BC65" s="91"/>
      <c r="BD65" s="91"/>
      <c r="BE65" s="91"/>
      <c r="BF65" s="91"/>
      <c r="BG65" s="91"/>
      <c r="BH65" s="91"/>
      <c r="BI65" s="91"/>
      <c r="BJ65" s="12">
        <v>9.11</v>
      </c>
      <c r="BK65" s="12"/>
    </row>
    <row r="66" spans="1:63" ht="15" customHeight="1">
      <c r="A66" s="73"/>
      <c r="B66" s="73"/>
      <c r="C66" s="40"/>
      <c r="D66" s="40"/>
      <c r="E66" s="40"/>
      <c r="F66" s="40"/>
      <c r="G66" s="40"/>
      <c r="H66" s="40"/>
      <c r="I66" s="40"/>
      <c r="J66" s="40"/>
      <c r="K66" s="40"/>
      <c r="L66" s="40"/>
      <c r="M66" s="40"/>
      <c r="N66" s="40"/>
      <c r="O66" s="40"/>
      <c r="P66" s="40"/>
      <c r="Q66" s="40"/>
      <c r="R66" s="40"/>
      <c r="S66" s="40"/>
      <c r="T66" s="1183"/>
      <c r="V66" s="41"/>
      <c r="W66" s="254"/>
      <c r="X66" s="195"/>
      <c r="Y66" s="43"/>
      <c r="Z66" s="43"/>
      <c r="AA66" s="43"/>
      <c r="AB66" s="43"/>
      <c r="AC66" s="43"/>
      <c r="AD66" s="43"/>
      <c r="AE66" s="43"/>
      <c r="AF66" s="43"/>
      <c r="AG66" s="43"/>
      <c r="AH66" s="43"/>
      <c r="AI66" s="43"/>
      <c r="AJ66" s="43"/>
      <c r="AK66" s="43"/>
      <c r="AL66" s="43"/>
      <c r="AM66" s="43"/>
      <c r="AN66" s="44"/>
      <c r="AO66" s="1183"/>
      <c r="AQ66" s="90"/>
      <c r="AR66" s="91"/>
      <c r="AS66" s="91"/>
      <c r="AT66" s="91"/>
      <c r="AU66" s="91"/>
      <c r="AV66" s="91"/>
      <c r="AW66" s="91"/>
      <c r="AX66" s="91"/>
      <c r="AY66" s="91"/>
      <c r="AZ66" s="91"/>
      <c r="BA66" s="91"/>
      <c r="BB66" s="91"/>
      <c r="BC66" s="91"/>
      <c r="BD66" s="91"/>
      <c r="BE66" s="91"/>
      <c r="BF66" s="91"/>
      <c r="BG66" s="91"/>
      <c r="BH66" s="91"/>
      <c r="BI66" s="91"/>
      <c r="BJ66" s="91"/>
      <c r="BK66" s="91"/>
    </row>
    <row r="67" spans="1:63" ht="15" customHeight="1">
      <c r="A67" s="73"/>
      <c r="B67" s="73"/>
      <c r="C67" s="40"/>
      <c r="D67" s="40"/>
      <c r="E67" s="40"/>
      <c r="F67" s="40"/>
      <c r="G67" s="40"/>
      <c r="H67" s="40"/>
      <c r="I67" s="40"/>
      <c r="J67" s="40"/>
      <c r="K67" s="40"/>
      <c r="L67" s="40"/>
      <c r="M67" s="40"/>
      <c r="N67" s="40"/>
      <c r="O67" s="40"/>
      <c r="P67" s="40"/>
      <c r="Q67" s="40"/>
      <c r="R67" s="40"/>
      <c r="S67" s="40"/>
      <c r="T67" s="56"/>
      <c r="V67" s="902" t="s">
        <v>6</v>
      </c>
      <c r="W67" s="1081" t="str">
        <f>VLOOKUP(BJ65,[1]eFFG!$O$1:$XX$4015,11,FALSE)</f>
        <v>No Such Person</v>
      </c>
      <c r="X67" s="1184"/>
      <c r="Y67" s="1184"/>
      <c r="Z67" s="29"/>
      <c r="AA67" s="29"/>
      <c r="AB67" s="29"/>
      <c r="AC67" s="29"/>
      <c r="AD67" s="29"/>
      <c r="AE67" s="858"/>
      <c r="AF67" s="858"/>
      <c r="AG67" s="858"/>
      <c r="AH67" s="1077"/>
      <c r="AI67" s="620"/>
      <c r="AJ67" s="620"/>
      <c r="AK67" s="620"/>
      <c r="AL67" s="620"/>
      <c r="AM67" s="620"/>
      <c r="AN67" s="1185"/>
      <c r="AO67" s="56"/>
      <c r="AQ67" s="90"/>
      <c r="AR67" s="91"/>
      <c r="AS67" s="91"/>
      <c r="AT67" s="91"/>
      <c r="AU67" s="91"/>
      <c r="AV67" s="91"/>
      <c r="AW67" s="91"/>
      <c r="AX67" s="91"/>
      <c r="AY67" s="91"/>
      <c r="AZ67" s="91"/>
      <c r="BA67" s="91"/>
      <c r="BB67" s="91"/>
      <c r="BC67" s="91"/>
      <c r="BD67" s="91"/>
      <c r="BE67" s="91"/>
      <c r="BF67" s="91"/>
      <c r="BG67" s="91"/>
      <c r="BH67" s="91"/>
      <c r="BI67" s="91"/>
      <c r="BJ67" s="91"/>
      <c r="BK67" s="91"/>
    </row>
    <row r="68" spans="1:63" ht="15" customHeight="1">
      <c r="A68" s="16"/>
      <c r="B68" s="1067"/>
      <c r="C68" s="178"/>
      <c r="D68" s="178"/>
      <c r="E68" s="19"/>
      <c r="F68" s="19"/>
      <c r="G68" s="19"/>
      <c r="H68" s="19"/>
      <c r="I68" s="19"/>
      <c r="J68" s="19"/>
      <c r="K68" s="19"/>
      <c r="L68" s="19"/>
      <c r="M68" s="950"/>
      <c r="N68" s="18"/>
      <c r="O68" s="18"/>
      <c r="P68" s="18"/>
      <c r="Q68" s="18"/>
      <c r="R68" s="18"/>
      <c r="S68" s="950"/>
      <c r="V68" s="60">
        <v>1</v>
      </c>
      <c r="W68" s="1134" t="str">
        <f>VLOOKUP(BJ65,[1]eFFG!$O$1:$XX$4015,12,FALSE)</f>
        <v>Malik</v>
      </c>
      <c r="X68" s="18"/>
      <c r="Y68" s="18"/>
      <c r="Z68" s="3"/>
      <c r="AA68" s="47">
        <v>12</v>
      </c>
      <c r="AB68" s="1082" t="str">
        <f>VLOOKUP(BJ65,[1]eFFG!$O$1:$XX$4015,23,FALSE)</f>
        <v>Rohani</v>
      </c>
      <c r="AC68" s="91"/>
      <c r="AD68" s="91"/>
      <c r="AE68" s="91"/>
      <c r="AF68" s="91"/>
      <c r="AG68" s="91"/>
      <c r="AH68" s="148">
        <v>21</v>
      </c>
      <c r="AI68" s="1164" t="str">
        <f>VLOOKUP(BJ65,[1]eFFG!$O$1:$XX$4015,32,FALSE)</f>
        <v>Member of CDC</v>
      </c>
      <c r="AJ68" s="1165"/>
      <c r="AK68" s="1165"/>
      <c r="AL68" s="1165"/>
      <c r="AM68" s="1165"/>
      <c r="AN68" s="1165"/>
      <c r="AQ68" s="90"/>
      <c r="AR68" s="91"/>
      <c r="AS68" s="91"/>
      <c r="AT68" s="91"/>
      <c r="AU68" s="91"/>
      <c r="AV68" s="91"/>
      <c r="AW68" s="91"/>
      <c r="AX68" s="91"/>
      <c r="AY68" s="91"/>
      <c r="AZ68" s="91"/>
      <c r="BA68" s="91"/>
      <c r="BB68" s="91"/>
      <c r="BC68" s="91"/>
      <c r="BD68" s="91"/>
      <c r="BE68" s="91"/>
      <c r="BF68" s="91"/>
      <c r="BG68" s="91"/>
      <c r="BH68" s="91"/>
      <c r="BI68" s="91"/>
      <c r="BJ68" s="91"/>
      <c r="BK68" s="91"/>
    </row>
    <row r="69" spans="1:63" ht="15" customHeight="1">
      <c r="A69" s="16"/>
      <c r="B69" s="1067"/>
      <c r="C69" s="18"/>
      <c r="D69" s="18"/>
      <c r="E69" s="19"/>
      <c r="F69" s="16"/>
      <c r="G69" s="168"/>
      <c r="H69" s="19"/>
      <c r="I69" s="19"/>
      <c r="J69" s="19"/>
      <c r="K69" s="19"/>
      <c r="L69" s="19"/>
      <c r="M69" s="16"/>
      <c r="N69" s="168"/>
      <c r="O69" s="19"/>
      <c r="P69" s="19"/>
      <c r="Q69" s="19"/>
      <c r="R69" s="19"/>
      <c r="S69" s="19"/>
      <c r="V69" s="60">
        <v>2</v>
      </c>
      <c r="W69" s="1081" t="str">
        <f>VLOOKUP(BJ65,[1]eFFG!$O$1:$XX$4015,13,FALSE)</f>
        <v>Arbab</v>
      </c>
      <c r="X69" s="40"/>
      <c r="Y69" s="40"/>
      <c r="Z69" s="18"/>
      <c r="AA69" s="60">
        <v>13</v>
      </c>
      <c r="AB69" s="1082" t="str">
        <f>VLOOKUP(BJ65,[1]eFFG!$O$1:$XX$4015,24,FALSE)</f>
        <v>Judge</v>
      </c>
      <c r="AC69" s="3"/>
      <c r="AD69" s="3"/>
      <c r="AE69" s="3"/>
      <c r="AF69" s="3"/>
      <c r="AG69" s="3"/>
      <c r="AH69" s="148"/>
      <c r="AI69" s="1113"/>
      <c r="AJ69" s="1113"/>
      <c r="AK69" s="1113"/>
      <c r="AL69" s="1113"/>
      <c r="AM69" s="1113"/>
      <c r="AN69" s="1113"/>
      <c r="AQ69" s="90"/>
      <c r="AR69" s="91"/>
      <c r="AS69" s="91"/>
      <c r="AT69" s="91"/>
      <c r="AU69" s="91"/>
      <c r="AV69" s="91"/>
      <c r="AW69" s="91"/>
      <c r="AX69" s="91"/>
      <c r="AY69" s="91"/>
      <c r="AZ69" s="91"/>
      <c r="BA69" s="91"/>
      <c r="BB69" s="91"/>
      <c r="BC69" s="91"/>
      <c r="BD69" s="91"/>
      <c r="BE69" s="91"/>
      <c r="BF69" s="91"/>
      <c r="BG69" s="91"/>
      <c r="BH69" s="91"/>
      <c r="BI69" s="91"/>
      <c r="BJ69" s="91"/>
      <c r="BK69" s="91"/>
    </row>
    <row r="70" spans="1:63" ht="14.25" customHeight="1">
      <c r="A70" s="16"/>
      <c r="B70" s="1067"/>
      <c r="C70" s="40"/>
      <c r="D70" s="40"/>
      <c r="E70" s="18"/>
      <c r="F70" s="16"/>
      <c r="G70" s="168"/>
      <c r="H70" s="18"/>
      <c r="I70" s="18"/>
      <c r="J70" s="19"/>
      <c r="K70" s="19"/>
      <c r="L70" s="19"/>
      <c r="M70" s="16"/>
      <c r="N70" s="168"/>
      <c r="O70" s="178"/>
      <c r="P70" s="178"/>
      <c r="Q70" s="178"/>
      <c r="R70" s="178"/>
      <c r="S70" s="178"/>
      <c r="V70" s="60">
        <v>3</v>
      </c>
      <c r="W70" s="1081" t="str">
        <f>VLOOKUP(BJ65,[1]eFFG!$O$1:$XX$4015,14,FALSE)</f>
        <v>Qariyadar</v>
      </c>
      <c r="X70" s="40"/>
      <c r="Y70" s="40"/>
      <c r="Z70" s="18"/>
      <c r="AA70" s="82">
        <v>14</v>
      </c>
      <c r="AB70" s="1166" t="str">
        <f>VLOOKUP(BJ65,[1]eFFG!$O$1:$XX$4015,25,FALSE)</f>
        <v>Tribal Elders</v>
      </c>
      <c r="AC70" s="18"/>
      <c r="AD70" s="18"/>
      <c r="AE70" s="2"/>
      <c r="AF70" s="2"/>
      <c r="AG70" s="2"/>
      <c r="AH70" s="60">
        <v>22</v>
      </c>
      <c r="AI70" s="1167" t="str">
        <f>VLOOKUP(BJ65,[1]eFFG!$O$1:$XX$4015,33,FALSE)</f>
        <v>Head of Council</v>
      </c>
      <c r="AJ70" s="2"/>
      <c r="AK70" s="2"/>
      <c r="AL70" s="2"/>
      <c r="AM70" s="2"/>
      <c r="AN70" s="286"/>
      <c r="AQ70" s="90"/>
      <c r="AR70" s="91"/>
      <c r="AS70" s="91"/>
      <c r="AT70" s="91"/>
      <c r="AU70" s="91"/>
      <c r="AV70" s="91"/>
      <c r="AW70" s="91"/>
      <c r="AX70" s="91"/>
      <c r="AY70" s="91"/>
      <c r="AZ70" s="91"/>
      <c r="BA70" s="91"/>
      <c r="BB70" s="91"/>
      <c r="BC70" s="91"/>
      <c r="BD70" s="91"/>
      <c r="BE70" s="91"/>
      <c r="BF70" s="91"/>
      <c r="BG70" s="91"/>
      <c r="BH70" s="91"/>
      <c r="BI70" s="91"/>
      <c r="BJ70" s="91"/>
      <c r="BK70" s="91"/>
    </row>
    <row r="71" spans="1:63" ht="14.25" customHeight="1">
      <c r="A71" s="16"/>
      <c r="B71" s="1067"/>
      <c r="C71" s="40"/>
      <c r="D71" s="40"/>
      <c r="E71" s="18"/>
      <c r="F71" s="16"/>
      <c r="G71" s="168"/>
      <c r="H71" s="19"/>
      <c r="I71" s="19"/>
      <c r="J71" s="19"/>
      <c r="K71" s="19"/>
      <c r="L71" s="19"/>
      <c r="M71" s="16"/>
      <c r="N71" s="168"/>
      <c r="O71" s="178"/>
      <c r="P71" s="178"/>
      <c r="Q71" s="178"/>
      <c r="R71" s="178"/>
      <c r="S71" s="178"/>
      <c r="V71" s="60">
        <v>4</v>
      </c>
      <c r="W71" s="1081" t="str">
        <f>VLOOKUP(BJ65,[1]eFFG!$O$1:$XX$4015,15,FALSE)</f>
        <v>Khan</v>
      </c>
      <c r="X71" s="1168"/>
      <c r="Y71" s="1168"/>
      <c r="Z71" s="18"/>
      <c r="AA71" s="60">
        <v>15</v>
      </c>
      <c r="AB71" s="1166" t="str">
        <f>VLOOKUP(BJ65,[1]eFFG!$O$1:$XX$4015,26,FALSE)</f>
        <v>Whitebeards</v>
      </c>
      <c r="AC71" s="2"/>
      <c r="AD71" s="2"/>
      <c r="AE71" s="2"/>
      <c r="AF71" s="2"/>
      <c r="AG71" s="2"/>
      <c r="AH71" s="47">
        <v>23</v>
      </c>
      <c r="AI71" s="1082" t="str">
        <f>VLOOKUP(BJ65,[1]eFFG!$O$1:$XX$4015,34,FALSE)</f>
        <v>Member of Council</v>
      </c>
      <c r="AJ71" s="1169"/>
      <c r="AK71" s="1169"/>
      <c r="AL71" s="1169"/>
      <c r="AM71" s="1169"/>
      <c r="AN71" s="1170"/>
      <c r="AQ71" s="90"/>
      <c r="AR71" s="91"/>
      <c r="AS71" s="91"/>
      <c r="AT71" s="91"/>
      <c r="AU71" s="91"/>
      <c r="AV71" s="91"/>
      <c r="AW71" s="91"/>
      <c r="AX71" s="91"/>
      <c r="AY71" s="91"/>
      <c r="AZ71" s="91"/>
      <c r="BA71" s="91"/>
      <c r="BB71" s="91"/>
      <c r="BC71" s="91"/>
      <c r="BD71" s="91"/>
      <c r="BE71" s="91"/>
      <c r="BF71" s="91"/>
      <c r="BG71" s="91"/>
      <c r="BH71" s="91"/>
      <c r="BI71" s="91"/>
      <c r="BJ71" s="91"/>
      <c r="BK71" s="91"/>
    </row>
    <row r="72" spans="1:63" ht="14.25" customHeight="1">
      <c r="A72" s="16"/>
      <c r="B72" s="1067"/>
      <c r="C72" s="1168"/>
      <c r="D72" s="1168"/>
      <c r="E72" s="18"/>
      <c r="F72" s="16"/>
      <c r="G72" s="168"/>
      <c r="H72" s="40"/>
      <c r="I72" s="40"/>
      <c r="J72" s="40"/>
      <c r="K72" s="18"/>
      <c r="L72" s="18"/>
      <c r="M72" s="16"/>
      <c r="N72" s="168"/>
      <c r="O72" s="178"/>
      <c r="P72" s="178"/>
      <c r="Q72" s="178"/>
      <c r="R72" s="178"/>
      <c r="S72" s="178"/>
      <c r="V72" s="60">
        <v>5</v>
      </c>
      <c r="W72" s="1081" t="str">
        <f>VLOOKUP(BJ65,[1]eFFG!$O$1:$XX$4015,16,FALSE)</f>
        <v>Zamindar</v>
      </c>
      <c r="X72" s="1168"/>
      <c r="Y72" s="1168"/>
      <c r="Z72" s="18"/>
      <c r="AA72" s="60">
        <v>16</v>
      </c>
      <c r="AB72" s="1166" t="str">
        <f>VLOOKUP(BJ65,[1]eFFG!$O$1:$XX$4015,27,FALSE)</f>
        <v>Council</v>
      </c>
      <c r="AC72" s="40"/>
      <c r="AD72" s="40"/>
      <c r="AE72" s="40"/>
      <c r="AF72" s="18"/>
      <c r="AG72" s="18"/>
      <c r="AH72" s="47">
        <v>24</v>
      </c>
      <c r="AI72" s="1082" t="str">
        <f>VLOOKUP(BJ65,[1]eFFG!$O$1:$XX$4015,35,FALSE)</f>
        <v>Head of Tribal Council</v>
      </c>
      <c r="AJ72" s="1169"/>
      <c r="AK72" s="1169"/>
      <c r="AL72" s="1169"/>
      <c r="AM72" s="1169"/>
      <c r="AN72" s="1170"/>
      <c r="AQ72" s="90"/>
      <c r="AR72" s="91"/>
      <c r="AS72" s="91"/>
      <c r="AT72" s="91"/>
      <c r="AU72" s="91"/>
      <c r="AV72" s="91"/>
      <c r="AW72" s="91"/>
      <c r="AX72" s="91"/>
      <c r="AY72" s="91"/>
      <c r="AZ72" s="91"/>
      <c r="BA72" s="91"/>
      <c r="BB72" s="91"/>
      <c r="BC72" s="91"/>
      <c r="BD72" s="91"/>
      <c r="BE72" s="91"/>
      <c r="BF72" s="91"/>
      <c r="BG72" s="91"/>
      <c r="BH72" s="91"/>
      <c r="BI72" s="91"/>
      <c r="BJ72" s="91"/>
      <c r="BK72" s="91"/>
    </row>
    <row r="73" spans="1:63" ht="14.25" customHeight="1">
      <c r="A73" s="16"/>
      <c r="B73" s="1067"/>
      <c r="C73" s="1168"/>
      <c r="D73" s="1168"/>
      <c r="E73" s="18"/>
      <c r="F73" s="16"/>
      <c r="G73" s="168"/>
      <c r="H73" s="40"/>
      <c r="I73" s="40"/>
      <c r="J73" s="40"/>
      <c r="K73" s="40"/>
      <c r="L73" s="40"/>
      <c r="M73" s="16"/>
      <c r="N73" s="168"/>
      <c r="O73" s="178"/>
      <c r="P73" s="178"/>
      <c r="Q73" s="178"/>
      <c r="R73" s="178"/>
      <c r="S73" s="178"/>
      <c r="V73" s="60">
        <v>6</v>
      </c>
      <c r="W73" s="1081" t="str">
        <f>VLOOKUP(BJ65,[1]eFFG!$O$1:$XX$4015,17,FALSE)</f>
        <v>Beg / Baay</v>
      </c>
      <c r="X73" s="19"/>
      <c r="Y73" s="19"/>
      <c r="Z73" s="18"/>
      <c r="AA73" s="60">
        <v>17</v>
      </c>
      <c r="AB73" s="168" t="str">
        <f>VLOOKUP(BJ65,[1]eFFG!$O$1:$XX$4015,28,FALSE)</f>
        <v>CDC</v>
      </c>
      <c r="AC73" s="40"/>
      <c r="AD73" s="40"/>
      <c r="AE73" s="40"/>
      <c r="AF73" s="40"/>
      <c r="AG73" s="40"/>
      <c r="AH73" s="47">
        <v>25</v>
      </c>
      <c r="AI73" s="1082" t="str">
        <f>VLOOKUP(BJ65,[1]eFFG!$O$1:$XX$4015,36,FALSE)</f>
        <v>Member of Tribal Council</v>
      </c>
      <c r="AJ73" s="1169"/>
      <c r="AK73" s="1169"/>
      <c r="AL73" s="1169"/>
      <c r="AM73" s="1169"/>
      <c r="AN73" s="1170"/>
      <c r="AQ73" s="90"/>
      <c r="AR73" s="91"/>
      <c r="AS73" s="91"/>
      <c r="AT73" s="91"/>
      <c r="AU73" s="91"/>
      <c r="AV73" s="91"/>
      <c r="AW73" s="91"/>
      <c r="AX73" s="91"/>
      <c r="AY73" s="91"/>
      <c r="AZ73" s="91"/>
      <c r="BA73" s="91"/>
      <c r="BB73" s="91"/>
      <c r="BC73" s="91"/>
      <c r="BD73" s="91"/>
      <c r="BE73" s="91"/>
      <c r="BF73" s="91"/>
      <c r="BG73" s="91"/>
      <c r="BH73" s="91"/>
      <c r="BI73" s="91"/>
      <c r="BJ73" s="91"/>
      <c r="BK73" s="91"/>
    </row>
    <row r="74" spans="1:63" ht="14.25" customHeight="1">
      <c r="A74" s="16"/>
      <c r="B74" s="1067"/>
      <c r="C74" s="19"/>
      <c r="D74" s="19"/>
      <c r="E74" s="18"/>
      <c r="F74" s="16"/>
      <c r="G74" s="168"/>
      <c r="H74" s="178"/>
      <c r="I74" s="178"/>
      <c r="J74" s="178"/>
      <c r="K74" s="178"/>
      <c r="L74" s="178"/>
      <c r="M74" s="16"/>
      <c r="N74" s="178"/>
      <c r="O74" s="178"/>
      <c r="P74" s="178"/>
      <c r="Q74" s="178"/>
      <c r="R74" s="178"/>
      <c r="S74" s="178"/>
      <c r="V74" s="60">
        <v>7</v>
      </c>
      <c r="W74" s="1081" t="str">
        <f>VLOOKUP(BJ65,[1]eFFG!$O$1:$XX$4015,18,FALSE)</f>
        <v>Commander</v>
      </c>
      <c r="X74" s="1067"/>
      <c r="Y74" s="1067"/>
      <c r="Z74" s="18"/>
      <c r="AA74" s="47">
        <v>18</v>
      </c>
      <c r="AB74" s="1186" t="str">
        <f>VLOOKUP(BJ65,[1]eFFG!$O$1:$XX$4015,29,FALSE)</f>
        <v>Tribal Council</v>
      </c>
      <c r="AC74" s="1187"/>
      <c r="AD74" s="1187"/>
      <c r="AE74" s="1187"/>
      <c r="AF74" s="1187"/>
      <c r="AG74" s="1188"/>
      <c r="AH74" s="47">
        <v>26</v>
      </c>
      <c r="AI74" s="1082" t="str">
        <f>VLOOKUP(BJ65,[1]eFFG!$O$1:$XX$4015,37,FALSE)</f>
        <v>People's Representative</v>
      </c>
      <c r="AJ74" s="1169"/>
      <c r="AK74" s="1169"/>
      <c r="AL74" s="1169"/>
      <c r="AM74" s="1169"/>
      <c r="AN74" s="1170"/>
      <c r="AQ74" s="90"/>
      <c r="AR74" s="91"/>
      <c r="AS74" s="91"/>
      <c r="AT74" s="91"/>
      <c r="AU74" s="91"/>
      <c r="AV74" s="91"/>
      <c r="AW74" s="91"/>
      <c r="AX74" s="91"/>
      <c r="AY74" s="91"/>
      <c r="AZ74" s="91"/>
      <c r="BA74" s="91"/>
      <c r="BB74" s="91"/>
      <c r="BC74" s="91"/>
      <c r="BD74" s="91"/>
      <c r="BE74" s="91"/>
      <c r="BF74" s="91"/>
      <c r="BG74" s="91"/>
      <c r="BH74" s="91"/>
      <c r="BI74" s="91"/>
      <c r="BJ74" s="91"/>
      <c r="BK74" s="91"/>
    </row>
    <row r="75" spans="1:63" ht="14.25" customHeight="1">
      <c r="A75" s="16"/>
      <c r="B75" s="1067"/>
      <c r="C75" s="1067"/>
      <c r="D75" s="1067"/>
      <c r="E75" s="18"/>
      <c r="F75" s="16"/>
      <c r="G75" s="178"/>
      <c r="H75" s="178"/>
      <c r="I75" s="178"/>
      <c r="J75" s="178"/>
      <c r="K75" s="178"/>
      <c r="L75" s="178"/>
      <c r="M75" s="16"/>
      <c r="N75" s="178"/>
      <c r="O75" s="178"/>
      <c r="P75" s="178"/>
      <c r="Q75" s="178"/>
      <c r="R75" s="178"/>
      <c r="S75" s="178"/>
      <c r="V75" s="60">
        <v>8</v>
      </c>
      <c r="W75" s="1081" t="str">
        <f>VLOOKUP(BJ65,[1]eFFG!$O$1:$XX$4015,19,FALSE)</f>
        <v>Mullah / Imam</v>
      </c>
      <c r="Z75" s="18"/>
      <c r="AA75" s="348">
        <v>19</v>
      </c>
      <c r="AB75" s="1091" t="str">
        <f>VLOOKUP(BJ65,[1]eFFG!$O$1:$XX$4015,30,FALSE)</f>
        <v>Head of CDC</v>
      </c>
      <c r="AC75" s="1092"/>
      <c r="AD75" s="1092"/>
      <c r="AE75" s="1092"/>
      <c r="AF75" s="1092"/>
      <c r="AG75" s="1093"/>
      <c r="AH75" s="348">
        <v>27</v>
      </c>
      <c r="AI75" s="1105" t="str">
        <f>VLOOKUP(BJ65,[1]eFFG!$O$1:$XX$4015,38,FALSE)</f>
        <v>Police Commander</v>
      </c>
      <c r="AJ75" s="1106"/>
      <c r="AK75" s="1106"/>
      <c r="AL75" s="1106"/>
      <c r="AM75" s="1106"/>
      <c r="AN75" s="1107"/>
      <c r="AQ75" s="90"/>
      <c r="AR75" s="91"/>
      <c r="AS75" s="91"/>
      <c r="AT75" s="91"/>
      <c r="AU75" s="91"/>
      <c r="AV75" s="91"/>
      <c r="AW75" s="91"/>
      <c r="AX75" s="91"/>
      <c r="AY75" s="91"/>
      <c r="AZ75" s="91"/>
      <c r="BA75" s="91"/>
      <c r="BB75" s="91"/>
      <c r="BC75" s="91"/>
      <c r="BD75" s="91"/>
      <c r="BE75" s="91"/>
      <c r="BF75" s="91"/>
      <c r="BG75" s="91"/>
      <c r="BH75" s="91"/>
      <c r="BI75" s="91"/>
      <c r="BJ75" s="91"/>
      <c r="BK75" s="91"/>
    </row>
    <row r="76" spans="1:63" ht="14.25" customHeight="1">
      <c r="A76" s="16"/>
      <c r="B76" s="1067"/>
      <c r="E76" s="18"/>
      <c r="F76" s="16"/>
      <c r="G76" s="178"/>
      <c r="H76" s="178"/>
      <c r="I76" s="178"/>
      <c r="J76" s="178"/>
      <c r="K76" s="178"/>
      <c r="L76" s="178"/>
      <c r="M76" s="16"/>
      <c r="N76" s="92"/>
      <c r="O76" s="178"/>
      <c r="P76" s="178"/>
      <c r="Q76" s="178"/>
      <c r="R76" s="178"/>
      <c r="S76" s="178"/>
      <c r="V76" s="60">
        <v>9</v>
      </c>
      <c r="W76" s="1081" t="str">
        <f>VLOOKUP(BJ65,[1]eFFG!$O$1:$XX$4015,20,FALSE)</f>
        <v>Mosque Mullah</v>
      </c>
      <c r="Z76" s="18"/>
      <c r="AA76" s="890"/>
      <c r="AB76" s="1091"/>
      <c r="AC76" s="1092"/>
      <c r="AD76" s="1092"/>
      <c r="AE76" s="1092"/>
      <c r="AF76" s="1092"/>
      <c r="AG76" s="1093"/>
      <c r="AH76" s="890"/>
      <c r="AI76" s="1109"/>
      <c r="AJ76" s="1110"/>
      <c r="AK76" s="1110"/>
      <c r="AL76" s="1110"/>
      <c r="AM76" s="1110"/>
      <c r="AN76" s="1111"/>
      <c r="AQ76" s="90"/>
      <c r="AR76" s="91"/>
      <c r="AS76" s="91"/>
      <c r="AT76" s="91"/>
      <c r="AU76" s="91"/>
      <c r="AV76" s="91"/>
      <c r="AW76" s="91"/>
      <c r="AX76" s="91"/>
      <c r="AY76" s="91"/>
      <c r="AZ76" s="91"/>
      <c r="BA76" s="91"/>
      <c r="BB76" s="91"/>
      <c r="BC76" s="91"/>
      <c r="BD76" s="91"/>
      <c r="BE76" s="91"/>
      <c r="BF76" s="91"/>
      <c r="BG76" s="91"/>
      <c r="BH76" s="91"/>
      <c r="BI76" s="91"/>
      <c r="BJ76" s="91"/>
      <c r="BK76" s="91"/>
    </row>
    <row r="77" spans="1:63" ht="14.25" customHeight="1">
      <c r="A77" s="16"/>
      <c r="B77" s="1067"/>
      <c r="E77" s="18"/>
      <c r="F77" s="16"/>
      <c r="G77" s="178"/>
      <c r="H77" s="178"/>
      <c r="I77" s="178"/>
      <c r="J77" s="178"/>
      <c r="K77" s="178"/>
      <c r="L77" s="178"/>
      <c r="M77" s="16"/>
      <c r="N77" s="168"/>
      <c r="O77" s="178"/>
      <c r="P77" s="178"/>
      <c r="Q77" s="178"/>
      <c r="R77" s="178"/>
      <c r="S77" s="178"/>
      <c r="V77" s="60">
        <v>10</v>
      </c>
      <c r="W77" s="1082" t="str">
        <f>VLOOKUP(BJ65,[1]eFFG!$O$1:$XX$4015,21,FALSE)</f>
        <v>Mawlawi</v>
      </c>
      <c r="X77" s="18"/>
      <c r="Y77" s="18"/>
      <c r="Z77" s="18"/>
      <c r="AA77" s="348">
        <v>20</v>
      </c>
      <c r="AB77" s="1091" t="str">
        <f>VLOOKUP(BJ65,[1]eFFG!$O$1:$XX$4015,31,FALSE)</f>
        <v>Treasurer of CDC</v>
      </c>
      <c r="AC77" s="1092"/>
      <c r="AD77" s="1092"/>
      <c r="AE77" s="1092"/>
      <c r="AF77" s="1092"/>
      <c r="AG77" s="1093"/>
      <c r="AH77" s="47">
        <v>28</v>
      </c>
      <c r="AI77" s="91" t="str">
        <f>VLOOKUP(BJ65,[1]eFFG!$O$1:$XX$4015,39,FALSE)</f>
        <v>District Administrator</v>
      </c>
      <c r="AJ77" s="1169"/>
      <c r="AK77" s="1169"/>
      <c r="AL77" s="1169"/>
      <c r="AM77" s="1169"/>
      <c r="AN77" s="1170"/>
      <c r="AQ77" s="90"/>
      <c r="AR77" s="91"/>
      <c r="AS77" s="91"/>
      <c r="AT77" s="91"/>
      <c r="AU77" s="91"/>
      <c r="AV77" s="91"/>
      <c r="AW77" s="91"/>
      <c r="AX77" s="91"/>
      <c r="AY77" s="91"/>
      <c r="AZ77" s="91"/>
      <c r="BA77" s="91"/>
      <c r="BB77" s="91"/>
      <c r="BC77" s="91"/>
      <c r="BD77" s="91"/>
      <c r="BE77" s="91"/>
      <c r="BF77" s="91"/>
      <c r="BG77" s="91"/>
      <c r="BH77" s="91"/>
      <c r="BI77" s="91"/>
      <c r="BJ77" s="91"/>
      <c r="BK77" s="91"/>
    </row>
    <row r="78" spans="1:63" ht="14.25" customHeight="1">
      <c r="A78" s="16"/>
      <c r="B78" s="168"/>
      <c r="C78" s="18"/>
      <c r="D78" s="18"/>
      <c r="E78" s="18"/>
      <c r="F78" s="16"/>
      <c r="G78" s="178"/>
      <c r="H78" s="178"/>
      <c r="I78" s="178"/>
      <c r="J78" s="178"/>
      <c r="K78" s="178"/>
      <c r="L78" s="178"/>
      <c r="M78" s="92"/>
      <c r="N78" s="92"/>
      <c r="O78" s="168"/>
      <c r="P78" s="168"/>
      <c r="Q78" s="168"/>
      <c r="R78" s="168"/>
      <c r="S78" s="168"/>
      <c r="V78" s="60">
        <v>11</v>
      </c>
      <c r="W78" s="1082" t="str">
        <f>VLOOKUP(BJ65,[1]eFFG!$O$1:$XX$4015,22,FALSE)</f>
        <v>Religious Scholar</v>
      </c>
      <c r="X78" s="18"/>
      <c r="Y78" s="18"/>
      <c r="Z78" s="18"/>
      <c r="AA78" s="890"/>
      <c r="AB78" s="1091"/>
      <c r="AC78" s="1092"/>
      <c r="AD78" s="1092"/>
      <c r="AE78" s="1092"/>
      <c r="AF78" s="1092"/>
      <c r="AG78" s="1093"/>
      <c r="AH78" s="1179"/>
      <c r="AI78" s="1126"/>
      <c r="AJ78" s="1180"/>
      <c r="AK78" s="1180"/>
      <c r="AL78" s="1180"/>
      <c r="AM78" s="60" t="s">
        <v>0</v>
      </c>
      <c r="AN78" s="60" t="s">
        <v>1</v>
      </c>
      <c r="AQ78" s="90"/>
      <c r="AR78" s="91"/>
      <c r="AS78" s="91"/>
      <c r="AT78" s="91"/>
      <c r="AU78" s="91"/>
      <c r="AV78" s="91"/>
      <c r="AW78" s="91"/>
      <c r="AX78" s="91"/>
      <c r="AY78" s="91"/>
      <c r="AZ78" s="91"/>
      <c r="BA78" s="91"/>
      <c r="BB78" s="91"/>
      <c r="BC78" s="91"/>
      <c r="BD78" s="91"/>
      <c r="BE78" s="91"/>
      <c r="BF78" s="91"/>
      <c r="BG78" s="91"/>
      <c r="BH78" s="91"/>
      <c r="BI78" s="91"/>
      <c r="BJ78" s="91"/>
      <c r="BK78" s="91"/>
    </row>
    <row r="79" spans="1:63" ht="14.25" customHeight="1">
      <c r="A79" s="16"/>
      <c r="B79" s="168"/>
      <c r="C79" s="18"/>
      <c r="D79" s="18"/>
      <c r="E79" s="18"/>
      <c r="F79" s="16"/>
      <c r="G79" s="178"/>
      <c r="H79" s="1182"/>
      <c r="I79" s="1182"/>
      <c r="J79" s="1182"/>
      <c r="K79" s="1182"/>
      <c r="L79" s="1182"/>
      <c r="M79" s="16"/>
      <c r="N79" s="1067"/>
      <c r="O79" s="1067"/>
      <c r="P79" s="1067"/>
      <c r="Q79" s="1067"/>
      <c r="R79" s="1067"/>
      <c r="S79" s="16"/>
      <c r="V79" s="148" t="s">
        <v>4</v>
      </c>
      <c r="W79" s="1129" t="str">
        <f>VLOOKUP(BJ65,[1]eFFG!$O$1:$XX$4015,40,FALSE)</f>
        <v>Other:</v>
      </c>
      <c r="X79" s="1130"/>
      <c r="Y79" s="1130"/>
      <c r="Z79" s="1130"/>
      <c r="AA79" s="1130"/>
      <c r="AB79" s="1130"/>
      <c r="AC79" s="1130"/>
      <c r="AD79" s="1130"/>
      <c r="AE79" s="1130"/>
      <c r="AF79" s="1130"/>
      <c r="AG79" s="1130"/>
      <c r="AH79" s="1130"/>
      <c r="AI79" s="1130"/>
      <c r="AJ79" s="1130"/>
      <c r="AK79" s="1130"/>
      <c r="AL79" s="1130"/>
      <c r="AM79" s="1131"/>
      <c r="AN79" s="1131"/>
      <c r="AQ79" s="90"/>
      <c r="AR79" s="91"/>
      <c r="AS79" s="91"/>
      <c r="AT79" s="91"/>
      <c r="AU79" s="91"/>
      <c r="AV79" s="91"/>
      <c r="AW79" s="91"/>
      <c r="AX79" s="91"/>
      <c r="AY79" s="91"/>
      <c r="AZ79" s="91"/>
      <c r="BA79" s="91"/>
      <c r="BB79" s="91"/>
      <c r="BC79" s="91"/>
      <c r="BD79" s="91"/>
      <c r="BE79" s="91"/>
      <c r="BF79" s="91"/>
      <c r="BG79" s="91"/>
      <c r="BH79" s="91"/>
      <c r="BI79" s="91"/>
      <c r="BJ79" s="91"/>
      <c r="BK79" s="91"/>
    </row>
    <row r="80" spans="1:63" ht="14.25" customHeight="1">
      <c r="A80" s="16"/>
      <c r="B80" s="168"/>
      <c r="C80" s="40"/>
      <c r="D80" s="40"/>
      <c r="E80" s="18"/>
      <c r="F80" s="16"/>
      <c r="G80" s="1182"/>
      <c r="H80" s="1182"/>
      <c r="I80" s="1182"/>
      <c r="J80" s="1182"/>
      <c r="K80" s="1182"/>
      <c r="L80" s="1182"/>
      <c r="M80" s="16"/>
      <c r="N80" s="1067"/>
      <c r="O80" s="214"/>
      <c r="P80" s="214"/>
      <c r="Q80" s="214"/>
      <c r="R80" s="214"/>
      <c r="S80" s="16"/>
      <c r="V80" s="148"/>
      <c r="W80" s="1129"/>
      <c r="X80" s="1130"/>
      <c r="Y80" s="1130"/>
      <c r="Z80" s="1130"/>
      <c r="AA80" s="1130"/>
      <c r="AB80" s="1130"/>
      <c r="AC80" s="1130"/>
      <c r="AD80" s="1130"/>
      <c r="AE80" s="1130"/>
      <c r="AF80" s="1130"/>
      <c r="AG80" s="1130"/>
      <c r="AH80" s="1130"/>
      <c r="AI80" s="1130"/>
      <c r="AJ80" s="1130"/>
      <c r="AK80" s="1130"/>
      <c r="AL80" s="1130"/>
      <c r="AM80" s="1130"/>
      <c r="AN80" s="1130"/>
      <c r="AQ80" s="90"/>
      <c r="AR80" s="91"/>
      <c r="AS80" s="91"/>
      <c r="AT80" s="91"/>
      <c r="AU80" s="91"/>
      <c r="AV80" s="91"/>
      <c r="AW80" s="91"/>
      <c r="AX80" s="91"/>
      <c r="AY80" s="91"/>
      <c r="AZ80" s="91"/>
      <c r="BA80" s="91"/>
      <c r="BB80" s="91"/>
      <c r="BC80" s="91"/>
      <c r="BD80" s="91"/>
      <c r="BE80" s="91"/>
      <c r="BF80" s="91"/>
      <c r="BG80" s="91"/>
      <c r="BH80" s="91"/>
      <c r="BI80" s="91"/>
      <c r="BJ80" s="91"/>
      <c r="BK80" s="91"/>
    </row>
    <row r="81" spans="1:63" ht="14.25" customHeight="1">
      <c r="A81" s="16"/>
      <c r="B81" s="1181"/>
      <c r="C81" s="168"/>
      <c r="D81" s="168"/>
      <c r="E81" s="168"/>
      <c r="F81" s="168"/>
      <c r="G81" s="168"/>
      <c r="H81" s="168"/>
      <c r="I81" s="168"/>
      <c r="J81" s="168"/>
      <c r="K81" s="168"/>
      <c r="L81" s="168"/>
      <c r="M81" s="168"/>
      <c r="N81" s="168"/>
      <c r="O81" s="168"/>
      <c r="P81" s="168"/>
      <c r="Q81" s="168"/>
      <c r="R81" s="168"/>
      <c r="S81" s="168"/>
      <c r="V81" s="148"/>
      <c r="W81" s="1129"/>
      <c r="X81" s="1130"/>
      <c r="Y81" s="1130"/>
      <c r="Z81" s="1130"/>
      <c r="AA81" s="1130"/>
      <c r="AB81" s="1130"/>
      <c r="AC81" s="1130"/>
      <c r="AD81" s="1130"/>
      <c r="AE81" s="1130"/>
      <c r="AF81" s="1130"/>
      <c r="AG81" s="1130"/>
      <c r="AH81" s="1130"/>
      <c r="AI81" s="1130"/>
      <c r="AJ81" s="1130"/>
      <c r="AK81" s="1130"/>
      <c r="AL81" s="1130"/>
      <c r="AM81" s="1130"/>
      <c r="AN81" s="1130"/>
      <c r="AQ81" s="90"/>
      <c r="AR81" s="91"/>
      <c r="AS81" s="91"/>
      <c r="AT81" s="91"/>
      <c r="AU81" s="91"/>
      <c r="AV81" s="91"/>
      <c r="AW81" s="91"/>
      <c r="AX81" s="91"/>
      <c r="AY81" s="91"/>
      <c r="AZ81" s="91"/>
      <c r="BA81" s="91"/>
      <c r="BB81" s="91"/>
      <c r="BC81" s="91"/>
      <c r="BD81" s="91"/>
      <c r="BE81" s="91"/>
      <c r="BF81" s="91"/>
      <c r="BG81" s="91"/>
      <c r="BH81" s="91"/>
      <c r="BI81" s="91"/>
      <c r="BJ81" s="91"/>
      <c r="BK81" s="91"/>
    </row>
    <row r="82" spans="1:63" ht="14.25" customHeight="1">
      <c r="A82" s="16"/>
      <c r="B82" s="1181"/>
      <c r="C82" s="168"/>
      <c r="D82" s="168"/>
      <c r="E82" s="168"/>
      <c r="F82" s="168"/>
      <c r="G82" s="168"/>
      <c r="H82" s="168"/>
      <c r="I82" s="168"/>
      <c r="J82" s="168"/>
      <c r="K82" s="168"/>
      <c r="L82" s="168"/>
      <c r="M82" s="168"/>
      <c r="N82" s="168"/>
      <c r="O82" s="168"/>
      <c r="P82" s="168"/>
      <c r="Q82" s="168"/>
      <c r="R82" s="168"/>
      <c r="S82" s="168"/>
      <c r="V82" s="91"/>
      <c r="W82" s="91"/>
      <c r="X82" s="91"/>
      <c r="Y82" s="91"/>
      <c r="Z82" s="91"/>
      <c r="AA82" s="91"/>
      <c r="AB82" s="91"/>
      <c r="AC82" s="91"/>
      <c r="AD82" s="91"/>
      <c r="AE82" s="91"/>
      <c r="AF82" s="91"/>
      <c r="AG82" s="91"/>
      <c r="AH82" s="91"/>
      <c r="AI82" s="91"/>
      <c r="AJ82" s="91"/>
      <c r="AK82" s="91"/>
      <c r="AL82" s="91"/>
      <c r="AM82" s="91"/>
      <c r="AN82" s="91"/>
      <c r="AO82" s="91"/>
      <c r="AP82" s="91"/>
      <c r="AQ82" s="167"/>
      <c r="AR82" s="248"/>
      <c r="AS82" s="248"/>
      <c r="AT82" s="248"/>
      <c r="AU82" s="248"/>
      <c r="AV82" s="248"/>
      <c r="AW82" s="248"/>
      <c r="AX82" s="248"/>
      <c r="AY82" s="248"/>
      <c r="AZ82" s="248"/>
      <c r="BA82" s="248"/>
      <c r="BB82" s="248"/>
      <c r="BC82" s="248"/>
      <c r="BD82" s="248"/>
      <c r="BE82" s="248"/>
      <c r="BF82" s="248"/>
      <c r="BG82" s="19"/>
      <c r="BH82" s="19"/>
      <c r="BI82" s="19"/>
      <c r="BJ82" s="91"/>
      <c r="BK82" s="91"/>
    </row>
    <row r="83" spans="1:63" ht="14.25" customHeight="1">
      <c r="A83" s="16"/>
      <c r="B83" s="1181"/>
      <c r="C83" s="168"/>
      <c r="D83" s="168"/>
      <c r="E83" s="168"/>
      <c r="F83" s="168"/>
      <c r="G83" s="168"/>
      <c r="H83" s="168"/>
      <c r="I83" s="168"/>
      <c r="J83" s="168"/>
      <c r="K83" s="168"/>
      <c r="L83" s="168"/>
      <c r="M83" s="168"/>
      <c r="N83" s="168"/>
      <c r="O83" s="168"/>
      <c r="P83" s="168"/>
      <c r="Q83" s="168"/>
      <c r="R83" s="168"/>
      <c r="S83" s="168"/>
      <c r="V83" s="91"/>
      <c r="W83" s="91"/>
      <c r="X83" s="91"/>
      <c r="Y83" s="91"/>
      <c r="Z83" s="91"/>
      <c r="AA83" s="91"/>
      <c r="AB83" s="91"/>
      <c r="AC83" s="91"/>
      <c r="AD83" s="91"/>
      <c r="AE83" s="91"/>
      <c r="AF83" s="91"/>
      <c r="AG83" s="91"/>
      <c r="AH83" s="91"/>
      <c r="AI83" s="91"/>
      <c r="AJ83" s="91"/>
      <c r="AK83" s="91"/>
      <c r="AL83" s="91"/>
      <c r="AM83" s="91"/>
      <c r="AN83" s="91"/>
      <c r="AQ83" s="91"/>
      <c r="AR83" s="91"/>
      <c r="AS83" s="91"/>
      <c r="AT83" s="91"/>
      <c r="AU83" s="91"/>
      <c r="AV83" s="91"/>
      <c r="AW83" s="91"/>
      <c r="AX83" s="91"/>
      <c r="AY83" s="91"/>
      <c r="AZ83" s="91"/>
      <c r="BA83" s="91"/>
      <c r="BB83" s="91"/>
      <c r="BC83" s="91"/>
      <c r="BD83" s="91"/>
      <c r="BE83" s="91"/>
      <c r="BF83" s="91"/>
      <c r="BG83" s="91"/>
      <c r="BH83" s="91"/>
      <c r="BI83" s="91"/>
      <c r="BJ83" s="4"/>
      <c r="BK83" s="4"/>
    </row>
    <row r="84" spans="1:63" ht="16.5" customHeight="1"/>
    <row r="85" spans="1:63" ht="16.5" customHeight="1"/>
    <row r="86" spans="1:63" ht="16.5" customHeight="1"/>
    <row r="87" spans="1:63" ht="16.5" customHeight="1"/>
    <row r="88" spans="1:63" ht="14.25" customHeight="1"/>
    <row r="89" spans="1:63" ht="14.25" customHeight="1"/>
    <row r="90" spans="1:63" ht="14.25" customHeight="1"/>
    <row r="91" spans="1:63" ht="14.25" customHeight="1"/>
    <row r="92" spans="1:63" ht="14.25" customHeight="1"/>
    <row r="93" spans="1:63" ht="16.5" customHeight="1"/>
    <row r="94" spans="1:63" ht="16.5" customHeight="1"/>
    <row r="95" spans="1:63" ht="16.5" customHeight="1"/>
    <row r="96" spans="1:63"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spans="11:61" ht="16.5" customHeight="1"/>
    <row r="114" spans="11:61" ht="16.5" customHeight="1"/>
    <row r="115" spans="11:61" ht="16.5" customHeight="1"/>
    <row r="116" spans="11:61" ht="16.5" customHeight="1"/>
    <row r="117" spans="11:61" ht="16.5" customHeight="1"/>
    <row r="118" spans="11:6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c r="BI118" s="91"/>
    </row>
  </sheetData>
  <mergeCells count="134">
    <mergeCell ref="AH68:AH69"/>
    <mergeCell ref="AI68:AN69"/>
    <mergeCell ref="V79:V81"/>
    <mergeCell ref="W79:W81"/>
    <mergeCell ref="X79:AN81"/>
    <mergeCell ref="AH75:AH76"/>
    <mergeCell ref="AB75:AG76"/>
    <mergeCell ref="AB77:AG78"/>
    <mergeCell ref="AA77:AA78"/>
    <mergeCell ref="AA75:AA76"/>
    <mergeCell ref="AI75:AN76"/>
    <mergeCell ref="X65:AN66"/>
    <mergeCell ref="V65:W66"/>
    <mergeCell ref="A33:A34"/>
    <mergeCell ref="B33:J34"/>
    <mergeCell ref="BJ34:BK34"/>
    <mergeCell ref="BB31:BI32"/>
    <mergeCell ref="BJ31:BK31"/>
    <mergeCell ref="BJ32:BK32"/>
    <mergeCell ref="V33:V34"/>
    <mergeCell ref="W33:AE34"/>
    <mergeCell ref="AQ33:AQ34"/>
    <mergeCell ref="AR33:AZ34"/>
    <mergeCell ref="BJ33:BK33"/>
    <mergeCell ref="BJ65:BK65"/>
    <mergeCell ref="V61:V63"/>
    <mergeCell ref="W61:W63"/>
    <mergeCell ref="X61:AN63"/>
    <mergeCell ref="K31:K32"/>
    <mergeCell ref="L31:S32"/>
    <mergeCell ref="AF31:AF32"/>
    <mergeCell ref="AG31:AN32"/>
    <mergeCell ref="B41:J41"/>
    <mergeCell ref="A42:A43"/>
    <mergeCell ref="B42:B43"/>
    <mergeCell ref="B38:J40"/>
    <mergeCell ref="A38:A40"/>
    <mergeCell ref="V38:V40"/>
    <mergeCell ref="W38:AE40"/>
    <mergeCell ref="BJ19:BK19"/>
    <mergeCell ref="BJ20:BK20"/>
    <mergeCell ref="F17:F18"/>
    <mergeCell ref="G17:L18"/>
    <mergeCell ref="M16:M17"/>
    <mergeCell ref="N16:S17"/>
    <mergeCell ref="BJ29:BK29"/>
    <mergeCell ref="A30:B30"/>
    <mergeCell ref="C30:BI30"/>
    <mergeCell ref="BJ30:BK30"/>
    <mergeCell ref="AV17:AV18"/>
    <mergeCell ref="AW17:BB18"/>
    <mergeCell ref="AV21:AV22"/>
    <mergeCell ref="AW21:BB22"/>
    <mergeCell ref="AQ24:AQ26"/>
    <mergeCell ref="AR24:AR26"/>
    <mergeCell ref="AS24:BI26"/>
    <mergeCell ref="AA17:AA18"/>
    <mergeCell ref="AB17:AG18"/>
    <mergeCell ref="AA21:AA22"/>
    <mergeCell ref="A1:BI1"/>
    <mergeCell ref="A3:B3"/>
    <mergeCell ref="C3:BI3"/>
    <mergeCell ref="BJ3:BK3"/>
    <mergeCell ref="A4:BI4"/>
    <mergeCell ref="BJ4:BK4"/>
    <mergeCell ref="BJ25:BK25"/>
    <mergeCell ref="BJ11:BK11"/>
    <mergeCell ref="M12:M13"/>
    <mergeCell ref="N12:S13"/>
    <mergeCell ref="BJ12:BK12"/>
    <mergeCell ref="BJ5:BK5"/>
    <mergeCell ref="A6:S8"/>
    <mergeCell ref="V6:AN8"/>
    <mergeCell ref="AQ6:BI8"/>
    <mergeCell ref="A10:B10"/>
    <mergeCell ref="C10:BI10"/>
    <mergeCell ref="BJ10:BK10"/>
    <mergeCell ref="BD12:BI13"/>
    <mergeCell ref="M19:M20"/>
    <mergeCell ref="N19:S20"/>
    <mergeCell ref="AH12:AH13"/>
    <mergeCell ref="G21:L22"/>
    <mergeCell ref="F21:F22"/>
    <mergeCell ref="AI12:AN13"/>
    <mergeCell ref="AH14:AH15"/>
    <mergeCell ref="AI14:AN15"/>
    <mergeCell ref="AH16:AH17"/>
    <mergeCell ref="AI16:AN17"/>
    <mergeCell ref="BC12:BC13"/>
    <mergeCell ref="BC14:BC15"/>
    <mergeCell ref="BC16:BC17"/>
    <mergeCell ref="N14:S15"/>
    <mergeCell ref="AB59:AG60"/>
    <mergeCell ref="AA59:AA60"/>
    <mergeCell ref="AB57:AG58"/>
    <mergeCell ref="AA57:AA58"/>
    <mergeCell ref="A44:BI44"/>
    <mergeCell ref="BD14:BI15"/>
    <mergeCell ref="BD16:BI17"/>
    <mergeCell ref="A28:BI28"/>
    <mergeCell ref="BA31:BA32"/>
    <mergeCell ref="AQ38:AQ40"/>
    <mergeCell ref="AR38:AZ40"/>
    <mergeCell ref="AH57:AH58"/>
    <mergeCell ref="AI57:AN58"/>
    <mergeCell ref="V24:V26"/>
    <mergeCell ref="W24:W26"/>
    <mergeCell ref="X24:AN26"/>
    <mergeCell ref="C24:S26"/>
    <mergeCell ref="B24:B26"/>
    <mergeCell ref="A24:A26"/>
    <mergeCell ref="X46:AN48"/>
    <mergeCell ref="AH50:AH51"/>
    <mergeCell ref="AI50:AN51"/>
    <mergeCell ref="C42:R43"/>
    <mergeCell ref="W41:AE41"/>
    <mergeCell ref="BJ46:BK46"/>
    <mergeCell ref="V46:W48"/>
    <mergeCell ref="AH19:AH20"/>
    <mergeCell ref="AI19:AN20"/>
    <mergeCell ref="BC19:BC20"/>
    <mergeCell ref="BD19:BI20"/>
    <mergeCell ref="M14:M15"/>
    <mergeCell ref="AR41:AZ41"/>
    <mergeCell ref="AQ42:AQ43"/>
    <mergeCell ref="AR42:AR43"/>
    <mergeCell ref="AS42:BH43"/>
    <mergeCell ref="BJ26:BK26"/>
    <mergeCell ref="BJ27:BK27"/>
    <mergeCell ref="BJ18:BK18"/>
    <mergeCell ref="V42:V43"/>
    <mergeCell ref="W42:W43"/>
    <mergeCell ref="X42:AM43"/>
    <mergeCell ref="AB21:AG22"/>
  </mergeCells>
  <printOptions horizontalCentered="1" verticalCentered="1"/>
  <pageMargins left="0.19685039370078741" right="0.19685039370078741" top="0.19685039370078741" bottom="0.19685039370078741" header="0" footer="0"/>
  <pageSetup paperSize="9" scale="97" orientation="landscape" r:id="rId1"/>
  <headerFooter alignWithMargins="0"/>
  <rowBreaks count="1" manualBreakCount="1">
    <brk id="43" max="60" man="1"/>
  </rowBreaks>
</worksheet>
</file>

<file path=xl/worksheets/sheet6.xml><?xml version="1.0" encoding="utf-8"?>
<worksheet xmlns="http://schemas.openxmlformats.org/spreadsheetml/2006/main" xmlns:r="http://schemas.openxmlformats.org/officeDocument/2006/relationships">
  <dimension ref="A1:BT101"/>
  <sheetViews>
    <sheetView view="pageBreakPreview" zoomScaleNormal="100" zoomScaleSheetLayoutView="100" workbookViewId="0">
      <selection activeCell="V23" sqref="V23"/>
    </sheetView>
  </sheetViews>
  <sheetFormatPr defaultRowHeight="11.25"/>
  <cols>
    <col min="1" max="60" width="2.42578125" style="4" customWidth="1"/>
    <col min="61" max="61" width="2.5703125" style="90" bestFit="1" customWidth="1"/>
    <col min="62" max="62" width="2.140625" style="90" customWidth="1"/>
    <col min="63" max="63" width="2.140625" style="91" customWidth="1"/>
    <col min="64" max="64" width="2.5703125" style="91" bestFit="1" customWidth="1"/>
    <col min="65" max="65" width="9.140625" style="91" customWidth="1"/>
    <col min="66" max="125" width="2.7109375" style="91" customWidth="1"/>
    <col min="126" max="16384" width="9.140625" style="91"/>
  </cols>
  <sheetData>
    <row r="1" spans="1:68" s="91" customFormat="1" ht="15.75" customHeight="1">
      <c r="A1" s="1" t="str">
        <f>CONCATENATE([1]Sections!$P$1, " - / - ",[1]Sections!$P$8," ",[1]Sections!$Q$8,": ",[1]Sections!$S$8," [ ",[1]Sections!$V$2," ",ROMAN(COUNT($BL$1:$BL$763))," / ",ROMAN(BL1)," ]")</f>
        <v>Female Focus Group Questionnaire - / - Section 5: Council [ Page II / I ]</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4"/>
      <c r="BJ1" s="90"/>
      <c r="BL1" s="91">
        <v>1</v>
      </c>
      <c r="BM1" s="91">
        <v>1</v>
      </c>
    </row>
    <row r="2" spans="1:68" s="91" customFormat="1" ht="6"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90"/>
      <c r="BJ2" s="90"/>
    </row>
    <row r="3" spans="1:68" s="95" customFormat="1" ht="14.25" customHeight="1">
      <c r="A3" s="32">
        <f>VLOOKUP(BI3,[1]eFFG!$H$1:$J$4017,3,FALSE)</f>
        <v>5.01</v>
      </c>
      <c r="B3" s="33"/>
      <c r="C3" s="751" t="str">
        <f>VLOOKUP(BI3,[1]eFFG!$O$4:$BW$274,9,FALSE)</f>
        <v>In this village, is there any council that is composed only of women from this village or of women from this village and another village?</v>
      </c>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c r="AM3" s="751"/>
      <c r="AN3" s="751"/>
      <c r="AO3" s="751"/>
      <c r="AP3" s="751"/>
      <c r="AQ3" s="751"/>
      <c r="AR3" s="751"/>
      <c r="AS3" s="751"/>
      <c r="AT3" s="751"/>
      <c r="AU3" s="751"/>
      <c r="AV3" s="751"/>
      <c r="AW3" s="751"/>
      <c r="AX3" s="751"/>
      <c r="AY3" s="751"/>
      <c r="AZ3" s="751"/>
      <c r="BA3" s="751"/>
      <c r="BB3" s="751"/>
      <c r="BC3" s="751"/>
      <c r="BD3" s="751"/>
      <c r="BE3" s="751"/>
      <c r="BF3" s="751"/>
      <c r="BG3" s="751"/>
      <c r="BH3" s="752"/>
      <c r="BI3" s="610">
        <v>7.17</v>
      </c>
      <c r="BJ3" s="610"/>
    </row>
    <row r="4" spans="1:68" s="95" customFormat="1" ht="14.25" customHeight="1">
      <c r="A4" s="753">
        <v>1</v>
      </c>
      <c r="B4" s="754" t="str">
        <f>VLOOKUP($BI3,[1]eFFG!$O$4:$BW$274,11,FALSE)</f>
        <v>This village does not have a women's council and does not share a women's council with other villages</v>
      </c>
      <c r="C4" s="465"/>
      <c r="D4" s="465"/>
      <c r="E4" s="466"/>
      <c r="F4" s="466"/>
      <c r="G4" s="466"/>
      <c r="H4" s="466"/>
      <c r="I4" s="466"/>
      <c r="J4" s="466"/>
      <c r="K4" s="466"/>
      <c r="L4" s="465"/>
      <c r="M4" s="465"/>
      <c r="N4" s="54"/>
      <c r="O4" s="51"/>
      <c r="P4" s="755"/>
      <c r="Q4" s="756"/>
      <c r="R4" s="160"/>
      <c r="S4" s="15" t="str">
        <f>CONCATENATE("[&gt;&gt;",FIXED(VLOOKUP(BI3,[1]eFFG!$O$1:$XX$4017,4,FALSE),2),"]")</f>
        <v>[&gt;&gt;5.09]</v>
      </c>
      <c r="T4" s="54"/>
      <c r="U4" s="160"/>
      <c r="V4" s="160"/>
      <c r="W4" s="753">
        <v>3</v>
      </c>
      <c r="X4" s="754" t="str">
        <f>VLOOKUP($BI3,[1]eFFG!$O$4:$BW$274,13,FALSE)</f>
        <v>This village shares a women's council with another village</v>
      </c>
      <c r="Y4" s="755"/>
      <c r="Z4" s="54"/>
      <c r="AA4" s="54"/>
      <c r="AB4" s="466"/>
      <c r="AC4" s="466"/>
      <c r="AD4" s="466"/>
      <c r="AE4" s="466"/>
      <c r="AF4" s="466"/>
      <c r="AG4" s="160"/>
      <c r="AH4" s="160"/>
      <c r="AI4" s="757"/>
      <c r="AJ4" s="757"/>
      <c r="AK4" s="757"/>
      <c r="AL4" s="757"/>
      <c r="AM4" s="757"/>
      <c r="AN4" s="757"/>
      <c r="AO4" s="753" t="s">
        <v>0</v>
      </c>
      <c r="AP4" s="758" t="s">
        <v>35</v>
      </c>
      <c r="AQ4" s="757"/>
      <c r="AR4" s="757"/>
      <c r="AS4" s="15" t="str">
        <f>CONCATENATE("[&gt;&gt;",FIXED(VLOOKUP(BI3,[1]eFFG!$O$1:$XX$4017,4,FALSE),2),"]")</f>
        <v>[&gt;&gt;5.09]</v>
      </c>
      <c r="AT4" s="160"/>
      <c r="AU4" s="160"/>
      <c r="AV4" s="465"/>
      <c r="AW4" s="465"/>
      <c r="AX4" s="465"/>
      <c r="AY4" s="465"/>
      <c r="AZ4" s="465"/>
      <c r="BA4" s="465"/>
      <c r="BB4" s="53"/>
      <c r="BC4" s="53"/>
      <c r="BD4" s="53"/>
      <c r="BE4" s="465"/>
      <c r="BF4" s="465"/>
      <c r="BG4" s="465"/>
      <c r="BH4" s="759"/>
      <c r="BI4" s="110">
        <f>VLOOKUP(BI3,[1]MFG!$Q$4:$XX$4017,60,FALSE)</f>
        <v>2</v>
      </c>
      <c r="BJ4" s="110"/>
    </row>
    <row r="5" spans="1:68" s="95" customFormat="1" ht="14.25" customHeight="1">
      <c r="A5" s="753">
        <v>2</v>
      </c>
      <c r="B5" s="760" t="str">
        <f>VLOOKUP($BI3,[1]eFFG!$O$4:$BW$274,12,FALSE)</f>
        <v>This village has a women's council (which belongs to this village only)</v>
      </c>
      <c r="C5" s="761"/>
      <c r="D5" s="761"/>
      <c r="E5" s="761"/>
      <c r="F5" s="761"/>
      <c r="G5" s="761"/>
      <c r="H5" s="761"/>
      <c r="I5" s="761"/>
      <c r="J5" s="761"/>
      <c r="K5" s="761"/>
      <c r="L5" s="761"/>
      <c r="M5" s="761"/>
      <c r="N5" s="27"/>
      <c r="O5" s="25"/>
      <c r="P5" s="762"/>
      <c r="Q5" s="27"/>
      <c r="R5" s="27"/>
      <c r="S5" s="761"/>
      <c r="T5" s="27"/>
      <c r="U5" s="28"/>
      <c r="V5" s="28"/>
      <c r="W5" s="753">
        <v>4</v>
      </c>
      <c r="X5" s="760" t="str">
        <f>VLOOKUP($BI3,[1]eFFG!$O$4:$BW$274,14,FALSE)</f>
        <v>This village has more than one women's council</v>
      </c>
      <c r="Y5" s="762"/>
      <c r="Z5" s="27"/>
      <c r="AA5" s="27"/>
      <c r="AB5" s="763"/>
      <c r="AC5" s="763"/>
      <c r="AD5" s="763"/>
      <c r="AE5" s="763"/>
      <c r="AF5" s="764"/>
      <c r="AG5" s="25"/>
      <c r="AH5" s="765"/>
      <c r="AI5" s="765"/>
      <c r="AJ5" s="765"/>
      <c r="AK5" s="765"/>
      <c r="AL5" s="765"/>
      <c r="AM5" s="765"/>
      <c r="AN5" s="765"/>
      <c r="AO5" s="753" t="s">
        <v>1</v>
      </c>
      <c r="AP5" s="766" t="s">
        <v>36</v>
      </c>
      <c r="AQ5" s="765"/>
      <c r="AR5" s="765"/>
      <c r="AS5" s="25"/>
      <c r="AT5" s="767"/>
      <c r="AU5" s="63" t="str">
        <f>CONCATENATE("[&gt;&gt;",FIXED(VLOOKUP(BI3,[1]eFFG!$O$1:$XX$4017,4,FALSE),2),"]")</f>
        <v>[&gt;&gt;5.09]</v>
      </c>
      <c r="AV5" s="768"/>
      <c r="AW5" s="768"/>
      <c r="AX5" s="768"/>
      <c r="AY5" s="768"/>
      <c r="AZ5" s="768"/>
      <c r="BA5" s="768"/>
      <c r="BB5" s="768"/>
      <c r="BC5" s="30"/>
      <c r="BD5" s="30"/>
      <c r="BE5" s="768"/>
      <c r="BF5" s="768"/>
      <c r="BG5" s="768"/>
      <c r="BH5" s="470"/>
      <c r="BI5" s="196">
        <f>VLOOKUP(BI3,[1]MFG!$Q$4:$XX$4017,3,FALSE)</f>
        <v>0</v>
      </c>
      <c r="BJ5" s="196"/>
    </row>
    <row r="6" spans="1:68" s="95" customFormat="1" ht="6" customHeight="1" thickBo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90"/>
      <c r="BJ6" s="90"/>
      <c r="BK6" s="91"/>
      <c r="BL6" s="91"/>
      <c r="BM6" s="91"/>
    </row>
    <row r="7" spans="1:68" s="95" customFormat="1" ht="16.5" customHeight="1" thickTop="1">
      <c r="A7" s="769">
        <f>VLOOKUP(BM7,[1]eFFG!$H$4:$J$3009,3,FALSE)</f>
        <v>5.0199999999999996</v>
      </c>
      <c r="B7" s="770"/>
      <c r="C7" s="771" t="str">
        <f>VLOOKUP(BM7,[1]eFFG!$O$4:$XX$3009,9,FALSE)</f>
        <v>What is the name of this council?</v>
      </c>
      <c r="D7" s="772"/>
      <c r="E7" s="772"/>
      <c r="F7" s="772"/>
      <c r="G7" s="772"/>
      <c r="H7" s="772"/>
      <c r="I7" s="773"/>
      <c r="J7" s="774">
        <v>1</v>
      </c>
      <c r="K7" s="775" t="str">
        <f>VLOOKUP(BM7,[1]eFFG!$O$4:$XX$3009,11,FALSE)</f>
        <v>Shura</v>
      </c>
      <c r="L7" s="776"/>
      <c r="M7" s="777"/>
      <c r="N7" s="777"/>
      <c r="O7" s="777"/>
      <c r="P7" s="777"/>
      <c r="Q7" s="778">
        <v>7</v>
      </c>
      <c r="R7" s="779" t="str">
        <f>VLOOKUP(BM7,[1]eFFG!$O$4:$XX$3009,17,FALSE)</f>
        <v>Local Shura</v>
      </c>
      <c r="S7" s="777"/>
      <c r="T7" s="780"/>
      <c r="U7" s="777"/>
      <c r="V7" s="777"/>
      <c r="W7" s="781"/>
      <c r="X7" s="781"/>
      <c r="Y7" s="781"/>
      <c r="Z7" s="781"/>
      <c r="AA7" s="781"/>
      <c r="AB7" s="781"/>
      <c r="AC7" s="782"/>
      <c r="AD7" s="783"/>
      <c r="AF7" s="769">
        <f>VLOOKUP(BI15,[1]eFFG!$H$1:$J$4017,3,FALSE)</f>
        <v>5.0799999999999983</v>
      </c>
      <c r="AG7" s="770"/>
      <c r="AH7" s="772" t="str">
        <f>VLOOKUP(BI15,[1]eFFG!$O$1:$XX$4017,9,FALSE)</f>
        <v>Are you a regular member of {name of women's council}?</v>
      </c>
      <c r="AI7" s="772"/>
      <c r="AJ7" s="772"/>
      <c r="AK7" s="772"/>
      <c r="AL7" s="772"/>
      <c r="AM7" s="772"/>
      <c r="AN7" s="784">
        <v>1</v>
      </c>
      <c r="AO7" s="785" t="str">
        <f>VLOOKUP($BI15,[1]eFFG!$O$1:$XX$4017,11,FALSE)</f>
        <v>Regular Member</v>
      </c>
      <c r="AP7" s="785"/>
      <c r="AQ7" s="785"/>
      <c r="AR7" s="785"/>
      <c r="AS7" s="785"/>
      <c r="AT7" s="785"/>
      <c r="AU7" s="785"/>
      <c r="AV7" s="785"/>
      <c r="AW7" s="141" t="s">
        <v>8</v>
      </c>
      <c r="AX7" s="142"/>
      <c r="AY7" s="142"/>
      <c r="AZ7" s="142"/>
      <c r="BA7" s="142"/>
      <c r="BB7" s="786"/>
      <c r="BC7" s="787" t="s">
        <v>0</v>
      </c>
      <c r="BD7" s="142" t="s">
        <v>8</v>
      </c>
      <c r="BE7" s="142"/>
      <c r="BF7" s="142"/>
      <c r="BG7" s="142"/>
      <c r="BH7" s="788"/>
      <c r="BI7" s="789">
        <v>7.98</v>
      </c>
      <c r="BJ7" s="789"/>
      <c r="BM7" s="610">
        <v>7.18</v>
      </c>
      <c r="BN7" s="610"/>
      <c r="BO7" s="610">
        <v>7.28</v>
      </c>
      <c r="BP7" s="610"/>
    </row>
    <row r="8" spans="1:68" s="95" customFormat="1" ht="16.5" customHeight="1">
      <c r="A8" s="104"/>
      <c r="B8" s="166"/>
      <c r="C8" s="193"/>
      <c r="D8" s="78"/>
      <c r="E8" s="78"/>
      <c r="F8" s="78"/>
      <c r="G8" s="78"/>
      <c r="H8" s="78"/>
      <c r="I8" s="790"/>
      <c r="J8" s="791">
        <v>2</v>
      </c>
      <c r="K8" s="792" t="str">
        <f>VLOOKUP(BM7,[1]eFFG!$O$4:$XX$3009,12,FALSE)</f>
        <v>Jirga</v>
      </c>
      <c r="L8" s="40"/>
      <c r="M8" s="92"/>
      <c r="N8" s="92"/>
      <c r="O8" s="92"/>
      <c r="P8" s="92"/>
      <c r="Q8" s="60">
        <v>8</v>
      </c>
      <c r="R8" s="793" t="str">
        <f>VLOOKUP(BM7,[1]eFFG!$O$4:$XX$3009,18,FALSE)</f>
        <v>Local Jirga</v>
      </c>
      <c r="S8" s="92"/>
      <c r="T8" s="18"/>
      <c r="U8" s="92"/>
      <c r="V8" s="92"/>
      <c r="W8" s="794"/>
      <c r="X8" s="794"/>
      <c r="Y8" s="795"/>
      <c r="Z8" s="795"/>
      <c r="AA8" s="795"/>
      <c r="AB8" s="795"/>
      <c r="AC8" s="4"/>
      <c r="AD8" s="796"/>
      <c r="AF8" s="104"/>
      <c r="AG8" s="166"/>
      <c r="AH8" s="78"/>
      <c r="AI8" s="78"/>
      <c r="AJ8" s="78"/>
      <c r="AK8" s="78"/>
      <c r="AL8" s="78"/>
      <c r="AM8" s="78"/>
      <c r="AN8" s="564"/>
      <c r="AO8" s="797"/>
      <c r="AP8" s="797"/>
      <c r="AQ8" s="797"/>
      <c r="AR8" s="797"/>
      <c r="AS8" s="797"/>
      <c r="AT8" s="797"/>
      <c r="AU8" s="797"/>
      <c r="AV8" s="797"/>
      <c r="AW8" s="118"/>
      <c r="AX8" s="119"/>
      <c r="AY8" s="119"/>
      <c r="AZ8" s="119"/>
      <c r="BA8" s="119"/>
      <c r="BB8" s="798"/>
      <c r="BC8" s="174"/>
      <c r="BD8" s="119"/>
      <c r="BE8" s="119"/>
      <c r="BF8" s="119"/>
      <c r="BG8" s="119"/>
      <c r="BH8" s="799"/>
      <c r="BK8" s="91"/>
      <c r="BL8" s="91"/>
      <c r="BM8" s="91"/>
    </row>
    <row r="9" spans="1:68" s="95" customFormat="1" ht="16.5" customHeight="1">
      <c r="A9" s="104"/>
      <c r="B9" s="166"/>
      <c r="C9" s="193"/>
      <c r="D9" s="78"/>
      <c r="E9" s="78"/>
      <c r="F9" s="78"/>
      <c r="G9" s="78"/>
      <c r="H9" s="78"/>
      <c r="I9" s="790"/>
      <c r="J9" s="791">
        <v>3</v>
      </c>
      <c r="K9" s="792" t="str">
        <f>VLOOKUP(BM7,[1]eFFG!$O$4:$XX$3009,13,FALSE)</f>
        <v>Village Shura</v>
      </c>
      <c r="L9" s="40"/>
      <c r="M9" s="92"/>
      <c r="N9" s="92"/>
      <c r="O9" s="92"/>
      <c r="P9" s="92"/>
      <c r="Q9" s="60">
        <v>9</v>
      </c>
      <c r="R9" s="793" t="str">
        <f>VLOOKUP(BM7,[1]eFFG!$O$4:$XX$3009,19,FALSE)</f>
        <v>CDC</v>
      </c>
      <c r="S9" s="92"/>
      <c r="T9" s="18"/>
      <c r="U9" s="92"/>
      <c r="V9" s="92"/>
      <c r="W9" s="794"/>
      <c r="X9" s="794"/>
      <c r="Y9" s="795"/>
      <c r="Z9" s="795"/>
      <c r="AA9" s="795"/>
      <c r="AB9" s="795"/>
      <c r="AC9" s="4"/>
      <c r="AD9" s="796"/>
      <c r="AF9" s="104"/>
      <c r="AG9" s="166"/>
      <c r="AH9" s="78"/>
      <c r="AI9" s="78"/>
      <c r="AJ9" s="78"/>
      <c r="AK9" s="78"/>
      <c r="AL9" s="78"/>
      <c r="AM9" s="78"/>
      <c r="AN9" s="564"/>
      <c r="AO9" s="797"/>
      <c r="AP9" s="797"/>
      <c r="AQ9" s="797"/>
      <c r="AR9" s="797"/>
      <c r="AS9" s="797"/>
      <c r="AT9" s="797"/>
      <c r="AU9" s="797"/>
      <c r="AV9" s="797"/>
      <c r="AW9" s="118"/>
      <c r="AX9" s="119"/>
      <c r="AY9" s="119"/>
      <c r="AZ9" s="119"/>
      <c r="BA9" s="119"/>
      <c r="BB9" s="798"/>
      <c r="BC9" s="174"/>
      <c r="BD9" s="119"/>
      <c r="BE9" s="119"/>
      <c r="BF9" s="119"/>
      <c r="BG9" s="119"/>
      <c r="BH9" s="799"/>
      <c r="BK9" s="91"/>
      <c r="BL9" s="91"/>
      <c r="BM9" s="91"/>
    </row>
    <row r="10" spans="1:68" s="95" customFormat="1" ht="16.5" customHeight="1">
      <c r="A10" s="104"/>
      <c r="B10" s="166"/>
      <c r="C10" s="193"/>
      <c r="D10" s="78"/>
      <c r="E10" s="78"/>
      <c r="F10" s="78"/>
      <c r="G10" s="78"/>
      <c r="H10" s="78"/>
      <c r="I10" s="790"/>
      <c r="J10" s="791">
        <v>4</v>
      </c>
      <c r="K10" s="800" t="str">
        <f>VLOOKUP(BM7,[1]eFFG!$O$4:$XX$3009,14,FALSE)</f>
        <v>Village Jirga</v>
      </c>
      <c r="L10" s="40"/>
      <c r="M10" s="92"/>
      <c r="N10" s="92"/>
      <c r="O10" s="92"/>
      <c r="P10" s="92"/>
      <c r="Q10" s="60">
        <v>10</v>
      </c>
      <c r="R10" s="793" t="str">
        <f>VLOOKUP(BM7,[1]eFFG!$O$4:$XX$3009,20,FALSE)</f>
        <v>Women's Council</v>
      </c>
      <c r="S10" s="92"/>
      <c r="T10" s="18"/>
      <c r="U10" s="92"/>
      <c r="V10" s="92"/>
      <c r="W10" s="792"/>
      <c r="X10" s="792"/>
      <c r="Y10" s="800"/>
      <c r="Z10" s="800"/>
      <c r="AA10" s="800"/>
      <c r="AB10" s="800"/>
      <c r="AC10" s="4"/>
      <c r="AD10" s="796"/>
      <c r="AF10" s="104"/>
      <c r="AG10" s="166"/>
      <c r="AH10" s="78"/>
      <c r="AI10" s="78"/>
      <c r="AJ10" s="78"/>
      <c r="AK10" s="78"/>
      <c r="AL10" s="78"/>
      <c r="AM10" s="78"/>
      <c r="AN10" s="564"/>
      <c r="AO10" s="797"/>
      <c r="AP10" s="797"/>
      <c r="AQ10" s="797"/>
      <c r="AR10" s="797"/>
      <c r="AS10" s="797"/>
      <c r="AT10" s="797"/>
      <c r="AU10" s="797"/>
      <c r="AV10" s="797"/>
      <c r="AW10" s="118"/>
      <c r="AX10" s="119"/>
      <c r="AY10" s="119"/>
      <c r="AZ10" s="119"/>
      <c r="BA10" s="119"/>
      <c r="BB10" s="798"/>
      <c r="BC10" s="801"/>
      <c r="BD10" s="119"/>
      <c r="BE10" s="119"/>
      <c r="BF10" s="119"/>
      <c r="BG10" s="119"/>
      <c r="BH10" s="799"/>
      <c r="BK10" s="91"/>
      <c r="BL10" s="91"/>
      <c r="BM10" s="91"/>
    </row>
    <row r="11" spans="1:68" s="95" customFormat="1" ht="15" customHeight="1">
      <c r="A11" s="104"/>
      <c r="B11" s="166"/>
      <c r="C11" s="193"/>
      <c r="D11" s="78"/>
      <c r="E11" s="78"/>
      <c r="F11" s="78"/>
      <c r="G11" s="78"/>
      <c r="H11" s="78"/>
      <c r="I11" s="790"/>
      <c r="J11" s="791">
        <v>5</v>
      </c>
      <c r="K11" s="800" t="str">
        <f>VLOOKUP(BM7,[1]eFFG!$O$4:$XX$3009,15,FALSE)</f>
        <v>Community Development Council [ONLY]</v>
      </c>
      <c r="L11" s="40"/>
      <c r="M11" s="92"/>
      <c r="N11" s="92"/>
      <c r="O11" s="92"/>
      <c r="P11" s="92"/>
      <c r="Q11" s="60">
        <v>11</v>
      </c>
      <c r="R11" s="793" t="str">
        <f>VLOOKUP(BM7,[1]eFFG!$O$4:$XX$3009,21,FALSE)</f>
        <v>Women's CDC</v>
      </c>
      <c r="S11" s="92"/>
      <c r="T11" s="18"/>
      <c r="U11" s="16"/>
      <c r="V11" s="792"/>
      <c r="W11" s="792"/>
      <c r="X11" s="792"/>
      <c r="Y11" s="800"/>
      <c r="Z11" s="800"/>
      <c r="AA11" s="800"/>
      <c r="AB11" s="800"/>
      <c r="AC11" s="4"/>
      <c r="AD11" s="796"/>
      <c r="AF11" s="802" t="str">
        <f>VLOOKUP(BI15,[1]eFFG!$H$58:$X$58,17,FALSE)</f>
        <v>[COUNT NUMBER OF RESPONDENTS GIVING EACH ANSWER AND ENTER NUMBER IN BOXES BELOW]</v>
      </c>
      <c r="AG11" s="803"/>
      <c r="AH11" s="803"/>
      <c r="AI11" s="803"/>
      <c r="AJ11" s="803"/>
      <c r="AK11" s="803"/>
      <c r="AL11" s="803"/>
      <c r="AM11" s="803"/>
      <c r="AN11" s="564">
        <v>2</v>
      </c>
      <c r="AO11" s="804" t="str">
        <f>VLOOKUP($BI15,[1]eFFG!$O$1:$XX$4017,12,FALSE)</f>
        <v>Not a Regular Member</v>
      </c>
      <c r="AP11" s="804"/>
      <c r="AQ11" s="804"/>
      <c r="AR11" s="804"/>
      <c r="AS11" s="804"/>
      <c r="AT11" s="804"/>
      <c r="AU11" s="804"/>
      <c r="AV11" s="804"/>
      <c r="AW11" s="118" t="s">
        <v>8</v>
      </c>
      <c r="AX11" s="119"/>
      <c r="AY11" s="119"/>
      <c r="AZ11" s="119"/>
      <c r="BA11" s="119"/>
      <c r="BB11" s="798"/>
      <c r="BC11" s="805" t="s">
        <v>1</v>
      </c>
      <c r="BD11" s="119" t="s">
        <v>8</v>
      </c>
      <c r="BE11" s="119"/>
      <c r="BF11" s="119"/>
      <c r="BG11" s="119"/>
      <c r="BH11" s="799"/>
      <c r="BK11" s="91"/>
    </row>
    <row r="12" spans="1:68" s="95" customFormat="1" ht="15" customHeight="1">
      <c r="A12" s="104"/>
      <c r="B12" s="166"/>
      <c r="C12" s="193"/>
      <c r="D12" s="78"/>
      <c r="E12" s="78"/>
      <c r="F12" s="78"/>
      <c r="G12" s="78"/>
      <c r="H12" s="78"/>
      <c r="I12" s="790"/>
      <c r="J12" s="806">
        <v>6</v>
      </c>
      <c r="K12" s="793" t="str">
        <f>VLOOKUP(BM7,[1]eFFG!$O$4:$XX$3009,16,FALSE)</f>
        <v>Hambastagi Shura</v>
      </c>
      <c r="L12" s="40"/>
      <c r="M12" s="92"/>
      <c r="N12" s="92"/>
      <c r="O12" s="92"/>
      <c r="P12" s="92"/>
      <c r="Q12" s="47">
        <v>12</v>
      </c>
      <c r="R12" s="793" t="str">
        <f>VLOOKUP(BM7,[1]eFFG!$O$4:$XX$3009,22,FALSE)</f>
        <v>Women's Sub-Council of CDC</v>
      </c>
      <c r="S12" s="92"/>
      <c r="T12" s="792"/>
      <c r="U12" s="92"/>
      <c r="V12" s="92"/>
      <c r="W12" s="792"/>
      <c r="X12" s="792"/>
      <c r="Y12" s="800"/>
      <c r="Z12" s="800"/>
      <c r="AA12" s="800"/>
      <c r="AB12" s="800"/>
      <c r="AC12" s="4"/>
      <c r="AD12" s="796"/>
      <c r="AF12" s="802"/>
      <c r="AG12" s="803"/>
      <c r="AH12" s="803"/>
      <c r="AI12" s="803"/>
      <c r="AJ12" s="803"/>
      <c r="AK12" s="803"/>
      <c r="AL12" s="803"/>
      <c r="AM12" s="803"/>
      <c r="AN12" s="564"/>
      <c r="AO12" s="804"/>
      <c r="AP12" s="804"/>
      <c r="AQ12" s="804"/>
      <c r="AR12" s="804"/>
      <c r="AS12" s="804"/>
      <c r="AT12" s="804"/>
      <c r="AU12" s="804"/>
      <c r="AV12" s="804"/>
      <c r="AW12" s="118"/>
      <c r="AX12" s="119"/>
      <c r="AY12" s="119"/>
      <c r="AZ12" s="119"/>
      <c r="BA12" s="119"/>
      <c r="BB12" s="798"/>
      <c r="BC12" s="174"/>
      <c r="BD12" s="119"/>
      <c r="BE12" s="119"/>
      <c r="BF12" s="119"/>
      <c r="BG12" s="119"/>
      <c r="BH12" s="799"/>
      <c r="BK12" s="91"/>
    </row>
    <row r="13" spans="1:68" s="95" customFormat="1" ht="15" customHeight="1">
      <c r="A13" s="104"/>
      <c r="B13" s="166"/>
      <c r="C13" s="193"/>
      <c r="D13" s="78"/>
      <c r="E13" s="78"/>
      <c r="F13" s="78"/>
      <c r="G13" s="78"/>
      <c r="H13" s="78"/>
      <c r="I13" s="790"/>
      <c r="J13" s="152" t="s">
        <v>4</v>
      </c>
      <c r="K13" s="807" t="str">
        <f>VLOOKUP(BM7,[1]eFFG!$O$4:$XX$3009,23,FALSE)</f>
        <v>Other:</v>
      </c>
      <c r="L13" s="808"/>
      <c r="M13" s="808"/>
      <c r="N13" s="808"/>
      <c r="O13" s="808"/>
      <c r="P13" s="808"/>
      <c r="Q13" s="808"/>
      <c r="R13" s="808"/>
      <c r="S13" s="808"/>
      <c r="T13" s="808"/>
      <c r="U13" s="808"/>
      <c r="V13" s="808"/>
      <c r="W13" s="808"/>
      <c r="X13" s="808"/>
      <c r="Y13" s="808"/>
      <c r="Z13" s="808"/>
      <c r="AA13" s="808"/>
      <c r="AB13" s="808"/>
      <c r="AC13" s="809"/>
      <c r="AD13" s="810" t="s">
        <v>0</v>
      </c>
      <c r="AF13" s="802"/>
      <c r="AG13" s="803"/>
      <c r="AH13" s="803"/>
      <c r="AI13" s="803"/>
      <c r="AJ13" s="803"/>
      <c r="AK13" s="803"/>
      <c r="AL13" s="803"/>
      <c r="AM13" s="803"/>
      <c r="AN13" s="564"/>
      <c r="AO13" s="804"/>
      <c r="AP13" s="804"/>
      <c r="AQ13" s="804"/>
      <c r="AR13" s="804"/>
      <c r="AS13" s="804"/>
      <c r="AT13" s="804"/>
      <c r="AU13" s="804"/>
      <c r="AV13" s="804"/>
      <c r="AW13" s="118"/>
      <c r="AX13" s="119"/>
      <c r="AY13" s="119"/>
      <c r="AZ13" s="119"/>
      <c r="BA13" s="119"/>
      <c r="BB13" s="798"/>
      <c r="BC13" s="174"/>
      <c r="BD13" s="119"/>
      <c r="BE13" s="119"/>
      <c r="BF13" s="119"/>
      <c r="BG13" s="119"/>
      <c r="BH13" s="799"/>
      <c r="BK13" s="91"/>
    </row>
    <row r="14" spans="1:68" s="95" customFormat="1" ht="15" customHeight="1" thickBot="1">
      <c r="A14" s="104"/>
      <c r="B14" s="166"/>
      <c r="C14" s="811"/>
      <c r="D14" s="812"/>
      <c r="E14" s="812"/>
      <c r="F14" s="812"/>
      <c r="G14" s="812"/>
      <c r="H14" s="812"/>
      <c r="I14" s="813"/>
      <c r="J14" s="814"/>
      <c r="K14" s="815"/>
      <c r="L14" s="816"/>
      <c r="M14" s="816"/>
      <c r="N14" s="816"/>
      <c r="O14" s="816"/>
      <c r="P14" s="816"/>
      <c r="Q14" s="816"/>
      <c r="R14" s="816"/>
      <c r="S14" s="816"/>
      <c r="T14" s="816"/>
      <c r="U14" s="816"/>
      <c r="V14" s="816"/>
      <c r="W14" s="816"/>
      <c r="X14" s="816"/>
      <c r="Y14" s="816"/>
      <c r="Z14" s="816"/>
      <c r="AA14" s="816"/>
      <c r="AB14" s="816"/>
      <c r="AC14" s="817"/>
      <c r="AD14" s="818" t="s">
        <v>1</v>
      </c>
      <c r="AF14" s="802"/>
      <c r="AG14" s="803"/>
      <c r="AH14" s="803"/>
      <c r="AI14" s="803"/>
      <c r="AJ14" s="803"/>
      <c r="AK14" s="803"/>
      <c r="AL14" s="803"/>
      <c r="AM14" s="803"/>
      <c r="AN14" s="819"/>
      <c r="AO14" s="820"/>
      <c r="AP14" s="820"/>
      <c r="AQ14" s="820"/>
      <c r="AR14" s="820"/>
      <c r="AS14" s="820"/>
      <c r="AT14" s="820"/>
      <c r="AU14" s="820"/>
      <c r="AV14" s="820"/>
      <c r="AW14" s="133"/>
      <c r="AX14" s="134"/>
      <c r="AY14" s="134"/>
      <c r="AZ14" s="134"/>
      <c r="BA14" s="134"/>
      <c r="BB14" s="798"/>
      <c r="BC14" s="174"/>
      <c r="BD14" s="134"/>
      <c r="BE14" s="134"/>
      <c r="BF14" s="134"/>
      <c r="BG14" s="134"/>
      <c r="BH14" s="821"/>
      <c r="BK14" s="91"/>
      <c r="BL14" s="91"/>
    </row>
    <row r="15" spans="1:68" s="95" customFormat="1" ht="15" customHeight="1" thickTop="1">
      <c r="A15" s="822">
        <f>VLOOKUP(BI16,[1]eFFG!$H$4:$J$3009,3,FALSE)</f>
        <v>5.0299999999999994</v>
      </c>
      <c r="B15" s="823"/>
      <c r="C15" s="771" t="str">
        <f>VLOOKUP(BI16,[1]eFFG!$O$4:$XX$3009,9,FALSE)</f>
        <v>What is the name of the head of {name of women's council}?</v>
      </c>
      <c r="D15" s="772"/>
      <c r="E15" s="772"/>
      <c r="F15" s="772"/>
      <c r="G15" s="772"/>
      <c r="H15" s="772"/>
      <c r="I15" s="773"/>
      <c r="J15" s="824" t="s">
        <v>6</v>
      </c>
      <c r="K15" s="825" t="str">
        <f>VLOOKUP(BI16,[1]eFFG!$O$4:$XX$3009,11,FALSE)</f>
        <v>Council Does Not Have a Head</v>
      </c>
      <c r="L15" s="775"/>
      <c r="M15" s="775"/>
      <c r="N15" s="775"/>
      <c r="O15" s="780"/>
      <c r="P15" s="826" t="str">
        <f>CONCATENATE("[&gt;&gt;",ROUND(VLOOKUP(BI16,[1]eFFG!$O$4:$XX$3009,4,FALSE),2),"]")</f>
        <v>[&gt;&gt;5.05]</v>
      </c>
      <c r="Q15" s="826"/>
      <c r="R15" s="826"/>
      <c r="S15" s="777"/>
      <c r="T15" s="777"/>
      <c r="U15" s="777"/>
      <c r="V15" s="777"/>
      <c r="W15" s="780"/>
      <c r="X15" s="780"/>
      <c r="Y15" s="780"/>
      <c r="Z15" s="780"/>
      <c r="AA15" s="777"/>
      <c r="AB15" s="777"/>
      <c r="AC15" s="827" t="s">
        <v>0</v>
      </c>
      <c r="AD15" s="828" t="s">
        <v>1</v>
      </c>
      <c r="AF15" s="657">
        <f>VLOOKUP(BI7,[1]eFFG!$H$1:$J$4017,3,FALSE)</f>
        <v>5.0699999999999985</v>
      </c>
      <c r="AG15" s="658"/>
      <c r="AH15" s="829" t="str">
        <f>VLOOKUP(BI7,[1]eFFG!$O$1:$XX$4017,9,FALSE)</f>
        <v>How many of you attended this meeting?</v>
      </c>
      <c r="AI15" s="829"/>
      <c r="AJ15" s="829"/>
      <c r="AK15" s="829"/>
      <c r="AL15" s="829"/>
      <c r="AM15" s="830"/>
      <c r="AN15" s="831">
        <v>1</v>
      </c>
      <c r="AO15" s="832" t="str">
        <f>VLOOKUP($BI7,[1]eFFG!$O$1:$XX$4017,11,FALSE)</f>
        <v>Attended</v>
      </c>
      <c r="AP15" s="832"/>
      <c r="AQ15" s="832"/>
      <c r="AR15" s="832"/>
      <c r="AS15" s="832"/>
      <c r="AT15" s="832"/>
      <c r="AU15" s="832"/>
      <c r="AV15" s="833"/>
      <c r="AW15" s="834" t="s">
        <v>8</v>
      </c>
      <c r="AX15" s="834"/>
      <c r="AY15" s="834"/>
      <c r="AZ15" s="834"/>
      <c r="BA15" s="834"/>
      <c r="BB15" s="744"/>
      <c r="BC15" s="819" t="s">
        <v>0</v>
      </c>
      <c r="BD15" s="834" t="s">
        <v>8</v>
      </c>
      <c r="BE15" s="834"/>
      <c r="BF15" s="834"/>
      <c r="BG15" s="834"/>
      <c r="BH15" s="835"/>
      <c r="BI15" s="789">
        <v>7.27</v>
      </c>
      <c r="BJ15" s="789"/>
      <c r="BK15" s="91"/>
      <c r="BL15" s="91"/>
    </row>
    <row r="16" spans="1:68" s="95" customFormat="1" ht="15" customHeight="1" thickBot="1">
      <c r="A16" s="822"/>
      <c r="B16" s="823"/>
      <c r="C16" s="193"/>
      <c r="D16" s="78"/>
      <c r="E16" s="78"/>
      <c r="F16" s="78"/>
      <c r="G16" s="78"/>
      <c r="H16" s="78"/>
      <c r="I16" s="790"/>
      <c r="J16" s="836"/>
      <c r="K16" s="836"/>
      <c r="L16" s="836"/>
      <c r="M16" s="836"/>
      <c r="N16" s="836"/>
      <c r="O16" s="836"/>
      <c r="P16" s="836"/>
      <c r="Q16" s="836"/>
      <c r="R16" s="836"/>
      <c r="S16" s="836"/>
      <c r="T16" s="836"/>
      <c r="U16" s="836"/>
      <c r="V16" s="836"/>
      <c r="W16" s="836"/>
      <c r="X16" s="836"/>
      <c r="Y16" s="836"/>
      <c r="Z16" s="836"/>
      <c r="AA16" s="836"/>
      <c r="AB16" s="836"/>
      <c r="AC16" s="836"/>
      <c r="AD16" s="837"/>
      <c r="AF16" s="104"/>
      <c r="AG16" s="166"/>
      <c r="AH16" s="78"/>
      <c r="AI16" s="78"/>
      <c r="AJ16" s="78"/>
      <c r="AK16" s="78"/>
      <c r="AL16" s="78"/>
      <c r="AM16" s="838"/>
      <c r="AN16" s="839"/>
      <c r="AO16" s="840"/>
      <c r="AP16" s="840"/>
      <c r="AQ16" s="840"/>
      <c r="AR16" s="840"/>
      <c r="AS16" s="840"/>
      <c r="AT16" s="840"/>
      <c r="AU16" s="840"/>
      <c r="AV16" s="841"/>
      <c r="AW16" s="448"/>
      <c r="AX16" s="448"/>
      <c r="AY16" s="448"/>
      <c r="AZ16" s="448"/>
      <c r="BA16" s="448"/>
      <c r="BB16" s="842"/>
      <c r="BC16" s="843"/>
      <c r="BD16" s="448"/>
      <c r="BE16" s="448"/>
      <c r="BF16" s="448"/>
      <c r="BG16" s="448"/>
      <c r="BH16" s="844"/>
      <c r="BI16" s="610">
        <v>7.2</v>
      </c>
      <c r="BJ16" s="610"/>
      <c r="BK16" s="91"/>
      <c r="BL16" s="91"/>
    </row>
    <row r="17" spans="1:64" s="95" customFormat="1" ht="15" customHeight="1" thickTop="1" thickBot="1">
      <c r="A17" s="822"/>
      <c r="B17" s="823"/>
      <c r="C17" s="811"/>
      <c r="D17" s="812"/>
      <c r="E17" s="812"/>
      <c r="F17" s="812"/>
      <c r="G17" s="812"/>
      <c r="H17" s="812"/>
      <c r="I17" s="813"/>
      <c r="J17" s="845"/>
      <c r="K17" s="845"/>
      <c r="L17" s="845"/>
      <c r="M17" s="845"/>
      <c r="N17" s="845"/>
      <c r="O17" s="845"/>
      <c r="P17" s="845"/>
      <c r="Q17" s="845"/>
      <c r="R17" s="845"/>
      <c r="S17" s="845"/>
      <c r="T17" s="845"/>
      <c r="U17" s="845"/>
      <c r="V17" s="845"/>
      <c r="W17" s="845"/>
      <c r="X17" s="845"/>
      <c r="Y17" s="845"/>
      <c r="Z17" s="845"/>
      <c r="AA17" s="845"/>
      <c r="AB17" s="845"/>
      <c r="AC17" s="845"/>
      <c r="AD17" s="846"/>
      <c r="AF17" s="104"/>
      <c r="AG17" s="166"/>
      <c r="AH17" s="78"/>
      <c r="AI17" s="78"/>
      <c r="AJ17" s="78"/>
      <c r="AK17" s="78"/>
      <c r="AL17" s="78"/>
      <c r="AM17" s="838"/>
      <c r="AN17" s="847"/>
      <c r="AO17" s="848"/>
      <c r="AP17" s="848"/>
      <c r="AQ17" s="848"/>
      <c r="AR17" s="848"/>
      <c r="AS17" s="848"/>
      <c r="AT17" s="848"/>
      <c r="AU17" s="848"/>
      <c r="AV17" s="849"/>
      <c r="AW17" s="850"/>
      <c r="AX17" s="850"/>
      <c r="AY17" s="850"/>
      <c r="AZ17" s="850"/>
      <c r="BA17" s="850"/>
      <c r="BB17" s="851"/>
      <c r="BC17" s="852"/>
      <c r="BD17" s="448"/>
      <c r="BE17" s="448"/>
      <c r="BF17" s="448"/>
      <c r="BG17" s="448"/>
      <c r="BH17" s="844"/>
      <c r="BI17" s="789"/>
      <c r="BJ17" s="789"/>
      <c r="BK17" s="91"/>
      <c r="BL17" s="91"/>
    </row>
    <row r="18" spans="1:64" s="95" customFormat="1" ht="15" customHeight="1" thickTop="1" thickBot="1">
      <c r="A18" s="657">
        <f>VLOOKUP(BI19,[1]eFFG!$H$4:$J$3009,3,FALSE)</f>
        <v>5.0399999999999991</v>
      </c>
      <c r="B18" s="658"/>
      <c r="C18" s="771" t="str">
        <f>VLOOKUP(BI19,[1]eFFG!$O$4:$XX$3009,9,FALSE)</f>
        <v>How did this woman become head of {name of women's council}?</v>
      </c>
      <c r="D18" s="772"/>
      <c r="E18" s="772"/>
      <c r="F18" s="772"/>
      <c r="G18" s="772"/>
      <c r="H18" s="772"/>
      <c r="I18" s="773"/>
      <c r="J18" s="806">
        <v>1</v>
      </c>
      <c r="K18" s="792" t="str">
        <f>VLOOKUP($BI19,[1]eFFG!$O$4:$XX$3009,11,FALSE)</f>
        <v>Position is Inherited From Father or Family</v>
      </c>
      <c r="L18" s="40"/>
      <c r="M18" s="2"/>
      <c r="N18" s="2"/>
      <c r="O18" s="18"/>
      <c r="P18" s="16"/>
      <c r="Q18" s="18"/>
      <c r="R18" s="18"/>
      <c r="S18" s="2"/>
      <c r="T18" s="2"/>
      <c r="U18" s="795"/>
      <c r="V18" s="795"/>
      <c r="W18" s="795"/>
      <c r="X18" s="92"/>
      <c r="Y18" s="92"/>
      <c r="Z18" s="92"/>
      <c r="AA18" s="92"/>
      <c r="AB18" s="92"/>
      <c r="AC18" s="4"/>
      <c r="AD18" s="853"/>
      <c r="AE18" s="73"/>
      <c r="AF18" s="802" t="str">
        <f>VLOOKUP(BI7,[1]eFFG!$H$57:$X$57,17,FALSE)</f>
        <v>[COUNT NUMBER OF RESPONDENTS GIVING EACH ANSWER AND ENTER NUMBER IN BOXES BELOW]</v>
      </c>
      <c r="AG18" s="803"/>
      <c r="AH18" s="803"/>
      <c r="AI18" s="803"/>
      <c r="AJ18" s="803"/>
      <c r="AK18" s="803"/>
      <c r="AL18" s="803"/>
      <c r="AM18" s="854"/>
      <c r="AN18" s="855"/>
      <c r="AO18" s="842"/>
      <c r="AP18" s="842"/>
      <c r="AQ18" s="842"/>
      <c r="AR18" s="842"/>
      <c r="AS18" s="842"/>
      <c r="AT18" s="842"/>
      <c r="AU18" s="842"/>
      <c r="AV18" s="856"/>
      <c r="AW18" s="842"/>
      <c r="AX18" s="842"/>
      <c r="AY18" s="857"/>
      <c r="AZ18" s="165"/>
      <c r="BA18" s="165"/>
      <c r="BB18" s="858"/>
      <c r="BC18" s="859"/>
      <c r="BD18" s="842"/>
      <c r="BE18" s="842"/>
      <c r="BF18" s="842"/>
      <c r="BG18" s="842"/>
      <c r="BH18" s="860"/>
      <c r="BI18" s="12"/>
      <c r="BJ18" s="12"/>
      <c r="BK18" s="91"/>
      <c r="BL18" s="91"/>
    </row>
    <row r="19" spans="1:64" s="95" customFormat="1" ht="15" customHeight="1" thickTop="1">
      <c r="A19" s="104"/>
      <c r="B19" s="166"/>
      <c r="C19" s="193"/>
      <c r="D19" s="78"/>
      <c r="E19" s="78"/>
      <c r="F19" s="78"/>
      <c r="G19" s="78"/>
      <c r="H19" s="78"/>
      <c r="I19" s="790"/>
      <c r="J19" s="861" t="str">
        <f>VLOOKUP($BI19,[1]eFFG!$O$4:$XX$3009,12,FALSE)</f>
        <v>Selected by . . .</v>
      </c>
      <c r="K19" s="861"/>
      <c r="L19" s="861"/>
      <c r="M19" s="861"/>
      <c r="N19" s="861"/>
      <c r="O19" s="861"/>
      <c r="P19" s="861"/>
      <c r="Q19" s="861"/>
      <c r="R19" s="861"/>
      <c r="S19" s="861"/>
      <c r="T19" s="861"/>
      <c r="U19" s="861"/>
      <c r="V19" s="861"/>
      <c r="W19" s="861"/>
      <c r="X19" s="861"/>
      <c r="Y19" s="861"/>
      <c r="Z19" s="861"/>
      <c r="AA19" s="861"/>
      <c r="AB19" s="861"/>
      <c r="AC19" s="861"/>
      <c r="AD19" s="862"/>
      <c r="AF19" s="802"/>
      <c r="AG19" s="803"/>
      <c r="AH19" s="803"/>
      <c r="AI19" s="803"/>
      <c r="AJ19" s="803"/>
      <c r="AK19" s="803"/>
      <c r="AL19" s="803"/>
      <c r="AM19" s="854"/>
      <c r="AN19" s="831">
        <v>2</v>
      </c>
      <c r="AO19" s="863" t="str">
        <f>VLOOKUP($BI7,[1]eFFG!$O$1:$XX$4017,12,FALSE)</f>
        <v>Did Not Attend</v>
      </c>
      <c r="AP19" s="863"/>
      <c r="AQ19" s="863"/>
      <c r="AR19" s="863"/>
      <c r="AS19" s="863"/>
      <c r="AT19" s="863"/>
      <c r="AU19" s="863"/>
      <c r="AV19" s="864"/>
      <c r="AW19" s="540" t="s">
        <v>8</v>
      </c>
      <c r="AX19" s="540"/>
      <c r="AY19" s="540"/>
      <c r="AZ19" s="540"/>
      <c r="BA19" s="540"/>
      <c r="BB19" s="165"/>
      <c r="BC19" s="819" t="s">
        <v>1</v>
      </c>
      <c r="BD19" s="834" t="s">
        <v>8</v>
      </c>
      <c r="BE19" s="834"/>
      <c r="BF19" s="834"/>
      <c r="BG19" s="834"/>
      <c r="BH19" s="835"/>
      <c r="BI19" s="789">
        <v>7.21</v>
      </c>
      <c r="BJ19" s="789"/>
      <c r="BK19" s="91"/>
      <c r="BL19" s="91"/>
    </row>
    <row r="20" spans="1:64" s="95" customFormat="1" ht="15" customHeight="1">
      <c r="A20" s="104"/>
      <c r="B20" s="166"/>
      <c r="C20" s="193"/>
      <c r="D20" s="78"/>
      <c r="E20" s="78"/>
      <c r="F20" s="78"/>
      <c r="G20" s="78"/>
      <c r="H20" s="78"/>
      <c r="I20" s="790"/>
      <c r="J20" s="865">
        <v>2</v>
      </c>
      <c r="K20" s="866" t="str">
        <f>VLOOKUP($BI19,[1]eFFG!$O$4:$XX$3009,13,FALSE)</f>
        <v>Powerful People in Village</v>
      </c>
      <c r="L20" s="18"/>
      <c r="M20" s="2"/>
      <c r="N20" s="2"/>
      <c r="O20" s="92"/>
      <c r="P20" s="92"/>
      <c r="Q20" s="92"/>
      <c r="R20" s="92"/>
      <c r="S20" s="82">
        <v>9</v>
      </c>
      <c r="T20" s="793" t="str">
        <f>VLOOKUP($BI19,[1]eFFG!$O$4:$XX$3009,20,FALSE)</f>
        <v>Other Powerful People</v>
      </c>
      <c r="U20" s="92"/>
      <c r="V20" s="92"/>
      <c r="W20" s="92"/>
      <c r="X20" s="92"/>
      <c r="Y20" s="92"/>
      <c r="Z20" s="92"/>
      <c r="AA20" s="92"/>
      <c r="AB20" s="92"/>
      <c r="AC20" s="792"/>
      <c r="AD20" s="796"/>
      <c r="AF20" s="802"/>
      <c r="AG20" s="803"/>
      <c r="AH20" s="803"/>
      <c r="AI20" s="803"/>
      <c r="AJ20" s="803"/>
      <c r="AK20" s="803"/>
      <c r="AL20" s="803"/>
      <c r="AM20" s="854"/>
      <c r="AN20" s="839"/>
      <c r="AO20" s="867"/>
      <c r="AP20" s="867"/>
      <c r="AQ20" s="867"/>
      <c r="AR20" s="867"/>
      <c r="AS20" s="867"/>
      <c r="AT20" s="867"/>
      <c r="AU20" s="867"/>
      <c r="AV20" s="868"/>
      <c r="AW20" s="448"/>
      <c r="AX20" s="448"/>
      <c r="AY20" s="448"/>
      <c r="AZ20" s="448"/>
      <c r="BA20" s="448"/>
      <c r="BB20" s="165"/>
      <c r="BC20" s="843"/>
      <c r="BD20" s="448"/>
      <c r="BE20" s="448"/>
      <c r="BF20" s="448"/>
      <c r="BG20" s="448"/>
      <c r="BH20" s="844"/>
      <c r="BI20" s="90"/>
      <c r="BJ20" s="789">
        <v>7.28</v>
      </c>
      <c r="BK20" s="789"/>
      <c r="BL20" s="91"/>
    </row>
    <row r="21" spans="1:64" s="95" customFormat="1" ht="15" customHeight="1" thickBot="1">
      <c r="A21" s="104"/>
      <c r="B21" s="166"/>
      <c r="C21" s="193"/>
      <c r="D21" s="78"/>
      <c r="E21" s="78"/>
      <c r="F21" s="78"/>
      <c r="G21" s="78"/>
      <c r="H21" s="78"/>
      <c r="I21" s="790"/>
      <c r="J21" s="869">
        <v>3</v>
      </c>
      <c r="K21" s="793" t="str">
        <f>VLOOKUP($BI19,[1]eFFG!$O$4:$XX$3009,14,FALSE)</f>
        <v>White Beards</v>
      </c>
      <c r="L21" s="800"/>
      <c r="M21" s="800"/>
      <c r="N21" s="800"/>
      <c r="O21" s="92"/>
      <c r="P21" s="92"/>
      <c r="Q21" s="92"/>
      <c r="R21" s="92"/>
      <c r="S21" s="60">
        <v>10</v>
      </c>
      <c r="T21" s="870" t="str">
        <f>VLOOKUP($BI19,[1]eFFG!$O$4:$XX$3009,21,FALSE)</f>
        <v>Secret Ballot Election Open to All Villagers</v>
      </c>
      <c r="U21" s="92"/>
      <c r="V21" s="2"/>
      <c r="W21" s="2"/>
      <c r="X21" s="2"/>
      <c r="Y21" s="2"/>
      <c r="Z21" s="2"/>
      <c r="AA21" s="2"/>
      <c r="AB21" s="4"/>
      <c r="AC21" s="92"/>
      <c r="AD21" s="796"/>
      <c r="AF21" s="871"/>
      <c r="AG21" s="872"/>
      <c r="AH21" s="872"/>
      <c r="AI21" s="872"/>
      <c r="AJ21" s="872"/>
      <c r="AK21" s="872"/>
      <c r="AL21" s="872"/>
      <c r="AM21" s="873"/>
      <c r="AN21" s="874"/>
      <c r="AO21" s="875"/>
      <c r="AP21" s="875"/>
      <c r="AQ21" s="875"/>
      <c r="AR21" s="875"/>
      <c r="AS21" s="875"/>
      <c r="AT21" s="875"/>
      <c r="AU21" s="875"/>
      <c r="AV21" s="876"/>
      <c r="AW21" s="877"/>
      <c r="AX21" s="877"/>
      <c r="AY21" s="877"/>
      <c r="AZ21" s="877"/>
      <c r="BA21" s="877"/>
      <c r="BB21" s="878"/>
      <c r="BC21" s="879"/>
      <c r="BD21" s="877"/>
      <c r="BE21" s="877"/>
      <c r="BF21" s="877"/>
      <c r="BG21" s="877"/>
      <c r="BH21" s="880"/>
      <c r="BI21" s="90"/>
      <c r="BJ21" s="789">
        <v>7.37</v>
      </c>
      <c r="BK21" s="789"/>
      <c r="BL21" s="91"/>
    </row>
    <row r="22" spans="1:64" s="95" customFormat="1" ht="15" customHeight="1" thickTop="1">
      <c r="A22" s="104"/>
      <c r="B22" s="166"/>
      <c r="C22" s="193"/>
      <c r="D22" s="78"/>
      <c r="E22" s="78"/>
      <c r="F22" s="78"/>
      <c r="G22" s="78"/>
      <c r="H22" s="78"/>
      <c r="I22" s="790"/>
      <c r="J22" s="791">
        <v>4</v>
      </c>
      <c r="K22" s="793" t="str">
        <f>VLOOKUP($BI19,[1]eFFG!$O$4:$XX$3009,15,FALSE)</f>
        <v>Village Shura</v>
      </c>
      <c r="L22" s="800"/>
      <c r="M22" s="800"/>
      <c r="N22" s="800"/>
      <c r="O22" s="92"/>
      <c r="P22" s="92"/>
      <c r="Q22" s="92"/>
      <c r="R22" s="92"/>
      <c r="S22" s="60">
        <v>11</v>
      </c>
      <c r="T22" s="881" t="str">
        <f>VLOOKUP($BI19,[1]eFFG!$O$4:$XX$3009,22,FALSE)</f>
        <v>Secret Ballot Election Open to Village Men</v>
      </c>
      <c r="U22" s="92"/>
      <c r="V22" s="882"/>
      <c r="W22" s="882"/>
      <c r="X22" s="882"/>
      <c r="Y22" s="882"/>
      <c r="Z22" s="882"/>
      <c r="AA22" s="882"/>
      <c r="AB22" s="882"/>
      <c r="AC22" s="92"/>
      <c r="AD22" s="796"/>
      <c r="AF22" s="166">
        <f>VLOOKUP(BJ21,[1]eFFG!$H$1:$J$4017,3,FALSE)</f>
        <v>5.0899999999999981</v>
      </c>
      <c r="AG22" s="166"/>
      <c r="AH22" s="78" t="str">
        <f>VLOOKUP(BJ21,[1]eFFG!$O$1:$XX$4017,9,FALSE)</f>
        <v>Over the past 12 months, what were the most important activities done by the village decision-makers or village elders for women?</v>
      </c>
      <c r="AI22" s="78"/>
      <c r="AJ22" s="78"/>
      <c r="AK22" s="78"/>
      <c r="AL22" s="78"/>
      <c r="AM22" s="79"/>
      <c r="AN22" s="778" t="s">
        <v>6</v>
      </c>
      <c r="AO22" s="883" t="str">
        <f>VLOOKUP(BJ21,[1]eFFG!$O$1:$XX$4017,11,FALSE)</f>
        <v>Nothing</v>
      </c>
      <c r="AP22" s="777"/>
      <c r="AQ22" s="777"/>
      <c r="AR22" s="777"/>
      <c r="AS22" s="777"/>
      <c r="AT22" s="777"/>
      <c r="AU22" s="777"/>
      <c r="AV22" s="777"/>
      <c r="AW22" s="777"/>
      <c r="AX22" s="778">
        <v>8</v>
      </c>
      <c r="AY22" s="883" t="str">
        <f>VLOOKUP(BJ21,[1]eFFG!$O$1:$XX$4017,19,FALSE)</f>
        <v>Providing for Participation of Women in Decision-Making</v>
      </c>
      <c r="AZ22" s="777"/>
      <c r="BA22" s="777"/>
      <c r="BB22" s="777"/>
      <c r="BC22" s="777"/>
      <c r="BD22" s="777"/>
      <c r="BE22" s="777"/>
      <c r="BF22" s="777"/>
      <c r="BG22" s="777"/>
      <c r="BH22" s="783"/>
      <c r="BI22" s="90"/>
      <c r="BJ22" s="90"/>
      <c r="BK22" s="91"/>
      <c r="BL22" s="91"/>
    </row>
    <row r="23" spans="1:64" s="95" customFormat="1" ht="14.25" customHeight="1">
      <c r="A23" s="104"/>
      <c r="B23" s="166"/>
      <c r="C23" s="193"/>
      <c r="D23" s="78"/>
      <c r="E23" s="78"/>
      <c r="F23" s="78"/>
      <c r="G23" s="78"/>
      <c r="H23" s="78"/>
      <c r="I23" s="790"/>
      <c r="J23" s="865">
        <v>5</v>
      </c>
      <c r="K23" s="793" t="str">
        <f>VLOOKUP($BI19,[1]eFFG!$O$4:$XX$3009,16,FALSE)</f>
        <v>District Administrator</v>
      </c>
      <c r="L23" s="795"/>
      <c r="M23" s="795"/>
      <c r="N23" s="795"/>
      <c r="O23" s="92"/>
      <c r="P23" s="92"/>
      <c r="Q23" s="92"/>
      <c r="R23" s="92"/>
      <c r="S23" s="60">
        <v>12</v>
      </c>
      <c r="T23" s="881" t="str">
        <f>VLOOKUP($BI19,[1]eFFG!$O$4:$XX$3009,23,FALSE)</f>
        <v>Secret Ballot Election Open to Village Women</v>
      </c>
      <c r="U23" s="882"/>
      <c r="V23" s="882"/>
      <c r="W23" s="882"/>
      <c r="X23" s="882"/>
      <c r="Y23" s="882"/>
      <c r="Z23" s="882"/>
      <c r="AA23" s="882"/>
      <c r="AB23" s="882"/>
      <c r="AC23" s="92"/>
      <c r="AD23" s="796"/>
      <c r="AF23" s="166"/>
      <c r="AG23" s="166"/>
      <c r="AH23" s="78"/>
      <c r="AI23" s="78"/>
      <c r="AJ23" s="78"/>
      <c r="AK23" s="78"/>
      <c r="AL23" s="78"/>
      <c r="AM23" s="79"/>
      <c r="AN23" s="60">
        <v>1</v>
      </c>
      <c r="AO23" s="884" t="str">
        <f>VLOOKUP(BJ21,[1]eFFG!$O$1:$XX$4017,12,FALSE)</f>
        <v>Resolve Disputes</v>
      </c>
      <c r="AP23" s="92"/>
      <c r="AQ23" s="92"/>
      <c r="AR23" s="92"/>
      <c r="AS23" s="92"/>
      <c r="AT23" s="92"/>
      <c r="AU23" s="92"/>
      <c r="AV23" s="92"/>
      <c r="AW23" s="92"/>
      <c r="AX23" s="60">
        <v>9</v>
      </c>
      <c r="AY23" s="885" t="str">
        <f>VLOOKUP(BJ21,[1]eFFG!$O$1:$XX$4017,20,FALSE)</f>
        <v>Providing for Selection of Projects by Women</v>
      </c>
      <c r="AZ23" s="92"/>
      <c r="BA23" s="92"/>
      <c r="BB23" s="92"/>
      <c r="BC23" s="92"/>
      <c r="BD23" s="92"/>
      <c r="BE23" s="92"/>
      <c r="BF23" s="92"/>
      <c r="BG23" s="92"/>
      <c r="BH23" s="796"/>
      <c r="BI23" s="90"/>
      <c r="BJ23" s="90"/>
      <c r="BK23" s="91"/>
      <c r="BL23" s="91"/>
    </row>
    <row r="24" spans="1:64" s="95" customFormat="1" ht="14.25" customHeight="1">
      <c r="A24" s="104"/>
      <c r="B24" s="166"/>
      <c r="C24" s="193"/>
      <c r="D24" s="78"/>
      <c r="E24" s="78"/>
      <c r="F24" s="78"/>
      <c r="G24" s="78"/>
      <c r="H24" s="78"/>
      <c r="I24" s="790"/>
      <c r="J24" s="806">
        <v>6</v>
      </c>
      <c r="K24" s="793" t="str">
        <f>VLOOKUP($BI19,[1]eFFG!$O$4:$XX$3009,17,FALSE)</f>
        <v>Provincial Governor</v>
      </c>
      <c r="L24" s="795"/>
      <c r="M24" s="795"/>
      <c r="N24" s="795"/>
      <c r="O24" s="92"/>
      <c r="P24" s="92"/>
      <c r="Q24" s="92"/>
      <c r="R24" s="92"/>
      <c r="S24" s="60">
        <v>13</v>
      </c>
      <c r="T24" s="870" t="str">
        <f>VLOOKUP($BI19,[1]eFFG!$O$4:$XX$3009,24,FALSE)</f>
        <v>Meeting of All Villagers</v>
      </c>
      <c r="U24" s="92"/>
      <c r="V24" s="886"/>
      <c r="W24" s="886"/>
      <c r="X24" s="886"/>
      <c r="Y24" s="886"/>
      <c r="Z24" s="886"/>
      <c r="AA24" s="886"/>
      <c r="AB24" s="886"/>
      <c r="AC24" s="92"/>
      <c r="AD24" s="796"/>
      <c r="AF24" s="166"/>
      <c r="AG24" s="166"/>
      <c r="AH24" s="78"/>
      <c r="AI24" s="78"/>
      <c r="AJ24" s="78"/>
      <c r="AK24" s="78"/>
      <c r="AL24" s="78"/>
      <c r="AM24" s="79"/>
      <c r="AN24" s="60">
        <v>2</v>
      </c>
      <c r="AO24" s="884" t="str">
        <f>VLOOKUP(BJ21,[1]eFFG!$O$1:$XX$4017,13,FALSE)</f>
        <v>Resolve Tribal Feud</v>
      </c>
      <c r="AP24" s="92"/>
      <c r="AQ24" s="92"/>
      <c r="AR24" s="92"/>
      <c r="AS24" s="92"/>
      <c r="AT24" s="92"/>
      <c r="AU24" s="92"/>
      <c r="AV24" s="92"/>
      <c r="AW24" s="92"/>
      <c r="AX24" s="348">
        <v>10</v>
      </c>
      <c r="AY24" s="887" t="str">
        <f>VLOOKUP(BJ21,[1]eFFG!$O$1:$XX$4017,21,FALSE)</f>
        <v>Consult with Women about Selection of Development Projects</v>
      </c>
      <c r="AZ24" s="888"/>
      <c r="BA24" s="888"/>
      <c r="BB24" s="888"/>
      <c r="BC24" s="888"/>
      <c r="BD24" s="888"/>
      <c r="BE24" s="888"/>
      <c r="BF24" s="888"/>
      <c r="BG24" s="888"/>
      <c r="BH24" s="889"/>
      <c r="BK24" s="610">
        <v>7.29</v>
      </c>
      <c r="BL24" s="610"/>
    </row>
    <row r="25" spans="1:64" s="95" customFormat="1" ht="14.25" customHeight="1">
      <c r="A25" s="104"/>
      <c r="B25" s="166"/>
      <c r="C25" s="193"/>
      <c r="D25" s="78"/>
      <c r="E25" s="78"/>
      <c r="F25" s="78"/>
      <c r="G25" s="78"/>
      <c r="H25" s="78"/>
      <c r="I25" s="790"/>
      <c r="J25" s="791">
        <v>7</v>
      </c>
      <c r="K25" s="793" t="str">
        <f>VLOOKUP($BI19,[1]eFFG!$O$4:$XX$3009,18,FALSE)</f>
        <v>Government Officials</v>
      </c>
      <c r="L25" s="4"/>
      <c r="M25" s="4"/>
      <c r="N25" s="4"/>
      <c r="O25" s="92"/>
      <c r="P25" s="92"/>
      <c r="Q25" s="92"/>
      <c r="R25" s="92"/>
      <c r="S25" s="60">
        <v>14</v>
      </c>
      <c r="T25" s="870" t="str">
        <f>VLOOKUP($BI19,[1]eFFG!$O$4:$XX$3009,25,FALSE)</f>
        <v>Meeting of Village Men</v>
      </c>
      <c r="U25" s="886"/>
      <c r="V25" s="886"/>
      <c r="W25" s="886"/>
      <c r="X25" s="886"/>
      <c r="Y25" s="886"/>
      <c r="Z25" s="886"/>
      <c r="AA25" s="886"/>
      <c r="AB25" s="92"/>
      <c r="AC25" s="92"/>
      <c r="AD25" s="810" t="s">
        <v>0</v>
      </c>
      <c r="AF25" s="166"/>
      <c r="AG25" s="166"/>
      <c r="AH25" s="78"/>
      <c r="AI25" s="78"/>
      <c r="AJ25" s="78"/>
      <c r="AK25" s="78"/>
      <c r="AL25" s="78"/>
      <c r="AM25" s="79"/>
      <c r="AN25" s="60">
        <v>3</v>
      </c>
      <c r="AO25" s="884" t="str">
        <f>VLOOKUP(BJ21,[1]eFFG!$O$1:$XX$4017,14,FALSE)</f>
        <v>Negotiate / Liase with Government</v>
      </c>
      <c r="AP25" s="92"/>
      <c r="AQ25" s="92"/>
      <c r="AR25" s="92"/>
      <c r="AS25" s="92"/>
      <c r="AT25" s="92"/>
      <c r="AU25" s="92"/>
      <c r="AV25" s="92"/>
      <c r="AW25" s="92"/>
      <c r="AX25" s="890"/>
      <c r="AY25" s="891"/>
      <c r="AZ25" s="892"/>
      <c r="BA25" s="892"/>
      <c r="BB25" s="892"/>
      <c r="BC25" s="892"/>
      <c r="BD25" s="892"/>
      <c r="BE25" s="892"/>
      <c r="BF25" s="892"/>
      <c r="BG25" s="892"/>
      <c r="BH25" s="893"/>
      <c r="BI25" s="90"/>
      <c r="BJ25" s="90"/>
      <c r="BK25" s="91"/>
      <c r="BL25" s="91"/>
    </row>
    <row r="26" spans="1:64" s="95" customFormat="1" ht="14.25" customHeight="1">
      <c r="A26" s="104"/>
      <c r="B26" s="166"/>
      <c r="C26" s="193"/>
      <c r="D26" s="78"/>
      <c r="E26" s="78"/>
      <c r="F26" s="78"/>
      <c r="G26" s="78"/>
      <c r="H26" s="78"/>
      <c r="I26" s="790"/>
      <c r="J26" s="865">
        <v>8</v>
      </c>
      <c r="K26" s="894" t="str">
        <f>VLOOKUP($BI19,[1]eFFG!$O$4:$XX$3009,19,FALSE)</f>
        <v>NGO</v>
      </c>
      <c r="L26" s="92"/>
      <c r="M26" s="92"/>
      <c r="N26" s="92"/>
      <c r="O26" s="92"/>
      <c r="P26" s="92"/>
      <c r="Q26" s="92"/>
      <c r="R26" s="92"/>
      <c r="S26" s="47">
        <v>15</v>
      </c>
      <c r="T26" s="870" t="str">
        <f>VLOOKUP($BI19,[1]eFFG!$O$4:$XX$3009,26,FALSE)</f>
        <v>Meeting of Village Women</v>
      </c>
      <c r="U26" s="92"/>
      <c r="V26" s="92"/>
      <c r="W26" s="92"/>
      <c r="X26" s="92"/>
      <c r="Y26" s="92"/>
      <c r="Z26" s="92"/>
      <c r="AA26" s="92"/>
      <c r="AB26" s="92"/>
      <c r="AC26" s="92"/>
      <c r="AD26" s="818" t="s">
        <v>1</v>
      </c>
      <c r="AF26" s="166"/>
      <c r="AG26" s="166"/>
      <c r="AH26" s="78"/>
      <c r="AI26" s="78"/>
      <c r="AJ26" s="78"/>
      <c r="AK26" s="78"/>
      <c r="AL26" s="78"/>
      <c r="AM26" s="79"/>
      <c r="AN26" s="60">
        <v>4</v>
      </c>
      <c r="AO26" s="895" t="str">
        <f>VLOOKUP(BJ21,[1]eFFG!$O$1:$XX$4017,15,FALSE)</f>
        <v>Hold Meetings</v>
      </c>
      <c r="AP26" s="92"/>
      <c r="AQ26" s="92"/>
      <c r="AR26" s="92"/>
      <c r="AS26" s="92"/>
      <c r="AT26" s="92"/>
      <c r="AU26" s="92"/>
      <c r="AV26" s="92"/>
      <c r="AW26" s="92"/>
      <c r="AX26" s="60">
        <v>11</v>
      </c>
      <c r="AY26" s="896" t="str">
        <f>VLOOKUP(BJ21,[1]eFFG!$O$1:$XX$4017,22,FALSE)</f>
        <v>Manage Development Projects</v>
      </c>
      <c r="AZ26" s="92"/>
      <c r="BA26" s="92"/>
      <c r="BB26" s="897"/>
      <c r="BC26" s="897"/>
      <c r="BD26" s="897"/>
      <c r="BE26" s="897"/>
      <c r="BF26" s="897"/>
      <c r="BG26" s="897"/>
      <c r="BH26" s="898"/>
      <c r="BI26" s="90"/>
      <c r="BJ26" s="90"/>
      <c r="BK26" s="610">
        <v>7.33</v>
      </c>
      <c r="BL26" s="610"/>
    </row>
    <row r="27" spans="1:64" s="95" customFormat="1" ht="14.25" customHeight="1">
      <c r="A27" s="104"/>
      <c r="B27" s="166"/>
      <c r="C27" s="193"/>
      <c r="D27" s="78"/>
      <c r="E27" s="78"/>
      <c r="F27" s="78"/>
      <c r="G27" s="78"/>
      <c r="H27" s="78"/>
      <c r="I27" s="790"/>
      <c r="J27" s="899" t="s">
        <v>4</v>
      </c>
      <c r="K27" s="900" t="str">
        <f>VLOOKUP($BI19,[1]eFFG!$O$4:$XX$3009,27,FALSE)</f>
        <v>Other:</v>
      </c>
      <c r="L27" s="808"/>
      <c r="M27" s="808"/>
      <c r="N27" s="808"/>
      <c r="O27" s="808"/>
      <c r="P27" s="808"/>
      <c r="Q27" s="808"/>
      <c r="R27" s="808"/>
      <c r="S27" s="808"/>
      <c r="T27" s="808"/>
      <c r="U27" s="808"/>
      <c r="V27" s="808"/>
      <c r="W27" s="808"/>
      <c r="X27" s="808"/>
      <c r="Y27" s="808"/>
      <c r="Z27" s="808"/>
      <c r="AA27" s="808"/>
      <c r="AB27" s="808"/>
      <c r="AC27" s="808"/>
      <c r="AD27" s="901"/>
      <c r="AF27" s="166"/>
      <c r="AG27" s="166"/>
      <c r="AH27" s="78"/>
      <c r="AI27" s="78"/>
      <c r="AJ27" s="78"/>
      <c r="AK27" s="78"/>
      <c r="AL27" s="78"/>
      <c r="AM27" s="79"/>
      <c r="AN27" s="60">
        <v>5</v>
      </c>
      <c r="AO27" s="895" t="str">
        <f>VLOOKUP(BJ21,[1]eFFG!$O$1:$XX$4017,16,FALSE)</f>
        <v>Make Rules for Villagers</v>
      </c>
      <c r="AP27" s="92"/>
      <c r="AQ27" s="92"/>
      <c r="AR27" s="92"/>
      <c r="AS27" s="92"/>
      <c r="AT27" s="92"/>
      <c r="AU27" s="92"/>
      <c r="AV27" s="92"/>
      <c r="AW27" s="92"/>
      <c r="AX27" s="902">
        <v>12</v>
      </c>
      <c r="AY27" s="903" t="str">
        <f>VLOOKUP(BJ21,[1]eFFG!$O$1:$XX$4017,23,FALSE)</f>
        <v>Providing Job Opportunities for Women</v>
      </c>
      <c r="AZ27" s="92"/>
      <c r="BA27" s="92"/>
      <c r="BB27" s="92"/>
      <c r="BC27" s="92"/>
      <c r="BD27" s="92"/>
      <c r="BE27" s="92"/>
      <c r="BF27" s="92"/>
      <c r="BG27" s="92"/>
      <c r="BH27" s="796"/>
      <c r="BI27" s="90"/>
      <c r="BJ27" s="90"/>
      <c r="BK27" s="91"/>
      <c r="BL27" s="91"/>
    </row>
    <row r="28" spans="1:64" s="95" customFormat="1" ht="16.5" customHeight="1" thickBot="1">
      <c r="A28" s="904"/>
      <c r="B28" s="905"/>
      <c r="C28" s="811"/>
      <c r="D28" s="812"/>
      <c r="E28" s="812"/>
      <c r="F28" s="812"/>
      <c r="G28" s="812"/>
      <c r="H28" s="812"/>
      <c r="I28" s="813"/>
      <c r="J28" s="906"/>
      <c r="K28" s="907"/>
      <c r="L28" s="816"/>
      <c r="M28" s="816"/>
      <c r="N28" s="816"/>
      <c r="O28" s="816"/>
      <c r="P28" s="816"/>
      <c r="Q28" s="816"/>
      <c r="R28" s="816"/>
      <c r="S28" s="816"/>
      <c r="T28" s="816"/>
      <c r="U28" s="816"/>
      <c r="V28" s="816"/>
      <c r="W28" s="816"/>
      <c r="X28" s="816"/>
      <c r="Y28" s="816"/>
      <c r="Z28" s="816"/>
      <c r="AA28" s="816"/>
      <c r="AB28" s="816"/>
      <c r="AC28" s="816"/>
      <c r="AD28" s="908"/>
      <c r="AF28" s="166"/>
      <c r="AG28" s="166"/>
      <c r="AH28" s="78"/>
      <c r="AI28" s="78"/>
      <c r="AJ28" s="78"/>
      <c r="AK28" s="78"/>
      <c r="AL28" s="78"/>
      <c r="AM28" s="79"/>
      <c r="AN28" s="60">
        <v>6</v>
      </c>
      <c r="AO28" s="895" t="str">
        <f>VLOOKUP(BJ21,[1]eFFG!$O$1:$XX$4017,17,FALSE)</f>
        <v>Promote Health and Hygiene of Villagers</v>
      </c>
      <c r="AP28" s="897"/>
      <c r="AQ28" s="897"/>
      <c r="AR28" s="897"/>
      <c r="AS28" s="897"/>
      <c r="AT28" s="19"/>
      <c r="AU28" s="19"/>
      <c r="AV28" s="19"/>
      <c r="AW28" s="19"/>
      <c r="AX28" s="47">
        <v>13</v>
      </c>
      <c r="AY28" s="897" t="str">
        <f>VLOOKUP(BJ21,[1]eFFG!$O$1:$XX$4017,24,FALSE)</f>
        <v>Vocational Training for Women</v>
      </c>
      <c r="AZ28" s="92"/>
      <c r="BA28" s="92"/>
      <c r="BB28" s="19"/>
      <c r="BC28" s="19"/>
      <c r="BD28" s="19"/>
      <c r="BE28" s="19"/>
      <c r="BF28" s="19"/>
      <c r="BG28" s="19"/>
      <c r="BH28" s="909"/>
      <c r="BI28" s="910"/>
      <c r="BJ28" s="910"/>
      <c r="BK28" s="910"/>
      <c r="BL28" s="910"/>
    </row>
    <row r="29" spans="1:64" s="95" customFormat="1" ht="15" customHeight="1" thickTop="1">
      <c r="A29" s="769">
        <f>VLOOKUP(BI30,[1]eFFG!$H$4:$J$3009,3,FALSE)</f>
        <v>5.0499999999999989</v>
      </c>
      <c r="B29" s="770"/>
      <c r="C29" s="771" t="str">
        <f>VLOOKUP(BI30,[1]eFFG!$O$4:$XX$3009,9,FALSE)</f>
        <v>How many women currently serve as regular members of {name of women's council}?</v>
      </c>
      <c r="D29" s="772"/>
      <c r="E29" s="772"/>
      <c r="F29" s="772"/>
      <c r="G29" s="772"/>
      <c r="H29" s="772"/>
      <c r="I29" s="773"/>
      <c r="J29" s="911" t="s">
        <v>2</v>
      </c>
      <c r="K29" s="911"/>
      <c r="L29" s="911"/>
      <c r="M29" s="911"/>
      <c r="N29" s="911"/>
      <c r="O29" s="911"/>
      <c r="P29" s="911"/>
      <c r="Q29" s="911"/>
      <c r="R29" s="911"/>
      <c r="S29" s="911"/>
      <c r="T29" s="911"/>
      <c r="U29" s="911" t="str">
        <f>VLOOKUP($BI30,[1]eFFG!$O$4:$XX$3009,11,FALSE)</f>
        <v>Women</v>
      </c>
      <c r="V29" s="911"/>
      <c r="W29" s="911"/>
      <c r="X29" s="911"/>
      <c r="Y29" s="911"/>
      <c r="Z29" s="911"/>
      <c r="AA29" s="911"/>
      <c r="AB29" s="911"/>
      <c r="AC29" s="912"/>
      <c r="AD29" s="913"/>
      <c r="AF29" s="166"/>
      <c r="AG29" s="166"/>
      <c r="AH29" s="78"/>
      <c r="AI29" s="78"/>
      <c r="AJ29" s="78"/>
      <c r="AK29" s="78"/>
      <c r="AL29" s="78"/>
      <c r="AM29" s="79"/>
      <c r="AN29" s="60">
        <v>7</v>
      </c>
      <c r="AO29" s="914" t="str">
        <f>VLOOKUP(BJ21,[1]eFFG!$O$1:$XX$4017,18,FALSE)</f>
        <v>Promote Religious Virtue of Villagers</v>
      </c>
      <c r="AP29" s="92"/>
      <c r="AQ29" s="92"/>
      <c r="AR29" s="92"/>
      <c r="AS29" s="92"/>
      <c r="AT29" s="92"/>
      <c r="AU29" s="92"/>
      <c r="AV29" s="92"/>
      <c r="AW29" s="92"/>
      <c r="AX29" s="915"/>
      <c r="AY29" s="151"/>
      <c r="AZ29" s="151"/>
      <c r="BA29" s="151"/>
      <c r="BB29" s="151"/>
      <c r="BC29" s="151"/>
      <c r="BD29" s="151"/>
      <c r="BE29" s="151"/>
      <c r="BF29" s="151"/>
      <c r="BG29" s="151"/>
      <c r="BH29" s="916"/>
      <c r="BI29" s="910"/>
      <c r="BJ29" s="910"/>
      <c r="BK29" s="910"/>
      <c r="BL29" s="910"/>
    </row>
    <row r="30" spans="1:64" s="95" customFormat="1" ht="15" customHeight="1">
      <c r="A30" s="104"/>
      <c r="B30" s="166"/>
      <c r="C30" s="193"/>
      <c r="D30" s="78"/>
      <c r="E30" s="78"/>
      <c r="F30" s="78"/>
      <c r="G30" s="78"/>
      <c r="H30" s="78"/>
      <c r="I30" s="790"/>
      <c r="J30" s="917"/>
      <c r="K30" s="917"/>
      <c r="L30" s="917"/>
      <c r="M30" s="917"/>
      <c r="N30" s="917"/>
      <c r="O30" s="917"/>
      <c r="P30" s="917"/>
      <c r="Q30" s="917"/>
      <c r="R30" s="917"/>
      <c r="S30" s="917"/>
      <c r="T30" s="917"/>
      <c r="U30" s="917"/>
      <c r="V30" s="917"/>
      <c r="W30" s="917"/>
      <c r="X30" s="917"/>
      <c r="Y30" s="917"/>
      <c r="Z30" s="917"/>
      <c r="AA30" s="917"/>
      <c r="AB30" s="917"/>
      <c r="AC30" s="842"/>
      <c r="AD30" s="810" t="s">
        <v>0</v>
      </c>
      <c r="AF30" s="166"/>
      <c r="AG30" s="166"/>
      <c r="AH30" s="78"/>
      <c r="AI30" s="78"/>
      <c r="AJ30" s="78"/>
      <c r="AK30" s="78"/>
      <c r="AL30" s="78"/>
      <c r="AM30" s="79"/>
      <c r="AN30" s="148">
        <v>14</v>
      </c>
      <c r="AO30" s="918" t="str">
        <f>VLOOKUP(BJ21,[1]eFFG!$O$1:$XX$4017,25,FALSE)</f>
        <v>Development Project [SPECIFY]:</v>
      </c>
      <c r="AP30" s="353"/>
      <c r="AQ30" s="353"/>
      <c r="AR30" s="353"/>
      <c r="AS30" s="353"/>
      <c r="AT30" s="919"/>
      <c r="AU30" s="919"/>
      <c r="AV30" s="919"/>
      <c r="AW30" s="919"/>
      <c r="AX30" s="919"/>
      <c r="AY30" s="919"/>
      <c r="AZ30" s="919"/>
      <c r="BA30" s="919"/>
      <c r="BB30" s="919"/>
      <c r="BC30" s="919"/>
      <c r="BD30" s="919"/>
      <c r="BE30" s="919"/>
      <c r="BF30" s="919"/>
      <c r="BG30" s="919"/>
      <c r="BH30" s="920"/>
      <c r="BI30" s="789">
        <v>7.22</v>
      </c>
      <c r="BJ30" s="789"/>
      <c r="BK30" s="91"/>
      <c r="BL30" s="91"/>
    </row>
    <row r="31" spans="1:64" s="95" customFormat="1" ht="15" customHeight="1">
      <c r="A31" s="104"/>
      <c r="B31" s="166"/>
      <c r="C31" s="193"/>
      <c r="D31" s="78"/>
      <c r="E31" s="78"/>
      <c r="F31" s="78"/>
      <c r="G31" s="78"/>
      <c r="H31" s="78"/>
      <c r="I31" s="790"/>
      <c r="J31" s="917"/>
      <c r="K31" s="917"/>
      <c r="L31" s="917"/>
      <c r="M31" s="917"/>
      <c r="N31" s="917"/>
      <c r="O31" s="917"/>
      <c r="P31" s="917"/>
      <c r="Q31" s="917"/>
      <c r="R31" s="917"/>
      <c r="S31" s="917"/>
      <c r="T31" s="917"/>
      <c r="U31" s="917"/>
      <c r="V31" s="917"/>
      <c r="W31" s="917"/>
      <c r="X31" s="917"/>
      <c r="Y31" s="917"/>
      <c r="Z31" s="917"/>
      <c r="AA31" s="917"/>
      <c r="AB31" s="917"/>
      <c r="AC31" s="842"/>
      <c r="AD31" s="810" t="s">
        <v>1</v>
      </c>
      <c r="AF31" s="166"/>
      <c r="AG31" s="166"/>
      <c r="AH31" s="78"/>
      <c r="AI31" s="78"/>
      <c r="AJ31" s="78"/>
      <c r="AK31" s="78"/>
      <c r="AL31" s="78"/>
      <c r="AM31" s="79"/>
      <c r="AN31" s="148"/>
      <c r="AO31" s="353"/>
      <c r="AP31" s="353"/>
      <c r="AQ31" s="353"/>
      <c r="AR31" s="353"/>
      <c r="AS31" s="353"/>
      <c r="AT31" s="919"/>
      <c r="AU31" s="919"/>
      <c r="AV31" s="919"/>
      <c r="AW31" s="919"/>
      <c r="AX31" s="919"/>
      <c r="AY31" s="919"/>
      <c r="AZ31" s="919"/>
      <c r="BA31" s="919"/>
      <c r="BB31" s="919"/>
      <c r="BC31" s="919"/>
      <c r="BD31" s="919"/>
      <c r="BE31" s="919"/>
      <c r="BF31" s="919"/>
      <c r="BG31" s="919"/>
      <c r="BH31" s="920"/>
      <c r="BI31" s="90"/>
      <c r="BJ31" s="90"/>
      <c r="BK31" s="610">
        <v>7.97</v>
      </c>
      <c r="BL31" s="610"/>
    </row>
    <row r="32" spans="1:64" s="95" customFormat="1" ht="14.25" customHeight="1" thickBot="1">
      <c r="A32" s="921"/>
      <c r="B32" s="922"/>
      <c r="C32" s="811"/>
      <c r="D32" s="812"/>
      <c r="E32" s="812"/>
      <c r="F32" s="812"/>
      <c r="G32" s="812"/>
      <c r="H32" s="812"/>
      <c r="I32" s="813"/>
      <c r="J32" s="923"/>
      <c r="K32" s="923"/>
      <c r="L32" s="923"/>
      <c r="M32" s="923"/>
      <c r="N32" s="923"/>
      <c r="O32" s="923"/>
      <c r="P32" s="923"/>
      <c r="Q32" s="923"/>
      <c r="R32" s="923"/>
      <c r="S32" s="923"/>
      <c r="T32" s="923"/>
      <c r="U32" s="923"/>
      <c r="V32" s="923"/>
      <c r="W32" s="923"/>
      <c r="X32" s="923"/>
      <c r="Y32" s="923"/>
      <c r="Z32" s="923"/>
      <c r="AA32" s="923"/>
      <c r="AB32" s="923"/>
      <c r="AC32" s="924"/>
      <c r="AD32" s="925"/>
      <c r="AF32" s="166"/>
      <c r="AG32" s="166"/>
      <c r="AH32" s="78"/>
      <c r="AI32" s="78"/>
      <c r="AJ32" s="78"/>
      <c r="AK32" s="78"/>
      <c r="AL32" s="78"/>
      <c r="AM32" s="79"/>
      <c r="AN32" s="148"/>
      <c r="AO32" s="353"/>
      <c r="AP32" s="353"/>
      <c r="AQ32" s="353"/>
      <c r="AR32" s="353"/>
      <c r="AS32" s="353"/>
      <c r="AT32" s="919"/>
      <c r="AU32" s="919"/>
      <c r="AV32" s="919"/>
      <c r="AW32" s="919"/>
      <c r="AX32" s="919"/>
      <c r="AY32" s="919"/>
      <c r="AZ32" s="919"/>
      <c r="BA32" s="919"/>
      <c r="BB32" s="919"/>
      <c r="BC32" s="919"/>
      <c r="BD32" s="919"/>
      <c r="BE32" s="919"/>
      <c r="BF32" s="919"/>
      <c r="BG32" s="919"/>
      <c r="BH32" s="920"/>
      <c r="BI32" s="789">
        <v>7.26</v>
      </c>
      <c r="BJ32" s="789"/>
      <c r="BK32" s="91"/>
      <c r="BL32" s="91"/>
    </row>
    <row r="33" spans="1:65" s="95" customFormat="1" ht="14.25" customHeight="1" thickTop="1">
      <c r="A33" s="657">
        <f>VLOOKUP(BI32,[1]eFFG!$H$1:$J$4017,3,FALSE)</f>
        <v>5.0599999999999987</v>
      </c>
      <c r="B33" s="658"/>
      <c r="C33" s="193" t="str">
        <f>VLOOKUP(BI32,[1]eFFG!$O$1:$XX$4017,9,FALSE)</f>
        <v>How long ago was the last meeting of this council?</v>
      </c>
      <c r="D33" s="78"/>
      <c r="E33" s="78"/>
      <c r="F33" s="78"/>
      <c r="G33" s="78"/>
      <c r="H33" s="78"/>
      <c r="I33" s="790"/>
      <c r="J33" s="926">
        <v>0</v>
      </c>
      <c r="K33" s="885" t="str">
        <f>VLOOKUP($BI32,[1]eFFG!$O$1:$XX$4017,15,FALSE)</f>
        <v>Never</v>
      </c>
      <c r="L33" s="92"/>
      <c r="M33" s="92"/>
      <c r="N33" s="927" t="str">
        <f>CONCATENATE("[&gt;&gt;",FIXED(VLOOKUP($BI32,[1]eFFG!$O$1:$XX$4017,4,FALSE),2),"]")</f>
        <v>[&gt;&gt;5.08]</v>
      </c>
      <c r="O33" s="92"/>
      <c r="P33" s="92"/>
      <c r="Q33" s="92"/>
      <c r="R33" s="92"/>
      <c r="S33" s="92"/>
      <c r="T33" s="92"/>
      <c r="U33" s="92"/>
      <c r="V33" s="92"/>
      <c r="W33" s="92"/>
      <c r="X33" s="92"/>
      <c r="Y33" s="92"/>
      <c r="Z33" s="92"/>
      <c r="AA33" s="92"/>
      <c r="AB33" s="92"/>
      <c r="AC33" s="902" t="s">
        <v>0</v>
      </c>
      <c r="AD33" s="928" t="s">
        <v>1</v>
      </c>
      <c r="AF33" s="473" t="str">
        <f>VLOOKUP(BJ21,[1]eFFG!$O$4:$XX$4004,10,FALSE)</f>
        <v>[MARK ALL MENTIONED]</v>
      </c>
      <c r="AG33" s="473"/>
      <c r="AH33" s="473"/>
      <c r="AI33" s="473"/>
      <c r="AJ33" s="473"/>
      <c r="AK33" s="473"/>
      <c r="AL33" s="473"/>
      <c r="AM33" s="474"/>
      <c r="AN33" s="148">
        <v>15</v>
      </c>
      <c r="AO33" s="918" t="str">
        <f>VLOOKUP(BJ21,[1]eFFG!$O$1:$XX$4017,26,FALSE)</f>
        <v>Training Course [SPECIFY]:</v>
      </c>
      <c r="AP33" s="918"/>
      <c r="AQ33" s="918"/>
      <c r="AR33" s="918"/>
      <c r="AS33" s="918"/>
      <c r="AT33" s="919"/>
      <c r="AU33" s="919"/>
      <c r="AV33" s="919"/>
      <c r="AW33" s="919"/>
      <c r="AX33" s="919"/>
      <c r="AY33" s="919"/>
      <c r="AZ33" s="919"/>
      <c r="BA33" s="919"/>
      <c r="BB33" s="919"/>
      <c r="BC33" s="919"/>
      <c r="BD33" s="919"/>
      <c r="BE33" s="919"/>
      <c r="BF33" s="919"/>
      <c r="BG33" s="919"/>
      <c r="BH33" s="920"/>
      <c r="BI33" s="90"/>
      <c r="BJ33" s="90"/>
      <c r="BK33" s="610">
        <v>7.34</v>
      </c>
      <c r="BL33" s="610"/>
    </row>
    <row r="34" spans="1:65" s="95" customFormat="1" ht="15" customHeight="1">
      <c r="A34" s="104"/>
      <c r="B34" s="166"/>
      <c r="C34" s="193"/>
      <c r="D34" s="78"/>
      <c r="E34" s="78"/>
      <c r="F34" s="78"/>
      <c r="G34" s="78"/>
      <c r="H34" s="78"/>
      <c r="I34" s="790"/>
      <c r="J34" s="929" t="s">
        <v>5</v>
      </c>
      <c r="K34" s="930"/>
      <c r="L34" s="930"/>
      <c r="M34" s="930"/>
      <c r="N34" s="930"/>
      <c r="O34" s="930"/>
      <c r="P34" s="931"/>
      <c r="Q34" s="932" t="str">
        <f>VLOOKUP($BI32,[1]eFFG!$O$1:$XX$4017,11,FALSE)</f>
        <v>Months</v>
      </c>
      <c r="R34" s="933"/>
      <c r="S34" s="933"/>
      <c r="T34" s="933"/>
      <c r="U34" s="930" t="s">
        <v>5</v>
      </c>
      <c r="V34" s="930"/>
      <c r="W34" s="930"/>
      <c r="X34" s="930"/>
      <c r="Y34" s="930"/>
      <c r="Z34" s="931"/>
      <c r="AA34" s="932" t="str">
        <f>VLOOKUP($BI32,[1]eFFG!$O$1:$XX$4017,12,FALSE)</f>
        <v>Years</v>
      </c>
      <c r="AB34" s="933"/>
      <c r="AC34" s="933"/>
      <c r="AD34" s="934"/>
      <c r="AF34" s="473"/>
      <c r="AG34" s="473"/>
      <c r="AH34" s="473"/>
      <c r="AI34" s="473"/>
      <c r="AJ34" s="473"/>
      <c r="AK34" s="473"/>
      <c r="AL34" s="473"/>
      <c r="AM34" s="474"/>
      <c r="AN34" s="148"/>
      <c r="AO34" s="918"/>
      <c r="AP34" s="918"/>
      <c r="AQ34" s="918"/>
      <c r="AR34" s="918"/>
      <c r="AS34" s="918"/>
      <c r="AT34" s="919"/>
      <c r="AU34" s="919"/>
      <c r="AV34" s="919"/>
      <c r="AW34" s="919"/>
      <c r="AX34" s="919"/>
      <c r="AY34" s="919"/>
      <c r="AZ34" s="919"/>
      <c r="BA34" s="919"/>
      <c r="BB34" s="919"/>
      <c r="BC34" s="919"/>
      <c r="BD34" s="919"/>
      <c r="BE34" s="919"/>
      <c r="BF34" s="919"/>
      <c r="BG34" s="919"/>
      <c r="BH34" s="920"/>
      <c r="BJ34" s="935"/>
      <c r="BK34" s="91"/>
      <c r="BL34" s="91"/>
    </row>
    <row r="35" spans="1:65" s="95" customFormat="1" ht="15" customHeight="1">
      <c r="A35" s="104"/>
      <c r="B35" s="166"/>
      <c r="C35" s="193"/>
      <c r="D35" s="78"/>
      <c r="E35" s="78"/>
      <c r="F35" s="78"/>
      <c r="G35" s="78"/>
      <c r="H35" s="78"/>
      <c r="I35" s="790"/>
      <c r="J35" s="929"/>
      <c r="K35" s="930"/>
      <c r="L35" s="930"/>
      <c r="M35" s="930"/>
      <c r="N35" s="930"/>
      <c r="O35" s="930"/>
      <c r="P35" s="931"/>
      <c r="Q35" s="932"/>
      <c r="R35" s="933"/>
      <c r="S35" s="933"/>
      <c r="T35" s="933"/>
      <c r="U35" s="930"/>
      <c r="V35" s="930"/>
      <c r="W35" s="930"/>
      <c r="X35" s="930"/>
      <c r="Y35" s="930"/>
      <c r="Z35" s="931"/>
      <c r="AA35" s="932"/>
      <c r="AB35" s="933"/>
      <c r="AC35" s="933"/>
      <c r="AD35" s="934"/>
      <c r="AF35" s="473"/>
      <c r="AG35" s="473"/>
      <c r="AH35" s="473"/>
      <c r="AI35" s="473"/>
      <c r="AJ35" s="473"/>
      <c r="AK35" s="473"/>
      <c r="AL35" s="473"/>
      <c r="AM35" s="474"/>
      <c r="AN35" s="148"/>
      <c r="AO35" s="918"/>
      <c r="AP35" s="918"/>
      <c r="AQ35" s="918"/>
      <c r="AR35" s="918"/>
      <c r="AS35" s="918"/>
      <c r="AT35" s="919"/>
      <c r="AU35" s="919"/>
      <c r="AV35" s="919"/>
      <c r="AW35" s="919"/>
      <c r="AX35" s="919"/>
      <c r="AY35" s="919"/>
      <c r="AZ35" s="919"/>
      <c r="BA35" s="919"/>
      <c r="BB35" s="919"/>
      <c r="BC35" s="919"/>
      <c r="BD35" s="919"/>
      <c r="BE35" s="919"/>
      <c r="BF35" s="919"/>
      <c r="BG35" s="919"/>
      <c r="BH35" s="920"/>
      <c r="BI35" s="789">
        <v>7.36</v>
      </c>
      <c r="BJ35" s="789"/>
    </row>
    <row r="36" spans="1:65" s="95" customFormat="1" ht="16.5" customHeight="1">
      <c r="A36" s="104"/>
      <c r="B36" s="166"/>
      <c r="C36" s="193"/>
      <c r="D36" s="78"/>
      <c r="E36" s="78"/>
      <c r="F36" s="78"/>
      <c r="G36" s="78"/>
      <c r="H36" s="78"/>
      <c r="I36" s="790"/>
      <c r="J36" s="929" t="s">
        <v>5</v>
      </c>
      <c r="K36" s="930"/>
      <c r="L36" s="930"/>
      <c r="M36" s="930"/>
      <c r="N36" s="930"/>
      <c r="O36" s="930"/>
      <c r="P36" s="931"/>
      <c r="Q36" s="932" t="str">
        <f>VLOOKUP($BI32,[1]eFFG!$O$1:$XX$4017,13,FALSE)</f>
        <v>Days</v>
      </c>
      <c r="R36" s="933"/>
      <c r="S36" s="933"/>
      <c r="T36" s="933"/>
      <c r="U36" s="930" t="s">
        <v>5</v>
      </c>
      <c r="V36" s="930"/>
      <c r="W36" s="930"/>
      <c r="X36" s="930"/>
      <c r="Y36" s="930"/>
      <c r="Z36" s="931"/>
      <c r="AA36" s="932" t="str">
        <f>VLOOKUP($BI32,[1]eFFG!$O$1:$XX$4017,14,FALSE)</f>
        <v>Weeks</v>
      </c>
      <c r="AB36" s="933"/>
      <c r="AC36" s="933"/>
      <c r="AD36" s="934"/>
      <c r="AF36" s="473"/>
      <c r="AG36" s="473"/>
      <c r="AH36" s="473"/>
      <c r="AI36" s="473"/>
      <c r="AJ36" s="473"/>
      <c r="AK36" s="473"/>
      <c r="AL36" s="473"/>
      <c r="AM36" s="474"/>
      <c r="AN36" s="148" t="s">
        <v>4</v>
      </c>
      <c r="AO36" s="918" t="str">
        <f>VLOOKUP(BJ21,[1]eFFG!$O$1:$XX$4017,27,FALSE)</f>
        <v>Other:</v>
      </c>
      <c r="AP36" s="918"/>
      <c r="AQ36" s="936"/>
      <c r="AR36" s="936"/>
      <c r="AS36" s="936"/>
      <c r="AT36" s="936"/>
      <c r="AU36" s="936"/>
      <c r="AV36" s="936"/>
      <c r="AW36" s="936"/>
      <c r="AX36" s="936"/>
      <c r="AY36" s="936"/>
      <c r="AZ36" s="936"/>
      <c r="BA36" s="936"/>
      <c r="BB36" s="936"/>
      <c r="BC36" s="936"/>
      <c r="BD36" s="936"/>
      <c r="BE36" s="936"/>
      <c r="BF36" s="936"/>
      <c r="BG36" s="936"/>
      <c r="BH36" s="937"/>
      <c r="BI36" s="789"/>
      <c r="BJ36" s="789"/>
      <c r="BK36" s="91"/>
      <c r="BL36" s="91"/>
    </row>
    <row r="37" spans="1:65" s="95" customFormat="1" ht="16.5" customHeight="1" thickBot="1">
      <c r="A37" s="904"/>
      <c r="B37" s="905"/>
      <c r="C37" s="811"/>
      <c r="D37" s="812"/>
      <c r="E37" s="812"/>
      <c r="F37" s="812"/>
      <c r="G37" s="812"/>
      <c r="H37" s="812"/>
      <c r="I37" s="813"/>
      <c r="J37" s="938"/>
      <c r="K37" s="939"/>
      <c r="L37" s="939"/>
      <c r="M37" s="939"/>
      <c r="N37" s="939"/>
      <c r="O37" s="939"/>
      <c r="P37" s="940"/>
      <c r="Q37" s="941"/>
      <c r="R37" s="942"/>
      <c r="S37" s="942"/>
      <c r="T37" s="942"/>
      <c r="U37" s="939"/>
      <c r="V37" s="939"/>
      <c r="W37" s="939"/>
      <c r="X37" s="939"/>
      <c r="Y37" s="939"/>
      <c r="Z37" s="940"/>
      <c r="AA37" s="941"/>
      <c r="AB37" s="942"/>
      <c r="AC37" s="942"/>
      <c r="AD37" s="943"/>
      <c r="AF37" s="473"/>
      <c r="AG37" s="473"/>
      <c r="AH37" s="473"/>
      <c r="AI37" s="473"/>
      <c r="AJ37" s="473"/>
      <c r="AK37" s="473"/>
      <c r="AL37" s="473"/>
      <c r="AM37" s="474"/>
      <c r="AN37" s="148"/>
      <c r="AO37" s="918"/>
      <c r="AP37" s="918"/>
      <c r="AQ37" s="936"/>
      <c r="AR37" s="936"/>
      <c r="AS37" s="936"/>
      <c r="AT37" s="936"/>
      <c r="AU37" s="936"/>
      <c r="AV37" s="936"/>
      <c r="AW37" s="936"/>
      <c r="AX37" s="936"/>
      <c r="AY37" s="936"/>
      <c r="AZ37" s="936"/>
      <c r="BA37" s="936"/>
      <c r="BB37" s="936"/>
      <c r="BC37" s="936"/>
      <c r="BD37" s="936"/>
      <c r="BE37" s="936"/>
      <c r="BF37" s="936"/>
      <c r="BG37" s="936"/>
      <c r="BH37" s="937"/>
    </row>
    <row r="38" spans="1:65" s="92" customFormat="1" ht="14.25" customHeight="1" thickTop="1" thickBot="1">
      <c r="AF38" s="944"/>
      <c r="AG38" s="944"/>
      <c r="AH38" s="944"/>
      <c r="AI38" s="944"/>
      <c r="AJ38" s="944"/>
      <c r="AK38" s="944"/>
      <c r="AL38" s="944"/>
      <c r="AM38" s="945"/>
      <c r="AN38" s="946"/>
      <c r="AO38" s="947"/>
      <c r="AP38" s="947"/>
      <c r="AQ38" s="948"/>
      <c r="AR38" s="948"/>
      <c r="AS38" s="948"/>
      <c r="AT38" s="948"/>
      <c r="AU38" s="948"/>
      <c r="AV38" s="948"/>
      <c r="AW38" s="948"/>
      <c r="AX38" s="948"/>
      <c r="AY38" s="948"/>
      <c r="AZ38" s="948"/>
      <c r="BA38" s="948"/>
      <c r="BB38" s="948"/>
      <c r="BC38" s="948"/>
      <c r="BD38" s="948"/>
      <c r="BE38" s="948"/>
      <c r="BF38" s="948"/>
      <c r="BG38" s="948"/>
      <c r="BH38" s="949"/>
    </row>
    <row r="39" spans="1:65" s="95" customFormat="1" ht="16.5" customHeight="1" thickTop="1">
      <c r="AC39" s="950"/>
      <c r="BA39" s="92"/>
      <c r="BB39" s="92"/>
      <c r="BC39" s="92"/>
      <c r="BL39" s="935"/>
    </row>
    <row r="40" spans="1:65" s="91" customFormat="1" ht="16.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95"/>
      <c r="AE40" s="95"/>
      <c r="AF40" s="95"/>
      <c r="AG40" s="95"/>
      <c r="AH40" s="95"/>
      <c r="AI40" s="95"/>
      <c r="AJ40" s="4"/>
      <c r="AK40" s="4"/>
      <c r="AL40" s="4"/>
      <c r="AM40" s="4"/>
      <c r="AN40" s="4"/>
      <c r="AO40" s="4"/>
      <c r="AP40" s="4"/>
      <c r="AQ40" s="4"/>
      <c r="AR40" s="4"/>
      <c r="AS40" s="4"/>
      <c r="AT40" s="4"/>
      <c r="AU40" s="4"/>
      <c r="AV40" s="4"/>
      <c r="AW40" s="4"/>
      <c r="AX40" s="4"/>
      <c r="AY40" s="4"/>
      <c r="AZ40" s="4"/>
      <c r="BA40" s="95"/>
      <c r="BB40" s="95"/>
      <c r="BC40" s="95"/>
      <c r="BD40" s="95"/>
      <c r="BE40" s="95"/>
      <c r="BF40" s="95"/>
      <c r="BG40" s="95"/>
      <c r="BH40" s="95"/>
      <c r="BI40" s="90"/>
      <c r="BJ40" s="90"/>
    </row>
    <row r="41" spans="1:65" s="91" customFormat="1" ht="15.75" customHeight="1">
      <c r="A41" s="1" t="str">
        <f>CONCATENATE([1]Sections!$P$1, " - / - ",[1]Sections!$P$8," ",[1]Sections!$Q$8,": ",[1]Sections!$S$8," [ ",[1]Sections!$V$2," ",ROMAN(COUNT($BL$1:$BL$763))," / ",ROMAN(BL41)," ]")</f>
        <v>Female Focus Group Questionnaire - / - Section 5: Council [ Page II / II ]</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4"/>
      <c r="BJ41" s="90"/>
      <c r="BL41" s="91">
        <v>2</v>
      </c>
      <c r="BM41" s="91">
        <v>1</v>
      </c>
    </row>
    <row r="42" spans="1:65" s="91" customFormat="1" ht="6"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90"/>
      <c r="BJ42" s="90"/>
    </row>
    <row r="43" spans="1:65" s="91" customFormat="1" ht="15" customHeight="1">
      <c r="A43" s="367">
        <f>VLOOKUP(BI45,[1]eFFG!$H$4:$J$3012,3,FALSE)</f>
        <v>5.0999999999999979</v>
      </c>
      <c r="B43" s="367"/>
      <c r="C43" s="580" t="str">
        <f>VLOOKUP(BI45,[1]eFFG!$O$4:$XX$3012,9,FALSE)</f>
        <v>During the past 12 months, how many times have the women in this village held meetings with women from other villages?</v>
      </c>
      <c r="D43" s="233"/>
      <c r="E43" s="233"/>
      <c r="F43" s="233"/>
      <c r="G43" s="233"/>
      <c r="H43" s="233"/>
      <c r="I43" s="233"/>
      <c r="J43" s="233"/>
      <c r="K43" s="233"/>
      <c r="L43" s="233"/>
      <c r="M43" s="233"/>
      <c r="N43" s="233"/>
      <c r="O43" s="233"/>
      <c r="P43" s="233"/>
      <c r="Q43" s="233"/>
      <c r="R43" s="234"/>
      <c r="S43" s="374"/>
      <c r="T43" s="190"/>
      <c r="U43" s="574">
        <f>VLOOKUP(BI57,[1]eFFG!$H$4:$J$3012,3,FALSE)</f>
        <v>5.1099999999999977</v>
      </c>
      <c r="V43" s="951"/>
      <c r="W43" s="233" t="str">
        <f>VLOOKUP(BI57,[1]eFFG!$O$4:$XX$3012,9,FALSE)</f>
        <v>During the past 12 months, how many times have the women in this village held meetings with the district authority or representatives of the district authority?</v>
      </c>
      <c r="X43" s="233"/>
      <c r="Y43" s="233"/>
      <c r="Z43" s="233"/>
      <c r="AA43" s="233"/>
      <c r="AB43" s="233"/>
      <c r="AC43" s="233"/>
      <c r="AD43" s="233"/>
      <c r="AE43" s="233"/>
      <c r="AF43" s="233"/>
      <c r="AG43" s="233"/>
      <c r="AH43" s="233"/>
      <c r="AI43" s="233"/>
      <c r="AJ43" s="233"/>
      <c r="AK43" s="233"/>
      <c r="AL43" s="234"/>
      <c r="AM43" s="4"/>
      <c r="AN43" s="4"/>
      <c r="AO43" s="4"/>
      <c r="AP43" s="175">
        <f>VLOOKUP(BI44,[1]eFFG!$H$1:$J$4015,3,FALSE)</f>
        <v>5.1199999999999974</v>
      </c>
      <c r="AQ43" s="175"/>
      <c r="AR43" s="176" t="str">
        <f>VLOOKUP(BI44,[1]eFFG!$O$1:$XX$4015,9,FALSE)</f>
        <v>To what extent do the influential people of this village consider the problems of women in the village and try to find a solution for them?: A great extent, a small extent, not at all?</v>
      </c>
      <c r="AS43" s="176"/>
      <c r="AT43" s="176"/>
      <c r="AU43" s="176"/>
      <c r="AV43" s="176"/>
      <c r="AW43" s="176"/>
      <c r="AX43" s="176"/>
      <c r="AY43" s="176"/>
      <c r="AZ43" s="176"/>
      <c r="BA43" s="176"/>
      <c r="BB43" s="176"/>
      <c r="BC43" s="176"/>
      <c r="BD43" s="176"/>
      <c r="BE43" s="176"/>
      <c r="BF43" s="176"/>
      <c r="BG43" s="176"/>
      <c r="BH43" s="176"/>
      <c r="BI43" s="952">
        <v>9.2100000000000009</v>
      </c>
      <c r="BJ43" s="952"/>
    </row>
    <row r="44" spans="1:65" s="91" customFormat="1" ht="15" customHeight="1">
      <c r="A44" s="367"/>
      <c r="B44" s="367"/>
      <c r="C44" s="953"/>
      <c r="D44" s="954"/>
      <c r="E44" s="954"/>
      <c r="F44" s="954"/>
      <c r="G44" s="954"/>
      <c r="H44" s="954"/>
      <c r="I44" s="954"/>
      <c r="J44" s="954"/>
      <c r="K44" s="954"/>
      <c r="L44" s="954"/>
      <c r="M44" s="954"/>
      <c r="N44" s="954"/>
      <c r="O44" s="954"/>
      <c r="P44" s="954"/>
      <c r="Q44" s="954"/>
      <c r="R44" s="955"/>
      <c r="S44" s="374"/>
      <c r="T44" s="45"/>
      <c r="U44" s="956"/>
      <c r="V44" s="957"/>
      <c r="W44" s="321"/>
      <c r="X44" s="321"/>
      <c r="Y44" s="321"/>
      <c r="Z44" s="321"/>
      <c r="AA44" s="321"/>
      <c r="AB44" s="321"/>
      <c r="AC44" s="321"/>
      <c r="AD44" s="321"/>
      <c r="AE44" s="321"/>
      <c r="AF44" s="321"/>
      <c r="AG44" s="321"/>
      <c r="AH44" s="321"/>
      <c r="AI44" s="321"/>
      <c r="AJ44" s="321"/>
      <c r="AK44" s="321"/>
      <c r="AL44" s="322"/>
      <c r="AM44" s="4"/>
      <c r="AN44" s="4"/>
      <c r="AO44" s="4"/>
      <c r="AP44" s="175"/>
      <c r="AQ44" s="175"/>
      <c r="AR44" s="176"/>
      <c r="AS44" s="176"/>
      <c r="AT44" s="176"/>
      <c r="AU44" s="176"/>
      <c r="AV44" s="176"/>
      <c r="AW44" s="176"/>
      <c r="AX44" s="176"/>
      <c r="AY44" s="176"/>
      <c r="AZ44" s="176"/>
      <c r="BA44" s="176"/>
      <c r="BB44" s="176"/>
      <c r="BC44" s="176"/>
      <c r="BD44" s="176"/>
      <c r="BE44" s="176"/>
      <c r="BF44" s="176"/>
      <c r="BG44" s="176"/>
      <c r="BH44" s="176"/>
      <c r="BI44" s="12">
        <v>9.16</v>
      </c>
      <c r="BJ44" s="12"/>
    </row>
    <row r="45" spans="1:65" s="91" customFormat="1" ht="15" customHeight="1">
      <c r="A45" s="256">
        <v>0</v>
      </c>
      <c r="B45" s="958" t="str">
        <f>VLOOKUP(BI45,[1]eFFG!$O$4:$XX$4020,11,FALSE)</f>
        <v>Zero Times</v>
      </c>
      <c r="C45" s="169"/>
      <c r="D45" s="38"/>
      <c r="E45" s="38"/>
      <c r="F45" s="38"/>
      <c r="G45" s="38"/>
      <c r="H45" s="4"/>
      <c r="I45" s="4"/>
      <c r="J45" s="4"/>
      <c r="K45" s="256">
        <v>8</v>
      </c>
      <c r="L45" s="958" t="str">
        <f>VLOOKUP(BI45,[1]eFFG!$O$4:$XX$4020,19,FALSE)</f>
        <v>Eight Times</v>
      </c>
      <c r="M45" s="92"/>
      <c r="N45" s="92"/>
      <c r="O45" s="38"/>
      <c r="P45" s="38"/>
      <c r="Q45" s="38"/>
      <c r="R45" s="20"/>
      <c r="S45" s="959"/>
      <c r="T45" s="45"/>
      <c r="U45" s="956"/>
      <c r="V45" s="957"/>
      <c r="W45" s="321"/>
      <c r="X45" s="321"/>
      <c r="Y45" s="321"/>
      <c r="Z45" s="321"/>
      <c r="AA45" s="321"/>
      <c r="AB45" s="321"/>
      <c r="AC45" s="321"/>
      <c r="AD45" s="321"/>
      <c r="AE45" s="321"/>
      <c r="AF45" s="321"/>
      <c r="AG45" s="321"/>
      <c r="AH45" s="321"/>
      <c r="AI45" s="321"/>
      <c r="AJ45" s="321"/>
      <c r="AK45" s="321"/>
      <c r="AL45" s="322"/>
      <c r="AM45" s="4"/>
      <c r="AN45" s="4"/>
      <c r="AO45" s="4"/>
      <c r="AP45" s="175"/>
      <c r="AQ45" s="175"/>
      <c r="AR45" s="176"/>
      <c r="AS45" s="176"/>
      <c r="AT45" s="176"/>
      <c r="AU45" s="176"/>
      <c r="AV45" s="176"/>
      <c r="AW45" s="176"/>
      <c r="AX45" s="176"/>
      <c r="AY45" s="176"/>
      <c r="AZ45" s="176"/>
      <c r="BA45" s="176"/>
      <c r="BB45" s="176"/>
      <c r="BC45" s="176"/>
      <c r="BD45" s="176"/>
      <c r="BE45" s="176"/>
      <c r="BF45" s="176"/>
      <c r="BG45" s="176"/>
      <c r="BH45" s="176"/>
      <c r="BI45" s="369">
        <v>7.38</v>
      </c>
      <c r="BJ45" s="4"/>
    </row>
    <row r="46" spans="1:65" s="91" customFormat="1" ht="14.25" customHeight="1">
      <c r="A46" s="261">
        <v>1</v>
      </c>
      <c r="B46" s="958" t="str">
        <f>VLOOKUP(BI45,[1]eFFG!$O$4:$XX$4020,12,FALSE)</f>
        <v>One Time</v>
      </c>
      <c r="C46" s="38"/>
      <c r="D46" s="19"/>
      <c r="E46" s="19"/>
      <c r="F46" s="19"/>
      <c r="G46" s="19"/>
      <c r="H46" s="4"/>
      <c r="I46" s="4"/>
      <c r="J46" s="4"/>
      <c r="K46" s="261">
        <v>9</v>
      </c>
      <c r="L46" s="958" t="str">
        <f>VLOOKUP(BI45,[1]eFFG!$O$4:$XX$4020,20,FALSE)</f>
        <v>Nine Times</v>
      </c>
      <c r="M46" s="92"/>
      <c r="N46" s="92"/>
      <c r="O46" s="19"/>
      <c r="P46" s="19"/>
      <c r="Q46" s="19"/>
      <c r="R46" s="20"/>
      <c r="S46" s="959"/>
      <c r="T46" s="161"/>
      <c r="U46" s="256">
        <v>0</v>
      </c>
      <c r="V46" s="958" t="str">
        <f>VLOOKUP(BI57,[1]eFFG!$O$4:$XX$4020,11,FALSE)</f>
        <v>Zero Times</v>
      </c>
      <c r="W46" s="169"/>
      <c r="X46" s="38"/>
      <c r="Y46" s="38"/>
      <c r="Z46" s="38"/>
      <c r="AA46" s="38"/>
      <c r="AB46" s="4"/>
      <c r="AC46" s="4"/>
      <c r="AD46" s="4"/>
      <c r="AE46" s="256">
        <v>8</v>
      </c>
      <c r="AF46" s="958" t="str">
        <f>VLOOKUP(BI57,[1]eFFG!$O$4:$XX$4020,19,FALSE)</f>
        <v>Eight Times</v>
      </c>
      <c r="AG46" s="92"/>
      <c r="AH46" s="92"/>
      <c r="AI46" s="38"/>
      <c r="AJ46" s="38"/>
      <c r="AK46" s="38"/>
      <c r="AL46" s="20"/>
      <c r="AM46" s="4"/>
      <c r="AN46" s="4"/>
      <c r="AO46" s="4"/>
      <c r="AP46" s="960" t="str">
        <f>VLOOKUP(BI44,[1]eFFG!$O$4:$BW$404,10,FALSE)</f>
        <v>[COUNT NUMBER OF RESPONDENTS GIVING EACH ANSWER AND ENTER NUMBER IN BOXES BELOW]</v>
      </c>
      <c r="AQ46" s="960"/>
      <c r="AR46" s="960"/>
      <c r="AS46" s="960"/>
      <c r="AT46" s="960"/>
      <c r="AU46" s="960"/>
      <c r="AV46" s="960"/>
      <c r="AW46" s="960"/>
      <c r="AX46" s="960"/>
      <c r="AY46" s="960"/>
      <c r="AZ46" s="960"/>
      <c r="BA46" s="960"/>
      <c r="BB46" s="960"/>
      <c r="BC46" s="960"/>
      <c r="BD46" s="960"/>
      <c r="BE46" s="960"/>
      <c r="BF46" s="960"/>
      <c r="BG46" s="960"/>
      <c r="BH46" s="960"/>
      <c r="BI46" s="4"/>
      <c r="BJ46" s="4"/>
    </row>
    <row r="47" spans="1:65" s="91" customFormat="1" ht="14.25" customHeight="1">
      <c r="A47" s="261">
        <v>2</v>
      </c>
      <c r="B47" s="958" t="str">
        <f>VLOOKUP(BI45,[1]eFFG!$O$4:$XX$4020,13,FALSE)</f>
        <v>Two Times</v>
      </c>
      <c r="C47" s="38"/>
      <c r="D47" s="169"/>
      <c r="E47" s="169"/>
      <c r="F47" s="169"/>
      <c r="G47" s="169"/>
      <c r="H47" s="4"/>
      <c r="I47" s="4"/>
      <c r="J47" s="4"/>
      <c r="K47" s="261">
        <v>10</v>
      </c>
      <c r="L47" s="958" t="str">
        <f>VLOOKUP(BI45,[1]eFFG!$O$4:$XX$4020,21,FALSE)</f>
        <v>Ten Times</v>
      </c>
      <c r="M47" s="92"/>
      <c r="N47" s="92"/>
      <c r="O47" s="4"/>
      <c r="P47" s="2"/>
      <c r="Q47" s="2"/>
      <c r="R47" s="20"/>
      <c r="S47" s="959"/>
      <c r="T47" s="161"/>
      <c r="U47" s="261">
        <v>1</v>
      </c>
      <c r="V47" s="958" t="str">
        <f>VLOOKUP(BI57,[1]eFFG!$O$4:$XX$4020,12,FALSE)</f>
        <v>One Time</v>
      </c>
      <c r="W47" s="38"/>
      <c r="X47" s="19"/>
      <c r="Y47" s="19"/>
      <c r="Z47" s="19"/>
      <c r="AA47" s="19"/>
      <c r="AB47" s="4"/>
      <c r="AC47" s="4"/>
      <c r="AD47" s="4"/>
      <c r="AE47" s="261">
        <v>9</v>
      </c>
      <c r="AF47" s="958" t="str">
        <f>VLOOKUP(BI57,[1]eFFG!$O$4:$XX$4020,20,FALSE)</f>
        <v>Nine Times</v>
      </c>
      <c r="AG47" s="92"/>
      <c r="AH47" s="92"/>
      <c r="AI47" s="19"/>
      <c r="AJ47" s="19"/>
      <c r="AK47" s="19"/>
      <c r="AL47" s="20"/>
      <c r="AM47" s="4"/>
      <c r="AN47" s="4"/>
      <c r="AO47" s="4"/>
      <c r="AP47" s="960"/>
      <c r="AQ47" s="960"/>
      <c r="AR47" s="960"/>
      <c r="AS47" s="960"/>
      <c r="AT47" s="960"/>
      <c r="AU47" s="960"/>
      <c r="AV47" s="960"/>
      <c r="AW47" s="960"/>
      <c r="AX47" s="960"/>
      <c r="AY47" s="960"/>
      <c r="AZ47" s="960"/>
      <c r="BA47" s="960"/>
      <c r="BB47" s="960"/>
      <c r="BC47" s="960"/>
      <c r="BD47" s="960"/>
      <c r="BE47" s="960"/>
      <c r="BF47" s="960"/>
      <c r="BG47" s="960"/>
      <c r="BH47" s="960"/>
      <c r="BI47" s="4"/>
      <c r="BJ47" s="4"/>
    </row>
    <row r="48" spans="1:65" s="91" customFormat="1" ht="14.25" customHeight="1">
      <c r="A48" s="261">
        <v>3</v>
      </c>
      <c r="B48" s="958" t="str">
        <f>VLOOKUP(BI45,[1]eFFG!$O$4:$XX$4020,14,FALSE)</f>
        <v>Three Times</v>
      </c>
      <c r="C48" s="38"/>
      <c r="D48" s="38"/>
      <c r="E48" s="39"/>
      <c r="F48" s="39"/>
      <c r="G48" s="39"/>
      <c r="H48" s="4"/>
      <c r="I48" s="4"/>
      <c r="J48" s="4"/>
      <c r="K48" s="261">
        <v>20</v>
      </c>
      <c r="L48" s="958" t="str">
        <f>VLOOKUP(BI45,[1]eFFG!$O$4:$XX$4020,22,FALSE)</f>
        <v>Twenty Times</v>
      </c>
      <c r="M48" s="92"/>
      <c r="N48" s="92"/>
      <c r="O48" s="4"/>
      <c r="P48" s="2"/>
      <c r="Q48" s="2"/>
      <c r="R48" s="20"/>
      <c r="S48" s="959"/>
      <c r="T48" s="161"/>
      <c r="U48" s="261">
        <v>2</v>
      </c>
      <c r="V48" s="958" t="str">
        <f>VLOOKUP(BI57,[1]eFFG!$O$4:$XX$4020,13,FALSE)</f>
        <v>Two Times</v>
      </c>
      <c r="W48" s="38"/>
      <c r="X48" s="169"/>
      <c r="Y48" s="169"/>
      <c r="Z48" s="169"/>
      <c r="AA48" s="169"/>
      <c r="AB48" s="4"/>
      <c r="AC48" s="4"/>
      <c r="AD48" s="4"/>
      <c r="AE48" s="261">
        <v>10</v>
      </c>
      <c r="AF48" s="958" t="str">
        <f>VLOOKUP(BI57,[1]eFFG!$O$4:$XX$4020,21,FALSE)</f>
        <v>Ten Times</v>
      </c>
      <c r="AG48" s="92"/>
      <c r="AH48" s="92"/>
      <c r="AI48" s="4"/>
      <c r="AJ48" s="2"/>
      <c r="AK48" s="2"/>
      <c r="AL48" s="20"/>
      <c r="AM48" s="4"/>
      <c r="AN48" s="4"/>
      <c r="AO48" s="4"/>
      <c r="AP48" s="148">
        <v>1</v>
      </c>
      <c r="AQ48" s="124" t="str">
        <f>VLOOKUP(BI44,[1]eFFG!$O$1:$XX$40021,11,FALSE)</f>
        <v>A Great Extent</v>
      </c>
      <c r="AR48" s="215"/>
      <c r="AS48" s="215"/>
      <c r="AT48" s="215"/>
      <c r="AU48" s="215"/>
      <c r="AV48" s="215"/>
      <c r="AW48" s="215"/>
      <c r="AX48" s="215"/>
      <c r="AY48" s="215"/>
      <c r="AZ48" s="215"/>
      <c r="BA48" s="215"/>
      <c r="BB48" s="215"/>
      <c r="BC48" s="215"/>
      <c r="BD48" s="215"/>
      <c r="BE48" s="216"/>
      <c r="BF48" s="212" t="s">
        <v>8</v>
      </c>
      <c r="BG48" s="213"/>
      <c r="BH48" s="213"/>
      <c r="BI48" s="4"/>
      <c r="BJ48" s="4"/>
    </row>
    <row r="49" spans="1:62" s="91" customFormat="1" ht="14.25" customHeight="1">
      <c r="A49" s="261">
        <v>4</v>
      </c>
      <c r="B49" s="958" t="str">
        <f>VLOOKUP(BI45,[1]eFFG!$O$4:$XX$4020,15,FALSE)</f>
        <v>Four Times</v>
      </c>
      <c r="C49" s="38"/>
      <c r="D49" s="38"/>
      <c r="E49" s="491"/>
      <c r="F49" s="491"/>
      <c r="G49" s="491"/>
      <c r="H49" s="4"/>
      <c r="I49" s="4"/>
      <c r="J49" s="4"/>
      <c r="K49" s="261">
        <v>30</v>
      </c>
      <c r="L49" s="958" t="str">
        <f>VLOOKUP(BI45,[1]eFFG!$O$4:$XX$4020,23,FALSE)</f>
        <v>Thirty Times</v>
      </c>
      <c r="M49" s="92"/>
      <c r="N49" s="92"/>
      <c r="O49" s="38"/>
      <c r="P49" s="2"/>
      <c r="Q49" s="2"/>
      <c r="R49" s="20"/>
      <c r="S49" s="959"/>
      <c r="T49" s="161"/>
      <c r="U49" s="261">
        <v>3</v>
      </c>
      <c r="V49" s="958" t="str">
        <f>VLOOKUP(BI57,[1]eFFG!$O$4:$XX$4020,14,FALSE)</f>
        <v>Three Times</v>
      </c>
      <c r="W49" s="38"/>
      <c r="X49" s="38"/>
      <c r="Y49" s="39"/>
      <c r="Z49" s="39"/>
      <c r="AA49" s="39"/>
      <c r="AB49" s="4"/>
      <c r="AC49" s="4"/>
      <c r="AD49" s="4"/>
      <c r="AE49" s="261">
        <v>20</v>
      </c>
      <c r="AF49" s="958" t="str">
        <f>VLOOKUP(BI57,[1]eFFG!$O$4:$XX$4020,22,FALSE)</f>
        <v>Twenty Times</v>
      </c>
      <c r="AG49" s="92"/>
      <c r="AH49" s="92"/>
      <c r="AI49" s="4"/>
      <c r="AJ49" s="2"/>
      <c r="AK49" s="2"/>
      <c r="AL49" s="20"/>
      <c r="AM49" s="4"/>
      <c r="AN49" s="4"/>
      <c r="AO49" s="4"/>
      <c r="AP49" s="148"/>
      <c r="AQ49" s="124"/>
      <c r="AR49" s="215"/>
      <c r="AS49" s="215"/>
      <c r="AT49" s="215"/>
      <c r="AU49" s="215"/>
      <c r="AV49" s="215"/>
      <c r="AW49" s="215"/>
      <c r="AX49" s="215"/>
      <c r="AY49" s="215"/>
      <c r="AZ49" s="215"/>
      <c r="BA49" s="215"/>
      <c r="BB49" s="215"/>
      <c r="BC49" s="215"/>
      <c r="BD49" s="215"/>
      <c r="BE49" s="216"/>
      <c r="BF49" s="118"/>
      <c r="BG49" s="119"/>
      <c r="BH49" s="119"/>
      <c r="BI49" s="4"/>
      <c r="BJ49" s="4"/>
    </row>
    <row r="50" spans="1:62" s="91" customFormat="1" ht="14.25" customHeight="1">
      <c r="A50" s="261">
        <v>5</v>
      </c>
      <c r="B50" s="958" t="str">
        <f>VLOOKUP(BI45,[1]eFFG!$O$4:$XX$4020,16,FALSE)</f>
        <v>Five Times</v>
      </c>
      <c r="C50" s="4"/>
      <c r="D50" s="38"/>
      <c r="E50" s="491"/>
      <c r="F50" s="491"/>
      <c r="G50" s="19"/>
      <c r="H50" s="4"/>
      <c r="I50" s="4"/>
      <c r="J50" s="4"/>
      <c r="K50" s="261">
        <v>40</v>
      </c>
      <c r="L50" s="958" t="str">
        <f>VLOOKUP(BI45,[1]eFFG!$O$4:$XX$4020,24,FALSE)</f>
        <v>Forty Times</v>
      </c>
      <c r="M50" s="92"/>
      <c r="N50" s="92"/>
      <c r="O50" s="19"/>
      <c r="P50" s="2"/>
      <c r="Q50" s="2"/>
      <c r="R50" s="20"/>
      <c r="S50" s="959"/>
      <c r="T50" s="161"/>
      <c r="U50" s="261">
        <v>4</v>
      </c>
      <c r="V50" s="958" t="str">
        <f>VLOOKUP(BI57,[1]eFFG!$O$4:$XX$4020,15,FALSE)</f>
        <v>Four Times</v>
      </c>
      <c r="W50" s="38"/>
      <c r="X50" s="38"/>
      <c r="Y50" s="491"/>
      <c r="Z50" s="491"/>
      <c r="AA50" s="491"/>
      <c r="AB50" s="4"/>
      <c r="AC50" s="4"/>
      <c r="AD50" s="4"/>
      <c r="AE50" s="261">
        <v>30</v>
      </c>
      <c r="AF50" s="958" t="str">
        <f>VLOOKUP(BI57,[1]eFFG!$O$4:$XX$4020,23,FALSE)</f>
        <v>Thirty Times</v>
      </c>
      <c r="AG50" s="92"/>
      <c r="AH50" s="92"/>
      <c r="AI50" s="38"/>
      <c r="AJ50" s="2"/>
      <c r="AK50" s="2"/>
      <c r="AL50" s="20"/>
      <c r="AM50" s="4"/>
      <c r="AN50" s="4"/>
      <c r="AO50" s="4"/>
      <c r="AP50" s="148">
        <v>2</v>
      </c>
      <c r="AQ50" s="135" t="str">
        <f>VLOOKUP(BI44,[1]eFFG!$O$1:$XX$40021,12,FALSE)</f>
        <v>A Small Extent</v>
      </c>
      <c r="AR50" s="238"/>
      <c r="AS50" s="238"/>
      <c r="AT50" s="238"/>
      <c r="AU50" s="238"/>
      <c r="AV50" s="238"/>
      <c r="AW50" s="238"/>
      <c r="AX50" s="238"/>
      <c r="AY50" s="238"/>
      <c r="AZ50" s="238"/>
      <c r="BA50" s="238"/>
      <c r="BB50" s="238"/>
      <c r="BC50" s="238"/>
      <c r="BD50" s="238"/>
      <c r="BE50" s="239"/>
      <c r="BF50" s="212" t="s">
        <v>8</v>
      </c>
      <c r="BG50" s="213"/>
      <c r="BH50" s="213"/>
      <c r="BI50" s="4"/>
      <c r="BJ50" s="4"/>
    </row>
    <row r="51" spans="1:62" s="91" customFormat="1" ht="14.25" customHeight="1">
      <c r="A51" s="261">
        <v>6</v>
      </c>
      <c r="B51" s="958" t="str">
        <f>VLOOKUP(BI45,[1]eFFG!$O$4:$XX$4020,17,FALSE)</f>
        <v>Six Times</v>
      </c>
      <c r="C51" s="171"/>
      <c r="D51" s="38"/>
      <c r="E51" s="169"/>
      <c r="F51" s="169"/>
      <c r="G51" s="169"/>
      <c r="H51" s="4"/>
      <c r="I51" s="4"/>
      <c r="J51" s="4"/>
      <c r="K51" s="308">
        <v>50</v>
      </c>
      <c r="L51" s="961" t="str">
        <f>VLOOKUP(BI45,[1]eFFG!$O$4:$XX$4020,25,FALSE)</f>
        <v>Fifty Times</v>
      </c>
      <c r="M51" s="92"/>
      <c r="N51" s="92"/>
      <c r="O51" s="40"/>
      <c r="P51" s="18"/>
      <c r="Q51" s="18"/>
      <c r="R51" s="20"/>
      <c r="S51" s="959"/>
      <c r="T51" s="161"/>
      <c r="U51" s="261">
        <v>5</v>
      </c>
      <c r="V51" s="958" t="str">
        <f>VLOOKUP(BI57,[1]eFFG!$O$4:$XX$4020,16,FALSE)</f>
        <v>Five Times</v>
      </c>
      <c r="W51" s="4"/>
      <c r="X51" s="38"/>
      <c r="Y51" s="491"/>
      <c r="Z51" s="491"/>
      <c r="AA51" s="19"/>
      <c r="AB51" s="4"/>
      <c r="AC51" s="4"/>
      <c r="AD51" s="4"/>
      <c r="AE51" s="261">
        <v>40</v>
      </c>
      <c r="AF51" s="958" t="str">
        <f>VLOOKUP(BI57,[1]eFFG!$O$4:$XX$4020,24,FALSE)</f>
        <v>Forty Times</v>
      </c>
      <c r="AG51" s="92"/>
      <c r="AH51" s="92"/>
      <c r="AI51" s="19"/>
      <c r="AJ51" s="2"/>
      <c r="AK51" s="2"/>
      <c r="AL51" s="20"/>
      <c r="AM51" s="4"/>
      <c r="AN51" s="4"/>
      <c r="AO51" s="4"/>
      <c r="AP51" s="148"/>
      <c r="AQ51" s="333"/>
      <c r="AR51" s="962"/>
      <c r="AS51" s="962"/>
      <c r="AT51" s="962"/>
      <c r="AU51" s="962"/>
      <c r="AV51" s="962"/>
      <c r="AW51" s="962"/>
      <c r="AX51" s="962"/>
      <c r="AY51" s="962"/>
      <c r="AZ51" s="962"/>
      <c r="BA51" s="962"/>
      <c r="BB51" s="962"/>
      <c r="BC51" s="962"/>
      <c r="BD51" s="962"/>
      <c r="BE51" s="963"/>
      <c r="BF51" s="118"/>
      <c r="BG51" s="119"/>
      <c r="BH51" s="119"/>
      <c r="BI51" s="4"/>
      <c r="BJ51" s="4"/>
    </row>
    <row r="52" spans="1:62" s="91" customFormat="1" ht="14.25" customHeight="1">
      <c r="A52" s="308">
        <v>7</v>
      </c>
      <c r="B52" s="208" t="str">
        <f>VLOOKUP(BI45,[1]eFFG!$O$4:$XX$4020,18,FALSE)</f>
        <v>Seven Times</v>
      </c>
      <c r="C52" s="171"/>
      <c r="D52" s="4"/>
      <c r="E52" s="4"/>
      <c r="F52" s="4"/>
      <c r="G52" s="4"/>
      <c r="H52" s="4"/>
      <c r="I52" s="4"/>
      <c r="J52" s="4"/>
      <c r="K52" s="308">
        <v>100</v>
      </c>
      <c r="L52" s="961" t="str">
        <f>VLOOKUP(BI45,[1]eFFG!$O$4:$XX$4020,26,FALSE)</f>
        <v>Hundred Times</v>
      </c>
      <c r="M52" s="92"/>
      <c r="N52" s="92"/>
      <c r="O52" s="40"/>
      <c r="P52" s="18"/>
      <c r="Q52" s="18"/>
      <c r="R52" s="20"/>
      <c r="S52" s="959"/>
      <c r="T52" s="161"/>
      <c r="U52" s="261">
        <v>6</v>
      </c>
      <c r="V52" s="958" t="str">
        <f>VLOOKUP(BI57,[1]eFFG!$O$4:$XX$4020,17,FALSE)</f>
        <v>Six Times</v>
      </c>
      <c r="W52" s="171"/>
      <c r="X52" s="38"/>
      <c r="Y52" s="169"/>
      <c r="Z52" s="169"/>
      <c r="AA52" s="169"/>
      <c r="AB52" s="4"/>
      <c r="AC52" s="4"/>
      <c r="AD52" s="4"/>
      <c r="AE52" s="308">
        <v>50</v>
      </c>
      <c r="AF52" s="961" t="str">
        <f>VLOOKUP(BI57,[1]eFFG!$O$4:$XX$4020,25,FALSE)</f>
        <v>Fifty Times</v>
      </c>
      <c r="AG52" s="92"/>
      <c r="AH52" s="92"/>
      <c r="AI52" s="40"/>
      <c r="AJ52" s="18"/>
      <c r="AK52" s="18"/>
      <c r="AL52" s="20"/>
      <c r="AM52" s="4"/>
      <c r="AN52" s="4"/>
      <c r="AO52" s="4"/>
      <c r="AP52" s="148">
        <v>3</v>
      </c>
      <c r="AQ52" s="124" t="str">
        <f>VLOOKUP(BI44,[1]eFFG!$O$1:$XX$40021,13,FALSE)</f>
        <v>Not At All</v>
      </c>
      <c r="AR52" s="215"/>
      <c r="AS52" s="215"/>
      <c r="AT52" s="215"/>
      <c r="AU52" s="215"/>
      <c r="AV52" s="215"/>
      <c r="AW52" s="215"/>
      <c r="AX52" s="215"/>
      <c r="AY52" s="215"/>
      <c r="AZ52" s="215"/>
      <c r="BA52" s="215"/>
      <c r="BB52" s="215"/>
      <c r="BC52" s="215"/>
      <c r="BD52" s="215"/>
      <c r="BE52" s="216"/>
      <c r="BF52" s="212" t="s">
        <v>8</v>
      </c>
      <c r="BG52" s="213"/>
      <c r="BH52" s="213"/>
      <c r="BI52" s="4"/>
      <c r="BJ52" s="4"/>
    </row>
    <row r="53" spans="1:62" s="91" customFormat="1" ht="14.25" customHeight="1" thickBot="1">
      <c r="A53" s="115" t="s">
        <v>4</v>
      </c>
      <c r="B53" s="964" t="str">
        <f>VLOOKUP(BI45,[1]eFFG!$O$4:$XX$4020,27,FALSE)</f>
        <v>Other:</v>
      </c>
      <c r="C53" s="965" t="s">
        <v>2</v>
      </c>
      <c r="D53" s="966"/>
      <c r="E53" s="966"/>
      <c r="F53" s="966"/>
      <c r="G53" s="966"/>
      <c r="H53" s="966"/>
      <c r="I53" s="966"/>
      <c r="J53" s="966"/>
      <c r="K53" s="966"/>
      <c r="L53" s="966"/>
      <c r="M53" s="966"/>
      <c r="N53" s="592" t="str">
        <f>VLOOKUP(BI45,[1]eFFG!$O$4:$XX$4020,28,FALSE)</f>
        <v>Times</v>
      </c>
      <c r="O53" s="592"/>
      <c r="P53" s="592"/>
      <c r="Q53" s="592"/>
      <c r="R53" s="967"/>
      <c r="S53" s="562"/>
      <c r="T53" s="968"/>
      <c r="U53" s="308">
        <v>7</v>
      </c>
      <c r="V53" s="208" t="str">
        <f>VLOOKUP(BI57,[1]eFFG!$O$4:$XX$4020,18,FALSE)</f>
        <v>Seven Times</v>
      </c>
      <c r="W53" s="171"/>
      <c r="X53" s="4"/>
      <c r="Y53" s="4"/>
      <c r="Z53" s="4"/>
      <c r="AA53" s="4"/>
      <c r="AB53" s="4"/>
      <c r="AC53" s="4"/>
      <c r="AD53" s="4"/>
      <c r="AE53" s="308">
        <v>100</v>
      </c>
      <c r="AF53" s="961" t="str">
        <f>VLOOKUP(BI57,[1]eFFG!$O$4:$XX$4020,26,FALSE)</f>
        <v>Hundred Times</v>
      </c>
      <c r="AG53" s="92"/>
      <c r="AH53" s="92"/>
      <c r="AI53" s="40"/>
      <c r="AJ53" s="18"/>
      <c r="AK53" s="18"/>
      <c r="AL53" s="20"/>
      <c r="AM53" s="4"/>
      <c r="AN53" s="4"/>
      <c r="AO53" s="4"/>
      <c r="AP53" s="148"/>
      <c r="AQ53" s="124"/>
      <c r="AR53" s="215"/>
      <c r="AS53" s="215"/>
      <c r="AT53" s="215"/>
      <c r="AU53" s="215"/>
      <c r="AV53" s="215"/>
      <c r="AW53" s="215"/>
      <c r="AX53" s="215"/>
      <c r="AY53" s="215"/>
      <c r="AZ53" s="215"/>
      <c r="BA53" s="215"/>
      <c r="BB53" s="215"/>
      <c r="BC53" s="215"/>
      <c r="BD53" s="215"/>
      <c r="BE53" s="216"/>
      <c r="BF53" s="224"/>
      <c r="BG53" s="225"/>
      <c r="BH53" s="225"/>
      <c r="BI53" s="4"/>
      <c r="BJ53" s="4"/>
    </row>
    <row r="54" spans="1:62" s="91" customFormat="1" ht="14.25" customHeight="1" thickTop="1">
      <c r="A54" s="120"/>
      <c r="B54" s="969"/>
      <c r="C54" s="970"/>
      <c r="D54" s="971"/>
      <c r="E54" s="971"/>
      <c r="F54" s="971"/>
      <c r="G54" s="971"/>
      <c r="H54" s="971"/>
      <c r="I54" s="971"/>
      <c r="J54" s="971"/>
      <c r="K54" s="971"/>
      <c r="L54" s="971"/>
      <c r="M54" s="971"/>
      <c r="N54" s="590"/>
      <c r="O54" s="590"/>
      <c r="P54" s="590"/>
      <c r="Q54" s="590"/>
      <c r="R54" s="972"/>
      <c r="S54" s="562"/>
      <c r="T54" s="968"/>
      <c r="U54" s="115" t="s">
        <v>4</v>
      </c>
      <c r="V54" s="964" t="str">
        <f>VLOOKUP(BI57,[1]eFFG!$O$4:$XX$4020,27,FALSE)</f>
        <v>Other:</v>
      </c>
      <c r="W54" s="965" t="s">
        <v>2</v>
      </c>
      <c r="X54" s="966"/>
      <c r="Y54" s="966"/>
      <c r="Z54" s="966"/>
      <c r="AA54" s="966"/>
      <c r="AB54" s="966"/>
      <c r="AC54" s="966"/>
      <c r="AD54" s="966"/>
      <c r="AE54" s="966"/>
      <c r="AF54" s="966"/>
      <c r="AG54" s="966"/>
      <c r="AH54" s="592" t="str">
        <f>VLOOKUP(BI57,[1]eFFG!$O$4:$XX$4020,28,FALSE)</f>
        <v>Times</v>
      </c>
      <c r="AI54" s="592"/>
      <c r="AJ54" s="592"/>
      <c r="AK54" s="592"/>
      <c r="AL54" s="967"/>
      <c r="AM54" s="4"/>
      <c r="AN54" s="4"/>
      <c r="AO54" s="4"/>
      <c r="AP54" s="148" t="s">
        <v>0</v>
      </c>
      <c r="AQ54" s="973" t="s">
        <v>35</v>
      </c>
      <c r="AR54" s="974"/>
      <c r="AS54" s="974"/>
      <c r="AT54" s="975"/>
      <c r="AU54" s="141" t="s">
        <v>8</v>
      </c>
      <c r="AV54" s="142"/>
      <c r="AW54" s="142"/>
      <c r="AX54" s="912"/>
      <c r="AY54" s="138" t="s">
        <v>1</v>
      </c>
      <c r="AZ54" s="976" t="s">
        <v>36</v>
      </c>
      <c r="BA54" s="977"/>
      <c r="BB54" s="977"/>
      <c r="BC54" s="977"/>
      <c r="BD54" s="977"/>
      <c r="BE54" s="978"/>
      <c r="BF54" s="141" t="s">
        <v>8</v>
      </c>
      <c r="BG54" s="142"/>
      <c r="BH54" s="142"/>
      <c r="BI54" s="4"/>
      <c r="BJ54" s="4"/>
    </row>
    <row r="55" spans="1:62" s="91" customFormat="1" ht="14.25" customHeight="1">
      <c r="A55" s="261" t="s">
        <v>11</v>
      </c>
      <c r="B55" s="979" t="str">
        <f>VLOOKUP(BI45,[1]eFFG!$O$4:$XX$4020,29,FALSE)</f>
        <v>Too Many to Count</v>
      </c>
      <c r="C55" s="980"/>
      <c r="D55" s="980"/>
      <c r="E55" s="980"/>
      <c r="F55" s="30"/>
      <c r="G55" s="30"/>
      <c r="H55" s="30"/>
      <c r="I55" s="30"/>
      <c r="J55" s="30"/>
      <c r="K55" s="30"/>
      <c r="L55" s="30"/>
      <c r="M55" s="30"/>
      <c r="N55" s="30"/>
      <c r="O55" s="30"/>
      <c r="P55" s="30"/>
      <c r="Q55" s="82" t="s">
        <v>0</v>
      </c>
      <c r="R55" s="82" t="s">
        <v>1</v>
      </c>
      <c r="S55" s="4"/>
      <c r="T55" s="190"/>
      <c r="U55" s="120"/>
      <c r="V55" s="969"/>
      <c r="W55" s="970"/>
      <c r="X55" s="971"/>
      <c r="Y55" s="971"/>
      <c r="Z55" s="971"/>
      <c r="AA55" s="971"/>
      <c r="AB55" s="971"/>
      <c r="AC55" s="971"/>
      <c r="AD55" s="971"/>
      <c r="AE55" s="971"/>
      <c r="AF55" s="971"/>
      <c r="AG55" s="971"/>
      <c r="AH55" s="590"/>
      <c r="AI55" s="590"/>
      <c r="AJ55" s="590"/>
      <c r="AK55" s="590"/>
      <c r="AL55" s="972"/>
      <c r="AM55" s="4"/>
      <c r="AN55" s="4"/>
      <c r="AO55" s="4"/>
      <c r="AP55" s="148"/>
      <c r="AQ55" s="571"/>
      <c r="AR55" s="521"/>
      <c r="AS55" s="521"/>
      <c r="AT55" s="522"/>
      <c r="AU55" s="118"/>
      <c r="AV55" s="119"/>
      <c r="AW55" s="119"/>
      <c r="AX55" s="572"/>
      <c r="AY55" s="148"/>
      <c r="AZ55" s="524"/>
      <c r="BA55" s="525"/>
      <c r="BB55" s="525"/>
      <c r="BC55" s="525"/>
      <c r="BD55" s="525"/>
      <c r="BE55" s="526"/>
      <c r="BF55" s="118"/>
      <c r="BG55" s="119"/>
      <c r="BH55" s="119"/>
      <c r="BI55" s="4"/>
      <c r="BJ55" s="4"/>
    </row>
    <row r="56" spans="1:62" s="91" customFormat="1" ht="14.25" customHeight="1">
      <c r="A56" s="4"/>
      <c r="B56" s="4"/>
      <c r="C56" s="4"/>
      <c r="D56" s="4"/>
      <c r="E56" s="4"/>
      <c r="F56" s="4"/>
      <c r="G56" s="4"/>
      <c r="H56" s="4"/>
      <c r="I56" s="4"/>
      <c r="J56" s="4"/>
      <c r="K56" s="4"/>
      <c r="L56" s="4"/>
      <c r="M56" s="4"/>
      <c r="N56" s="4"/>
      <c r="O56" s="4"/>
      <c r="P56" s="4"/>
      <c r="Q56" s="4"/>
      <c r="R56" s="4"/>
      <c r="S56" s="4"/>
      <c r="T56" s="190"/>
      <c r="U56" s="261" t="s">
        <v>11</v>
      </c>
      <c r="V56" s="979" t="str">
        <f>VLOOKUP(BI57,[1]eFFG!$O$4:$XX$4020,29,FALSE)</f>
        <v>Too Many to Count</v>
      </c>
      <c r="W56" s="980"/>
      <c r="X56" s="980"/>
      <c r="Y56" s="980"/>
      <c r="Z56" s="30"/>
      <c r="AA56" s="30"/>
      <c r="AB56" s="30"/>
      <c r="AC56" s="30"/>
      <c r="AD56" s="30"/>
      <c r="AE56" s="30"/>
      <c r="AF56" s="30"/>
      <c r="AG56" s="30"/>
      <c r="AH56" s="30"/>
      <c r="AI56" s="30"/>
      <c r="AJ56" s="30"/>
      <c r="AK56" s="82" t="s">
        <v>0</v>
      </c>
      <c r="AL56" s="82" t="s">
        <v>1</v>
      </c>
      <c r="AM56" s="4"/>
      <c r="AN56" s="4"/>
      <c r="AO56" s="4"/>
      <c r="AP56" s="207"/>
      <c r="AQ56" s="981"/>
      <c r="AR56" s="4"/>
      <c r="AS56" s="4"/>
      <c r="AT56" s="4"/>
      <c r="AU56" s="4"/>
      <c r="AV56" s="4"/>
      <c r="AW56" s="4"/>
      <c r="AX56" s="4"/>
      <c r="AY56" s="4"/>
      <c r="AZ56" s="4"/>
      <c r="BA56" s="4"/>
      <c r="BB56" s="4"/>
      <c r="BC56" s="4"/>
      <c r="BD56" s="4"/>
      <c r="BE56" s="4"/>
      <c r="BF56" s="4"/>
      <c r="BG56" s="4"/>
      <c r="BH56" s="4"/>
      <c r="BI56" s="4"/>
      <c r="BJ56" s="4"/>
    </row>
    <row r="57" spans="1:62" s="91" customFormat="1" ht="14.25" customHeight="1">
      <c r="A57" s="4"/>
      <c r="B57" s="4"/>
      <c r="C57" s="4"/>
      <c r="D57" s="4"/>
      <c r="E57" s="4"/>
      <c r="F57" s="4"/>
      <c r="G57" s="4"/>
      <c r="H57" s="4"/>
      <c r="I57" s="4"/>
      <c r="J57" s="4"/>
      <c r="K57" s="4"/>
      <c r="L57" s="4"/>
      <c r="M57" s="4"/>
      <c r="N57" s="4"/>
      <c r="O57" s="4"/>
      <c r="P57" s="4"/>
      <c r="Q57" s="4"/>
      <c r="R57" s="4"/>
      <c r="S57" s="38"/>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982">
        <v>7.39</v>
      </c>
      <c r="BJ57" s="983"/>
    </row>
    <row r="58" spans="1:62" s="91" customFormat="1" ht="14.25" customHeight="1">
      <c r="A58" s="32">
        <f>VLOOKUP(BI58,[1]eFFG!$H$4:$J$3012,3,FALSE)</f>
        <v>5.1299999999999972</v>
      </c>
      <c r="B58" s="33"/>
      <c r="C58" s="34" t="str">
        <f>VLOOKUP(BI58,[1]eFFG!$O$4:$XX$3012,9,FALSE)</f>
        <v>In your opinion, how should the {malik / arbab / qariyadar} be selected? Should they inherit their position, be selected by tribal elders, selected by  central government, be selected by villagers through a secret ballot election or a meeting, or by another method?</v>
      </c>
      <c r="D58" s="984"/>
      <c r="E58" s="984"/>
      <c r="F58" s="984"/>
      <c r="G58" s="984"/>
      <c r="H58" s="984"/>
      <c r="I58" s="984"/>
      <c r="J58" s="984"/>
      <c r="K58" s="984"/>
      <c r="L58" s="984"/>
      <c r="M58" s="984"/>
      <c r="N58" s="984"/>
      <c r="O58" s="984"/>
      <c r="P58" s="984"/>
      <c r="Q58" s="984"/>
      <c r="R58" s="984"/>
      <c r="S58" s="984"/>
      <c r="T58" s="984"/>
      <c r="U58" s="984"/>
      <c r="V58" s="984"/>
      <c r="W58" s="984"/>
      <c r="X58" s="984"/>
      <c r="Y58" s="984"/>
      <c r="Z58" s="984"/>
      <c r="AA58" s="984"/>
      <c r="AB58" s="984"/>
      <c r="AC58" s="984"/>
      <c r="AD58" s="984"/>
      <c r="AE58" s="984"/>
      <c r="AF58" s="984"/>
      <c r="AG58" s="984"/>
      <c r="AH58" s="984"/>
      <c r="AI58" s="984"/>
      <c r="AJ58" s="984"/>
      <c r="AK58" s="984"/>
      <c r="AL58" s="984"/>
      <c r="AM58" s="984"/>
      <c r="AN58" s="984"/>
      <c r="AO58" s="984"/>
      <c r="AP58" s="984"/>
      <c r="AQ58" s="984"/>
      <c r="AR58" s="984"/>
      <c r="AS58" s="984"/>
      <c r="AT58" s="984"/>
      <c r="AU58" s="984"/>
      <c r="AV58" s="984"/>
      <c r="AW58" s="984"/>
      <c r="AX58" s="984"/>
      <c r="AY58" s="984"/>
      <c r="AZ58" s="984"/>
      <c r="BA58" s="984"/>
      <c r="BB58" s="984"/>
      <c r="BC58" s="984"/>
      <c r="BD58" s="984"/>
      <c r="BE58" s="984"/>
      <c r="BF58" s="984"/>
      <c r="BG58" s="984"/>
      <c r="BH58" s="985"/>
      <c r="BI58" s="952">
        <v>9.1999999999999993</v>
      </c>
      <c r="BJ58" s="952"/>
    </row>
    <row r="59" spans="1:62" s="91" customFormat="1" ht="14.25" customHeight="1">
      <c r="A59" s="104"/>
      <c r="B59" s="166"/>
      <c r="C59" s="986"/>
      <c r="D59" s="986"/>
      <c r="E59" s="986"/>
      <c r="F59" s="986"/>
      <c r="G59" s="986"/>
      <c r="H59" s="986"/>
      <c r="I59" s="986"/>
      <c r="J59" s="986"/>
      <c r="K59" s="986"/>
      <c r="L59" s="986"/>
      <c r="M59" s="986"/>
      <c r="N59" s="986"/>
      <c r="O59" s="986"/>
      <c r="P59" s="986"/>
      <c r="Q59" s="986"/>
      <c r="R59" s="986"/>
      <c r="S59" s="986"/>
      <c r="T59" s="986"/>
      <c r="U59" s="986"/>
      <c r="V59" s="986"/>
      <c r="W59" s="986"/>
      <c r="X59" s="986"/>
      <c r="Y59" s="986"/>
      <c r="Z59" s="986"/>
      <c r="AA59" s="986"/>
      <c r="AB59" s="986"/>
      <c r="AC59" s="986"/>
      <c r="AD59" s="986"/>
      <c r="AE59" s="986"/>
      <c r="AF59" s="986"/>
      <c r="AG59" s="986"/>
      <c r="AH59" s="986"/>
      <c r="AI59" s="986"/>
      <c r="AJ59" s="986"/>
      <c r="AK59" s="986"/>
      <c r="AL59" s="986"/>
      <c r="AM59" s="986"/>
      <c r="AN59" s="986"/>
      <c r="AO59" s="986"/>
      <c r="AP59" s="986"/>
      <c r="AQ59" s="986"/>
      <c r="AR59" s="986"/>
      <c r="AS59" s="986"/>
      <c r="AT59" s="986"/>
      <c r="AU59" s="986"/>
      <c r="AV59" s="986"/>
      <c r="AW59" s="986"/>
      <c r="AX59" s="986"/>
      <c r="AY59" s="986"/>
      <c r="AZ59" s="986"/>
      <c r="BA59" s="986"/>
      <c r="BB59" s="986"/>
      <c r="BC59" s="986"/>
      <c r="BD59" s="986"/>
      <c r="BE59" s="986"/>
      <c r="BF59" s="986"/>
      <c r="BG59" s="986"/>
      <c r="BH59" s="987"/>
      <c r="BI59" s="90"/>
      <c r="BJ59" s="90"/>
    </row>
    <row r="60" spans="1:62" s="91" customFormat="1" ht="14.25" customHeight="1">
      <c r="A60" s="988" t="str">
        <f>VLOOKUP(BI58,[1]eFFG!$O$4:$BW$404,10,FALSE)</f>
        <v>[COUNT NUMBER OF RESPONDENTS GIVING EACH ANSWER AND ENTER NUMBER IN BOXES BELOW]</v>
      </c>
      <c r="B60" s="989"/>
      <c r="C60" s="989"/>
      <c r="D60" s="989"/>
      <c r="E60" s="989"/>
      <c r="F60" s="989"/>
      <c r="G60" s="989"/>
      <c r="H60" s="989"/>
      <c r="I60" s="989"/>
      <c r="J60" s="989"/>
      <c r="K60" s="989"/>
      <c r="L60" s="989"/>
      <c r="M60" s="989"/>
      <c r="N60" s="989"/>
      <c r="O60" s="989"/>
      <c r="P60" s="989"/>
      <c r="Q60" s="989"/>
      <c r="R60" s="989"/>
      <c r="S60" s="989"/>
      <c r="T60" s="989"/>
      <c r="U60" s="989"/>
      <c r="V60" s="989"/>
      <c r="W60" s="989"/>
      <c r="X60" s="989"/>
      <c r="Y60" s="989"/>
      <c r="Z60" s="989"/>
      <c r="AA60" s="989"/>
      <c r="AB60" s="989"/>
      <c r="AC60" s="989"/>
      <c r="AD60" s="989"/>
      <c r="AE60" s="989"/>
      <c r="AF60" s="989"/>
      <c r="AG60" s="989"/>
      <c r="AH60" s="989"/>
      <c r="AI60" s="989"/>
      <c r="AJ60" s="989"/>
      <c r="AK60" s="989"/>
      <c r="AL60" s="989"/>
      <c r="AM60" s="989"/>
      <c r="AN60" s="989"/>
      <c r="AO60" s="989"/>
      <c r="AP60" s="989"/>
      <c r="AQ60" s="989"/>
      <c r="AR60" s="989"/>
      <c r="AS60" s="989"/>
      <c r="AT60" s="989"/>
      <c r="AU60" s="989"/>
      <c r="AV60" s="989"/>
      <c r="AW60" s="989"/>
      <c r="AX60" s="989"/>
      <c r="AY60" s="989"/>
      <c r="AZ60" s="989"/>
      <c r="BA60" s="989"/>
      <c r="BB60" s="989"/>
      <c r="BC60" s="989"/>
      <c r="BD60" s="989"/>
      <c r="BE60" s="989"/>
      <c r="BF60" s="989"/>
      <c r="BG60" s="989"/>
      <c r="BH60" s="990"/>
      <c r="BI60" s="90"/>
      <c r="BJ60" s="90"/>
    </row>
    <row r="61" spans="1:62" s="91" customFormat="1" ht="14.25" customHeight="1">
      <c r="A61" s="148">
        <v>1</v>
      </c>
      <c r="B61" s="991" t="str">
        <f>VLOOKUP(BI58,[1]eFFG!$O$4:$XX$4020,11,FALSE)</f>
        <v>Position Should be Inherited from Father or Family</v>
      </c>
      <c r="C61" s="991"/>
      <c r="D61" s="991"/>
      <c r="E61" s="991"/>
      <c r="F61" s="991"/>
      <c r="G61" s="991"/>
      <c r="H61" s="991"/>
      <c r="I61" s="991"/>
      <c r="J61" s="991"/>
      <c r="K61" s="991"/>
      <c r="L61" s="991"/>
      <c r="M61" s="991"/>
      <c r="N61" s="991"/>
      <c r="O61" s="991"/>
      <c r="P61" s="992"/>
      <c r="Q61" s="118" t="s">
        <v>8</v>
      </c>
      <c r="R61" s="119"/>
      <c r="S61" s="119"/>
      <c r="T61" s="993"/>
      <c r="U61" s="994"/>
      <c r="V61" s="148">
        <v>7</v>
      </c>
      <c r="W61" s="995" t="str">
        <f>VLOOKUP(BI58,[1]eFFG!$O$1:$XX$4017,17,FALSE)</f>
        <v>Provincial Governor</v>
      </c>
      <c r="X61" s="995"/>
      <c r="Y61" s="995"/>
      <c r="Z61" s="995"/>
      <c r="AA61" s="995"/>
      <c r="AB61" s="995"/>
      <c r="AC61" s="995"/>
      <c r="AD61" s="995"/>
      <c r="AE61" s="995"/>
      <c r="AF61" s="995"/>
      <c r="AG61" s="995"/>
      <c r="AH61" s="995"/>
      <c r="AI61" s="995"/>
      <c r="AJ61" s="995"/>
      <c r="AK61" s="996"/>
      <c r="AL61" s="118" t="s">
        <v>8</v>
      </c>
      <c r="AM61" s="119"/>
      <c r="AN61" s="119"/>
      <c r="AO61" s="997"/>
      <c r="AP61" s="998"/>
      <c r="AQ61" s="148">
        <v>13</v>
      </c>
      <c r="AR61" s="999" t="str">
        <f>VLOOKUP(BI58,[1]eFFG!$O$1:$XX$4017,23,FALSE)</f>
        <v>Secret Ballot Election Open to Village Women</v>
      </c>
      <c r="AS61" s="999"/>
      <c r="AT61" s="999"/>
      <c r="AU61" s="999"/>
      <c r="AV61" s="999"/>
      <c r="AW61" s="999"/>
      <c r="AX61" s="999"/>
      <c r="AY61" s="999"/>
      <c r="AZ61" s="999"/>
      <c r="BA61" s="999"/>
      <c r="BB61" s="999"/>
      <c r="BC61" s="999"/>
      <c r="BD61" s="999"/>
      <c r="BE61" s="1000"/>
      <c r="BF61" s="118" t="s">
        <v>8</v>
      </c>
      <c r="BG61" s="119"/>
      <c r="BH61" s="119"/>
      <c r="BI61" s="4"/>
      <c r="BJ61" s="38"/>
    </row>
    <row r="62" spans="1:62" s="91" customFormat="1" ht="14.25" customHeight="1" thickBot="1">
      <c r="A62" s="148"/>
      <c r="B62" s="1001"/>
      <c r="C62" s="1001"/>
      <c r="D62" s="1001"/>
      <c r="E62" s="1001"/>
      <c r="F62" s="1001"/>
      <c r="G62" s="1001"/>
      <c r="H62" s="1001"/>
      <c r="I62" s="1001"/>
      <c r="J62" s="1001"/>
      <c r="K62" s="1001"/>
      <c r="L62" s="1001"/>
      <c r="M62" s="1001"/>
      <c r="N62" s="1001"/>
      <c r="O62" s="1001"/>
      <c r="P62" s="1002"/>
      <c r="Q62" s="1003"/>
      <c r="R62" s="1004"/>
      <c r="S62" s="1004"/>
      <c r="T62" s="1005"/>
      <c r="U62" s="1006"/>
      <c r="V62" s="148"/>
      <c r="W62" s="995"/>
      <c r="X62" s="995"/>
      <c r="Y62" s="995"/>
      <c r="Z62" s="995"/>
      <c r="AA62" s="995"/>
      <c r="AB62" s="995"/>
      <c r="AC62" s="995"/>
      <c r="AD62" s="995"/>
      <c r="AE62" s="995"/>
      <c r="AF62" s="995"/>
      <c r="AG62" s="995"/>
      <c r="AH62" s="995"/>
      <c r="AI62" s="995"/>
      <c r="AJ62" s="995"/>
      <c r="AK62" s="996"/>
      <c r="AL62" s="118"/>
      <c r="AM62" s="119"/>
      <c r="AN62" s="119"/>
      <c r="AO62" s="1007"/>
      <c r="AP62" s="1008"/>
      <c r="AQ62" s="148"/>
      <c r="AR62" s="999"/>
      <c r="AS62" s="999"/>
      <c r="AT62" s="999"/>
      <c r="AU62" s="999"/>
      <c r="AV62" s="999"/>
      <c r="AW62" s="999"/>
      <c r="AX62" s="999"/>
      <c r="AY62" s="999"/>
      <c r="AZ62" s="999"/>
      <c r="BA62" s="999"/>
      <c r="BB62" s="999"/>
      <c r="BC62" s="999"/>
      <c r="BD62" s="999"/>
      <c r="BE62" s="1000"/>
      <c r="BF62" s="118"/>
      <c r="BG62" s="119"/>
      <c r="BH62" s="119"/>
      <c r="BI62" s="4"/>
      <c r="BJ62" s="19"/>
    </row>
    <row r="63" spans="1:62" s="91" customFormat="1" ht="14.25" customHeight="1">
      <c r="A63" s="1009" t="str">
        <f>VLOOKUP(BI58,[1]eFFG!$O$1:$XX$4017,12,FALSE)</f>
        <v>Select by:</v>
      </c>
      <c r="B63" s="1010"/>
      <c r="C63" s="1010"/>
      <c r="D63" s="1010"/>
      <c r="E63" s="1010"/>
      <c r="F63" s="1010"/>
      <c r="G63" s="1010"/>
      <c r="H63" s="1010"/>
      <c r="I63" s="1010"/>
      <c r="J63" s="1010"/>
      <c r="K63" s="1010"/>
      <c r="L63" s="1010"/>
      <c r="M63" s="1010"/>
      <c r="N63" s="1010"/>
      <c r="O63" s="1010"/>
      <c r="P63" s="1010"/>
      <c r="Q63" s="1010"/>
      <c r="R63" s="1010"/>
      <c r="S63" s="1011"/>
      <c r="T63" s="1007"/>
      <c r="U63" s="1012"/>
      <c r="V63" s="148">
        <v>8</v>
      </c>
      <c r="W63" s="995" t="str">
        <f>VLOOKUP(BI58,[1]eFFG!$O$1:$XX$4017,18,FALSE)</f>
        <v>Central Government</v>
      </c>
      <c r="X63" s="995"/>
      <c r="Y63" s="995"/>
      <c r="Z63" s="995"/>
      <c r="AA63" s="995"/>
      <c r="AB63" s="995"/>
      <c r="AC63" s="995"/>
      <c r="AD63" s="995"/>
      <c r="AE63" s="995"/>
      <c r="AF63" s="995"/>
      <c r="AG63" s="995"/>
      <c r="AH63" s="995"/>
      <c r="AI63" s="995"/>
      <c r="AJ63" s="995"/>
      <c r="AK63" s="996"/>
      <c r="AL63" s="118" t="s">
        <v>8</v>
      </c>
      <c r="AM63" s="119"/>
      <c r="AN63" s="119"/>
      <c r="AO63" s="1007"/>
      <c r="AP63" s="1008"/>
      <c r="AQ63" s="148">
        <v>14</v>
      </c>
      <c r="AR63" s="999" t="str">
        <f>VLOOKUP(BI58,[1]eFFG!$O$1:$XX$4017,24,FALSE)</f>
        <v>Meeting of All Villagers</v>
      </c>
      <c r="AS63" s="999"/>
      <c r="AT63" s="999"/>
      <c r="AU63" s="999"/>
      <c r="AV63" s="999"/>
      <c r="AW63" s="999"/>
      <c r="AX63" s="999"/>
      <c r="AY63" s="999"/>
      <c r="AZ63" s="999"/>
      <c r="BA63" s="999"/>
      <c r="BB63" s="999"/>
      <c r="BC63" s="999"/>
      <c r="BD63" s="999"/>
      <c r="BE63" s="1000"/>
      <c r="BF63" s="118" t="s">
        <v>8</v>
      </c>
      <c r="BG63" s="119"/>
      <c r="BH63" s="119"/>
      <c r="BI63" s="4"/>
      <c r="BJ63" s="2"/>
    </row>
    <row r="64" spans="1:62" s="91" customFormat="1" ht="14.25" customHeight="1">
      <c r="A64" s="1009"/>
      <c r="B64" s="1013"/>
      <c r="C64" s="1013"/>
      <c r="D64" s="1013"/>
      <c r="E64" s="1013"/>
      <c r="F64" s="1013"/>
      <c r="G64" s="1013"/>
      <c r="H64" s="1013"/>
      <c r="I64" s="1013"/>
      <c r="J64" s="1013"/>
      <c r="K64" s="1013"/>
      <c r="L64" s="1013"/>
      <c r="M64" s="1013"/>
      <c r="N64" s="1013"/>
      <c r="O64" s="1013"/>
      <c r="P64" s="1013"/>
      <c r="Q64" s="1013"/>
      <c r="R64" s="1013"/>
      <c r="S64" s="1014"/>
      <c r="T64" s="1007"/>
      <c r="U64" s="1012"/>
      <c r="V64" s="148"/>
      <c r="W64" s="995"/>
      <c r="X64" s="995"/>
      <c r="Y64" s="995"/>
      <c r="Z64" s="995"/>
      <c r="AA64" s="995"/>
      <c r="AB64" s="995"/>
      <c r="AC64" s="995"/>
      <c r="AD64" s="995"/>
      <c r="AE64" s="995"/>
      <c r="AF64" s="995"/>
      <c r="AG64" s="995"/>
      <c r="AH64" s="995"/>
      <c r="AI64" s="995"/>
      <c r="AJ64" s="995"/>
      <c r="AK64" s="996"/>
      <c r="AL64" s="118"/>
      <c r="AM64" s="119"/>
      <c r="AN64" s="119"/>
      <c r="AO64" s="1007"/>
      <c r="AP64" s="1008"/>
      <c r="AQ64" s="148"/>
      <c r="AR64" s="999"/>
      <c r="AS64" s="999"/>
      <c r="AT64" s="999"/>
      <c r="AU64" s="999"/>
      <c r="AV64" s="999"/>
      <c r="AW64" s="999"/>
      <c r="AX64" s="999"/>
      <c r="AY64" s="999"/>
      <c r="AZ64" s="999"/>
      <c r="BA64" s="999"/>
      <c r="BB64" s="999"/>
      <c r="BC64" s="999"/>
      <c r="BD64" s="999"/>
      <c r="BE64" s="1000"/>
      <c r="BF64" s="118"/>
      <c r="BG64" s="119"/>
      <c r="BH64" s="119"/>
      <c r="BI64" s="4"/>
      <c r="BJ64" s="2"/>
    </row>
    <row r="65" spans="1:72" s="91" customFormat="1" ht="14.25" customHeight="1">
      <c r="A65" s="148">
        <v>3</v>
      </c>
      <c r="B65" s="1015" t="str">
        <f>VLOOKUP(BI58,[1]eFFG!$O$1:$XX$4017,13,FALSE)</f>
        <v>Powerful People in Village</v>
      </c>
      <c r="C65" s="1015"/>
      <c r="D65" s="1015"/>
      <c r="E65" s="1015"/>
      <c r="F65" s="1015"/>
      <c r="G65" s="1015"/>
      <c r="H65" s="1015"/>
      <c r="I65" s="1015"/>
      <c r="J65" s="1015"/>
      <c r="K65" s="1015"/>
      <c r="L65" s="1015"/>
      <c r="M65" s="1015"/>
      <c r="N65" s="1015"/>
      <c r="O65" s="1015"/>
      <c r="P65" s="1016"/>
      <c r="Q65" s="212" t="s">
        <v>8</v>
      </c>
      <c r="R65" s="213"/>
      <c r="S65" s="213"/>
      <c r="T65" s="1007"/>
      <c r="U65" s="1012"/>
      <c r="V65" s="148">
        <v>9</v>
      </c>
      <c r="W65" s="995" t="str">
        <f>VLOOKUP(BI58,[1]eFFG!$O$1:$XX$4017,19,FALSE)</f>
        <v>NGO</v>
      </c>
      <c r="X65" s="995"/>
      <c r="Y65" s="995"/>
      <c r="Z65" s="995"/>
      <c r="AA65" s="995"/>
      <c r="AB65" s="995"/>
      <c r="AC65" s="995"/>
      <c r="AD65" s="995"/>
      <c r="AE65" s="995"/>
      <c r="AF65" s="995"/>
      <c r="AG65" s="995"/>
      <c r="AH65" s="995"/>
      <c r="AI65" s="995"/>
      <c r="AJ65" s="995"/>
      <c r="AK65" s="996"/>
      <c r="AL65" s="118" t="s">
        <v>8</v>
      </c>
      <c r="AM65" s="119"/>
      <c r="AN65" s="119"/>
      <c r="AO65" s="1007"/>
      <c r="AP65" s="1008"/>
      <c r="AQ65" s="148">
        <v>15</v>
      </c>
      <c r="AR65" s="999" t="str">
        <f>VLOOKUP(BI58,[1]eFFG!$O$1:$XX$4017,25,FALSE)</f>
        <v>Meeting of Village Men</v>
      </c>
      <c r="AS65" s="999"/>
      <c r="AT65" s="999"/>
      <c r="AU65" s="999"/>
      <c r="AV65" s="999"/>
      <c r="AW65" s="999"/>
      <c r="AX65" s="999"/>
      <c r="AY65" s="999"/>
      <c r="AZ65" s="999"/>
      <c r="BA65" s="999"/>
      <c r="BB65" s="999"/>
      <c r="BC65" s="999"/>
      <c r="BD65" s="999"/>
      <c r="BE65" s="1000"/>
      <c r="BF65" s="118" t="s">
        <v>8</v>
      </c>
      <c r="BG65" s="119"/>
      <c r="BH65" s="119"/>
      <c r="BI65" s="4"/>
      <c r="BJ65" s="2"/>
    </row>
    <row r="66" spans="1:72" s="91" customFormat="1" ht="14.25" customHeight="1">
      <c r="A66" s="148"/>
      <c r="B66" s="1017"/>
      <c r="C66" s="1017"/>
      <c r="D66" s="1017"/>
      <c r="E66" s="1017"/>
      <c r="F66" s="1017"/>
      <c r="G66" s="1017"/>
      <c r="H66" s="1017"/>
      <c r="I66" s="1017"/>
      <c r="J66" s="1017"/>
      <c r="K66" s="1017"/>
      <c r="L66" s="1017"/>
      <c r="M66" s="1017"/>
      <c r="N66" s="1017"/>
      <c r="O66" s="1017"/>
      <c r="P66" s="1018"/>
      <c r="Q66" s="118"/>
      <c r="R66" s="119"/>
      <c r="S66" s="119"/>
      <c r="T66" s="1007"/>
      <c r="U66" s="1012"/>
      <c r="V66" s="148"/>
      <c r="W66" s="995"/>
      <c r="X66" s="995"/>
      <c r="Y66" s="995"/>
      <c r="Z66" s="995"/>
      <c r="AA66" s="995"/>
      <c r="AB66" s="995"/>
      <c r="AC66" s="995"/>
      <c r="AD66" s="995"/>
      <c r="AE66" s="995"/>
      <c r="AF66" s="995"/>
      <c r="AG66" s="995"/>
      <c r="AH66" s="995"/>
      <c r="AI66" s="995"/>
      <c r="AJ66" s="995"/>
      <c r="AK66" s="996"/>
      <c r="AL66" s="118"/>
      <c r="AM66" s="119"/>
      <c r="AN66" s="119"/>
      <c r="AO66" s="1007"/>
      <c r="AP66" s="1008"/>
      <c r="AQ66" s="148"/>
      <c r="AR66" s="999"/>
      <c r="AS66" s="999"/>
      <c r="AT66" s="999"/>
      <c r="AU66" s="999"/>
      <c r="AV66" s="999"/>
      <c r="AW66" s="999"/>
      <c r="AX66" s="999"/>
      <c r="AY66" s="999"/>
      <c r="AZ66" s="999"/>
      <c r="BA66" s="999"/>
      <c r="BB66" s="999"/>
      <c r="BC66" s="999"/>
      <c r="BD66" s="999"/>
      <c r="BE66" s="1000"/>
      <c r="BF66" s="118"/>
      <c r="BG66" s="119"/>
      <c r="BH66" s="119"/>
      <c r="BI66" s="4"/>
      <c r="BJ66" s="2"/>
    </row>
    <row r="67" spans="1:72" s="91" customFormat="1" ht="14.25" customHeight="1">
      <c r="A67" s="148">
        <v>4</v>
      </c>
      <c r="B67" s="995" t="str">
        <f>VLOOKUP(BI58,[1]eFFG!$O$1:$XX$4017,14,FALSE)</f>
        <v>White Beards / Tribal Elders</v>
      </c>
      <c r="C67" s="995"/>
      <c r="D67" s="995"/>
      <c r="E67" s="995"/>
      <c r="F67" s="995"/>
      <c r="G67" s="995"/>
      <c r="H67" s="995"/>
      <c r="I67" s="995"/>
      <c r="J67" s="995"/>
      <c r="K67" s="995"/>
      <c r="L67" s="995"/>
      <c r="M67" s="995"/>
      <c r="N67" s="995"/>
      <c r="O67" s="995"/>
      <c r="P67" s="996"/>
      <c r="Q67" s="118" t="s">
        <v>8</v>
      </c>
      <c r="R67" s="119"/>
      <c r="S67" s="119"/>
      <c r="T67" s="1007"/>
      <c r="U67" s="1012"/>
      <c r="V67" s="148">
        <v>10</v>
      </c>
      <c r="W67" s="995" t="str">
        <f>VLOOKUP(BI58,[1]eFFG!$O$1:$XX$4017,20,FALSE)</f>
        <v>Other Powerful People</v>
      </c>
      <c r="X67" s="995"/>
      <c r="Y67" s="995"/>
      <c r="Z67" s="995"/>
      <c r="AA67" s="995"/>
      <c r="AB67" s="995"/>
      <c r="AC67" s="995"/>
      <c r="AD67" s="995"/>
      <c r="AE67" s="995"/>
      <c r="AF67" s="995"/>
      <c r="AG67" s="995"/>
      <c r="AH67" s="995"/>
      <c r="AI67" s="995"/>
      <c r="AJ67" s="995"/>
      <c r="AK67" s="996"/>
      <c r="AL67" s="118" t="s">
        <v>8</v>
      </c>
      <c r="AM67" s="119"/>
      <c r="AN67" s="119"/>
      <c r="AO67" s="1007"/>
      <c r="AP67" s="1008"/>
      <c r="AQ67" s="148">
        <v>16</v>
      </c>
      <c r="AR67" s="999" t="str">
        <f>VLOOKUP(BI58,[1]eFFG!$O$1:$XX$4017,26,FALSE)</f>
        <v>Meeting of Village Women</v>
      </c>
      <c r="AS67" s="999"/>
      <c r="AT67" s="999"/>
      <c r="AU67" s="999"/>
      <c r="AV67" s="999"/>
      <c r="AW67" s="999"/>
      <c r="AX67" s="999"/>
      <c r="AY67" s="999"/>
      <c r="AZ67" s="999"/>
      <c r="BA67" s="999"/>
      <c r="BB67" s="999"/>
      <c r="BC67" s="999"/>
      <c r="BD67" s="999"/>
      <c r="BE67" s="1000"/>
      <c r="BF67" s="118" t="s">
        <v>8</v>
      </c>
      <c r="BG67" s="119"/>
      <c r="BH67" s="119"/>
      <c r="BI67" s="4"/>
      <c r="BJ67" s="2"/>
    </row>
    <row r="68" spans="1:72" s="91" customFormat="1" ht="14.25" customHeight="1">
      <c r="A68" s="148"/>
      <c r="B68" s="995"/>
      <c r="C68" s="995"/>
      <c r="D68" s="995"/>
      <c r="E68" s="995"/>
      <c r="F68" s="995"/>
      <c r="G68" s="995"/>
      <c r="H68" s="995"/>
      <c r="I68" s="995"/>
      <c r="J68" s="995"/>
      <c r="K68" s="995"/>
      <c r="L68" s="995"/>
      <c r="M68" s="995"/>
      <c r="N68" s="995"/>
      <c r="O68" s="995"/>
      <c r="P68" s="996"/>
      <c r="Q68" s="118"/>
      <c r="R68" s="119"/>
      <c r="S68" s="119"/>
      <c r="T68" s="1007"/>
      <c r="U68" s="1012"/>
      <c r="V68" s="148"/>
      <c r="W68" s="995"/>
      <c r="X68" s="995"/>
      <c r="Y68" s="995"/>
      <c r="Z68" s="995"/>
      <c r="AA68" s="995"/>
      <c r="AB68" s="995"/>
      <c r="AC68" s="995"/>
      <c r="AD68" s="995"/>
      <c r="AE68" s="995"/>
      <c r="AF68" s="995"/>
      <c r="AG68" s="995"/>
      <c r="AH68" s="995"/>
      <c r="AI68" s="995"/>
      <c r="AJ68" s="995"/>
      <c r="AK68" s="996"/>
      <c r="AL68" s="118"/>
      <c r="AM68" s="119"/>
      <c r="AN68" s="119"/>
      <c r="AO68" s="1007"/>
      <c r="AP68" s="1008"/>
      <c r="AQ68" s="148"/>
      <c r="AR68" s="999"/>
      <c r="AS68" s="999"/>
      <c r="AT68" s="999"/>
      <c r="AU68" s="999"/>
      <c r="AV68" s="999"/>
      <c r="AW68" s="999"/>
      <c r="AX68" s="999"/>
      <c r="AY68" s="999"/>
      <c r="AZ68" s="999"/>
      <c r="BA68" s="999"/>
      <c r="BB68" s="999"/>
      <c r="BC68" s="999"/>
      <c r="BD68" s="999"/>
      <c r="BE68" s="1000"/>
      <c r="BF68" s="118"/>
      <c r="BG68" s="119"/>
      <c r="BH68" s="119"/>
      <c r="BI68" s="4"/>
      <c r="BJ68" s="2"/>
    </row>
    <row r="69" spans="1:72" s="91" customFormat="1" ht="14.25" customHeight="1">
      <c r="A69" s="148">
        <v>5</v>
      </c>
      <c r="B69" s="995" t="str">
        <f>VLOOKUP(BI58,[1]eFFG!$O$1:$XX$4017,15,FALSE)</f>
        <v>Village Council</v>
      </c>
      <c r="C69" s="995"/>
      <c r="D69" s="995"/>
      <c r="E69" s="995"/>
      <c r="F69" s="995"/>
      <c r="G69" s="995"/>
      <c r="H69" s="995"/>
      <c r="I69" s="995"/>
      <c r="J69" s="995"/>
      <c r="K69" s="995"/>
      <c r="L69" s="995"/>
      <c r="M69" s="995"/>
      <c r="N69" s="995"/>
      <c r="O69" s="995"/>
      <c r="P69" s="996"/>
      <c r="Q69" s="118" t="s">
        <v>8</v>
      </c>
      <c r="R69" s="119"/>
      <c r="S69" s="119"/>
      <c r="T69" s="1007"/>
      <c r="U69" s="1012"/>
      <c r="V69" s="148">
        <v>11</v>
      </c>
      <c r="W69" s="1019" t="str">
        <f>VLOOKUP(BI58,[1]eFFG!$O$1:$XX$4017,21,FALSE)</f>
        <v>Secret Ballot Election Open to All Villagers</v>
      </c>
      <c r="X69" s="1019"/>
      <c r="Y69" s="1019"/>
      <c r="Z69" s="1019"/>
      <c r="AA69" s="1019"/>
      <c r="AB69" s="1019"/>
      <c r="AC69" s="1019"/>
      <c r="AD69" s="1019"/>
      <c r="AE69" s="1019"/>
      <c r="AF69" s="1019"/>
      <c r="AG69" s="1019"/>
      <c r="AH69" s="1019"/>
      <c r="AI69" s="1019"/>
      <c r="AJ69" s="1019"/>
      <c r="AK69" s="1020"/>
      <c r="AL69" s="118" t="s">
        <v>8</v>
      </c>
      <c r="AM69" s="119"/>
      <c r="AN69" s="119"/>
      <c r="AO69" s="1007"/>
      <c r="AP69" s="1008"/>
      <c r="AQ69" s="148" t="s">
        <v>4</v>
      </c>
      <c r="AR69" s="1021" t="str">
        <f>VLOOKUP(BI58,[1]eFFG!$O$1:$XX$4017,27,FALSE)</f>
        <v>Other:</v>
      </c>
      <c r="AS69" s="1022"/>
      <c r="AT69" s="1023"/>
      <c r="AU69" s="1023"/>
      <c r="AV69" s="1023"/>
      <c r="AW69" s="1023"/>
      <c r="AX69" s="1023"/>
      <c r="AY69" s="1023"/>
      <c r="AZ69" s="1023"/>
      <c r="BA69" s="1023"/>
      <c r="BB69" s="1023"/>
      <c r="BC69" s="1023"/>
      <c r="BD69" s="1023"/>
      <c r="BE69" s="1024"/>
      <c r="BF69" s="730" t="s">
        <v>8</v>
      </c>
      <c r="BG69" s="445"/>
      <c r="BH69" s="224"/>
      <c r="BI69" s="4"/>
      <c r="BJ69" s="4"/>
    </row>
    <row r="70" spans="1:72" s="91" customFormat="1" ht="14.25" customHeight="1">
      <c r="A70" s="148"/>
      <c r="B70" s="995"/>
      <c r="C70" s="995"/>
      <c r="D70" s="995"/>
      <c r="E70" s="995"/>
      <c r="F70" s="995"/>
      <c r="G70" s="995"/>
      <c r="H70" s="995"/>
      <c r="I70" s="995"/>
      <c r="J70" s="995"/>
      <c r="K70" s="995"/>
      <c r="L70" s="995"/>
      <c r="M70" s="995"/>
      <c r="N70" s="995"/>
      <c r="O70" s="995"/>
      <c r="P70" s="996"/>
      <c r="Q70" s="118"/>
      <c r="R70" s="119"/>
      <c r="S70" s="119"/>
      <c r="T70" s="1007"/>
      <c r="U70" s="1012"/>
      <c r="V70" s="148"/>
      <c r="W70" s="1019"/>
      <c r="X70" s="1019"/>
      <c r="Y70" s="1019"/>
      <c r="Z70" s="1019"/>
      <c r="AA70" s="1019"/>
      <c r="AB70" s="1019"/>
      <c r="AC70" s="1019"/>
      <c r="AD70" s="1019"/>
      <c r="AE70" s="1019"/>
      <c r="AF70" s="1019"/>
      <c r="AG70" s="1019"/>
      <c r="AH70" s="1019"/>
      <c r="AI70" s="1019"/>
      <c r="AJ70" s="1019"/>
      <c r="AK70" s="1020"/>
      <c r="AL70" s="118"/>
      <c r="AM70" s="119"/>
      <c r="AN70" s="119"/>
      <c r="AO70" s="1007"/>
      <c r="AP70" s="1008"/>
      <c r="AQ70" s="148"/>
      <c r="AR70" s="1025"/>
      <c r="AS70" s="1026"/>
      <c r="AT70" s="1027"/>
      <c r="AU70" s="1027"/>
      <c r="AV70" s="1027"/>
      <c r="AW70" s="1027"/>
      <c r="AX70" s="1027"/>
      <c r="AY70" s="1027"/>
      <c r="AZ70" s="1027"/>
      <c r="BA70" s="1027"/>
      <c r="BB70" s="1027"/>
      <c r="BC70" s="1027"/>
      <c r="BD70" s="1027"/>
      <c r="BE70" s="1028"/>
      <c r="BF70" s="1029"/>
      <c r="BG70" s="448"/>
      <c r="BH70" s="449"/>
      <c r="BI70" s="92"/>
      <c r="BJ70" s="90"/>
    </row>
    <row r="71" spans="1:72" s="91" customFormat="1" ht="14.25" customHeight="1">
      <c r="A71" s="148">
        <v>6</v>
      </c>
      <c r="B71" s="995" t="str">
        <f>VLOOKUP(BI58,[1]eFFG!$O$1:$XX$4017,16,FALSE)</f>
        <v>District Administrator</v>
      </c>
      <c r="C71" s="995"/>
      <c r="D71" s="995"/>
      <c r="E71" s="995"/>
      <c r="F71" s="995"/>
      <c r="G71" s="995"/>
      <c r="H71" s="995"/>
      <c r="I71" s="995"/>
      <c r="J71" s="995"/>
      <c r="K71" s="995"/>
      <c r="L71" s="995"/>
      <c r="M71" s="995"/>
      <c r="N71" s="995"/>
      <c r="O71" s="995"/>
      <c r="P71" s="996"/>
      <c r="Q71" s="118" t="s">
        <v>8</v>
      </c>
      <c r="R71" s="119"/>
      <c r="S71" s="119"/>
      <c r="T71" s="1007"/>
      <c r="U71" s="1012"/>
      <c r="V71" s="148">
        <v>12</v>
      </c>
      <c r="W71" s="1019" t="str">
        <f>VLOOKUP(BI58,[1]eFFG!$O$1:$XX$4017,22,FALSE)</f>
        <v>Secret Ballot Election Open to Village Men</v>
      </c>
      <c r="X71" s="1019"/>
      <c r="Y71" s="1019"/>
      <c r="Z71" s="1019"/>
      <c r="AA71" s="1019"/>
      <c r="AB71" s="1019"/>
      <c r="AC71" s="1019"/>
      <c r="AD71" s="1019"/>
      <c r="AE71" s="1019"/>
      <c r="AF71" s="1019"/>
      <c r="AG71" s="1019"/>
      <c r="AH71" s="1019"/>
      <c r="AI71" s="1019"/>
      <c r="AJ71" s="1019"/>
      <c r="AK71" s="1020"/>
      <c r="AL71" s="118" t="s">
        <v>8</v>
      </c>
      <c r="AM71" s="119"/>
      <c r="AN71" s="119"/>
      <c r="AO71" s="1007"/>
      <c r="AP71" s="1008"/>
      <c r="AQ71" s="148"/>
      <c r="AR71" s="1025"/>
      <c r="AS71" s="1026"/>
      <c r="AT71" s="1027"/>
      <c r="AU71" s="1027"/>
      <c r="AV71" s="1027"/>
      <c r="AW71" s="1027"/>
      <c r="AX71" s="1027"/>
      <c r="AY71" s="1027"/>
      <c r="AZ71" s="1027"/>
      <c r="BA71" s="1027"/>
      <c r="BB71" s="1027"/>
      <c r="BC71" s="1027"/>
      <c r="BD71" s="1027"/>
      <c r="BE71" s="1028"/>
      <c r="BF71" s="1029"/>
      <c r="BG71" s="448"/>
      <c r="BH71" s="449"/>
      <c r="BI71" s="90"/>
      <c r="BJ71" s="90"/>
    </row>
    <row r="72" spans="1:72" s="91" customFormat="1" ht="14.25" customHeight="1" thickBot="1">
      <c r="A72" s="148"/>
      <c r="B72" s="995"/>
      <c r="C72" s="995"/>
      <c r="D72" s="995"/>
      <c r="E72" s="995"/>
      <c r="F72" s="995"/>
      <c r="G72" s="995"/>
      <c r="H72" s="995"/>
      <c r="I72" s="995"/>
      <c r="J72" s="995"/>
      <c r="K72" s="995"/>
      <c r="L72" s="995"/>
      <c r="M72" s="995"/>
      <c r="N72" s="995"/>
      <c r="O72" s="995"/>
      <c r="P72" s="996"/>
      <c r="Q72" s="118"/>
      <c r="R72" s="119"/>
      <c r="S72" s="119"/>
      <c r="T72" s="1030"/>
      <c r="U72" s="1031"/>
      <c r="V72" s="148"/>
      <c r="W72" s="1019"/>
      <c r="X72" s="1019"/>
      <c r="Y72" s="1019"/>
      <c r="Z72" s="1019"/>
      <c r="AA72" s="1019"/>
      <c r="AB72" s="1019"/>
      <c r="AC72" s="1019"/>
      <c r="AD72" s="1019"/>
      <c r="AE72" s="1019"/>
      <c r="AF72" s="1019"/>
      <c r="AG72" s="1019"/>
      <c r="AH72" s="1019"/>
      <c r="AI72" s="1019"/>
      <c r="AJ72" s="1019"/>
      <c r="AK72" s="1020"/>
      <c r="AL72" s="118"/>
      <c r="AM72" s="119"/>
      <c r="AN72" s="119"/>
      <c r="AO72" s="1030"/>
      <c r="AP72" s="1032"/>
      <c r="AQ72" s="348"/>
      <c r="AR72" s="1025"/>
      <c r="AS72" s="1026"/>
      <c r="AT72" s="1027"/>
      <c r="AU72" s="1027"/>
      <c r="AV72" s="1027"/>
      <c r="AW72" s="1027"/>
      <c r="AX72" s="1027"/>
      <c r="AY72" s="1027"/>
      <c r="AZ72" s="1027"/>
      <c r="BA72" s="1027"/>
      <c r="BB72" s="1027"/>
      <c r="BC72" s="1027"/>
      <c r="BD72" s="1027"/>
      <c r="BE72" s="1028"/>
      <c r="BF72" s="1029"/>
      <c r="BG72" s="448"/>
      <c r="BH72" s="449"/>
      <c r="BI72" s="90"/>
      <c r="BJ72" s="90"/>
    </row>
    <row r="73" spans="1:72" s="91" customFormat="1" ht="14.25" customHeight="1" thickTop="1">
      <c r="A73" s="167"/>
      <c r="B73" s="1033"/>
      <c r="C73" s="1033"/>
      <c r="D73" s="1033"/>
      <c r="E73" s="1033"/>
      <c r="F73" s="1033"/>
      <c r="G73" s="1033"/>
      <c r="H73" s="1033"/>
      <c r="I73" s="1033"/>
      <c r="J73" s="1033"/>
      <c r="K73" s="1033"/>
      <c r="L73" s="1033"/>
      <c r="M73" s="1033"/>
      <c r="N73" s="1033"/>
      <c r="O73" s="1033"/>
      <c r="P73" s="1033"/>
      <c r="Q73" s="19"/>
      <c r="R73" s="19"/>
      <c r="S73" s="19"/>
      <c r="T73" s="4"/>
      <c r="U73" s="4"/>
      <c r="V73" s="167"/>
      <c r="W73" s="1034"/>
      <c r="X73" s="1034"/>
      <c r="Y73" s="1034"/>
      <c r="Z73" s="1034"/>
      <c r="AA73" s="1034"/>
      <c r="AB73" s="1034"/>
      <c r="AC73" s="1034"/>
      <c r="AD73" s="1034"/>
      <c r="AE73" s="1034"/>
      <c r="AF73" s="1034"/>
      <c r="AG73" s="1034"/>
      <c r="AH73" s="1034"/>
      <c r="AI73" s="1034"/>
      <c r="AJ73" s="1034"/>
      <c r="AK73" s="1034"/>
      <c r="AL73" s="19"/>
      <c r="AM73" s="19"/>
      <c r="AN73" s="19"/>
      <c r="AO73" s="4"/>
      <c r="AP73" s="4"/>
      <c r="AQ73" s="138" t="s">
        <v>0</v>
      </c>
      <c r="AR73" s="1035" t="s">
        <v>35</v>
      </c>
      <c r="AS73" s="1035"/>
      <c r="AT73" s="1035"/>
      <c r="AU73" s="1036"/>
      <c r="AV73" s="141" t="s">
        <v>8</v>
      </c>
      <c r="AW73" s="142"/>
      <c r="AX73" s="1037"/>
      <c r="AY73" s="1038"/>
      <c r="AZ73" s="138" t="s">
        <v>1</v>
      </c>
      <c r="BA73" s="1039" t="s">
        <v>36</v>
      </c>
      <c r="BB73" s="1039"/>
      <c r="BC73" s="1039"/>
      <c r="BD73" s="1039"/>
      <c r="BE73" s="1040"/>
      <c r="BF73" s="141" t="s">
        <v>8</v>
      </c>
      <c r="BG73" s="142"/>
      <c r="BH73" s="142"/>
      <c r="BI73" s="90"/>
      <c r="BJ73" s="90"/>
    </row>
    <row r="74" spans="1:72" s="91" customFormat="1" ht="14.25" customHeight="1">
      <c r="A74" s="167"/>
      <c r="B74" s="1033"/>
      <c r="C74" s="1033"/>
      <c r="D74" s="1033"/>
      <c r="E74" s="1033"/>
      <c r="F74" s="1033"/>
      <c r="G74" s="1033"/>
      <c r="H74" s="1033"/>
      <c r="I74" s="1033"/>
      <c r="J74" s="1033"/>
      <c r="K74" s="1033"/>
      <c r="L74" s="1033"/>
      <c r="M74" s="1033"/>
      <c r="N74" s="1033"/>
      <c r="O74" s="1033"/>
      <c r="P74" s="1033"/>
      <c r="Q74" s="19"/>
      <c r="R74" s="19"/>
      <c r="S74" s="19"/>
      <c r="T74" s="4"/>
      <c r="U74" s="4"/>
      <c r="V74" s="167"/>
      <c r="W74" s="1034"/>
      <c r="X74" s="1034"/>
      <c r="Y74" s="1034"/>
      <c r="Z74" s="1034"/>
      <c r="AA74" s="1034"/>
      <c r="AB74" s="1034"/>
      <c r="AC74" s="1034"/>
      <c r="AD74" s="1034"/>
      <c r="AE74" s="1034"/>
      <c r="AF74" s="1034"/>
      <c r="AG74" s="1034"/>
      <c r="AH74" s="1034"/>
      <c r="AI74" s="1034"/>
      <c r="AJ74" s="1034"/>
      <c r="AK74" s="1034"/>
      <c r="AL74" s="19"/>
      <c r="AM74" s="19"/>
      <c r="AN74" s="19"/>
      <c r="AO74" s="4"/>
      <c r="AP74" s="4"/>
      <c r="AQ74" s="148"/>
      <c r="AR74" s="394"/>
      <c r="AS74" s="394"/>
      <c r="AT74" s="394"/>
      <c r="AU74" s="1041"/>
      <c r="AV74" s="118"/>
      <c r="AW74" s="119"/>
      <c r="AX74" s="1042"/>
      <c r="AY74" s="523"/>
      <c r="AZ74" s="148"/>
      <c r="BA74" s="1043"/>
      <c r="BB74" s="1043"/>
      <c r="BC74" s="1043"/>
      <c r="BD74" s="1043"/>
      <c r="BE74" s="1044"/>
      <c r="BF74" s="118"/>
      <c r="BG74" s="119"/>
      <c r="BH74" s="119"/>
      <c r="BI74" s="90"/>
      <c r="BJ74" s="90"/>
      <c r="BL74" s="4"/>
      <c r="BM74" s="16"/>
      <c r="BN74" s="897"/>
      <c r="BO74" s="897"/>
      <c r="BP74" s="897"/>
      <c r="BQ74" s="897"/>
      <c r="BR74" s="895"/>
      <c r="BS74" s="895"/>
      <c r="BT74" s="895"/>
    </row>
    <row r="75" spans="1:72" s="91" customFormat="1"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90"/>
      <c r="BJ75" s="90"/>
    </row>
    <row r="76" spans="1:72" s="91" customFormat="1"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90"/>
      <c r="BJ76" s="90"/>
    </row>
    <row r="77" spans="1:72" s="91" customFormat="1"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90"/>
      <c r="BJ77" s="90"/>
    </row>
    <row r="78" spans="1:72" s="91" customFormat="1"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90"/>
      <c r="BJ78" s="90"/>
    </row>
    <row r="79" spans="1:72" s="91" customFormat="1"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90"/>
      <c r="BJ79" s="90"/>
    </row>
    <row r="80" spans="1:72" s="91" customFormat="1"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90"/>
      <c r="BJ80" s="90"/>
    </row>
    <row r="81" spans="1:63" s="91" customFormat="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90"/>
      <c r="BJ81" s="90"/>
    </row>
    <row r="82" spans="1:63" s="91" customFormat="1"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90"/>
      <c r="BJ82" s="90"/>
    </row>
    <row r="83" spans="1:63" s="91" customFormat="1">
      <c r="A83" s="4"/>
      <c r="B83" s="4"/>
      <c r="C83" s="197"/>
      <c r="D83" s="197"/>
      <c r="E83" s="197"/>
      <c r="F83" s="4"/>
      <c r="G83" s="4"/>
      <c r="H83" s="4"/>
      <c r="I83" s="4"/>
      <c r="J83" s="4"/>
      <c r="K83" s="4"/>
      <c r="L83" s="4"/>
      <c r="M83" s="4"/>
      <c r="N83" s="4"/>
      <c r="O83" s="4"/>
      <c r="P83" s="4"/>
      <c r="Q83" s="4"/>
      <c r="R83" s="4"/>
      <c r="S83" s="4"/>
      <c r="T83" s="4"/>
      <c r="U83" s="4"/>
      <c r="V83" s="4"/>
      <c r="W83" s="4"/>
      <c r="X83" s="4"/>
      <c r="Y83" s="4"/>
      <c r="Z83" s="4"/>
      <c r="AA83" s="16"/>
      <c r="AB83" s="1045"/>
      <c r="AC83" s="1045"/>
      <c r="AD83" s="1045"/>
      <c r="AE83" s="1045"/>
      <c r="AF83" s="1045"/>
      <c r="AG83" s="92"/>
      <c r="AH83" s="92"/>
      <c r="AI83" s="92"/>
      <c r="AJ83" s="92"/>
      <c r="AK83" s="92"/>
      <c r="AL83" s="92"/>
      <c r="AM83" s="92"/>
      <c r="AN83" s="92"/>
      <c r="AO83" s="92"/>
      <c r="AP83" s="92"/>
      <c r="AQ83" s="92"/>
      <c r="AR83" s="16"/>
      <c r="AS83" s="1045"/>
      <c r="AT83" s="1045"/>
      <c r="AU83" s="1045"/>
      <c r="AV83" s="1045"/>
      <c r="AW83" s="1045"/>
      <c r="AX83" s="92"/>
      <c r="AY83" s="92"/>
      <c r="AZ83" s="92"/>
      <c r="BA83" s="92"/>
      <c r="BB83" s="92"/>
      <c r="BC83" s="92"/>
      <c r="BD83" s="92"/>
      <c r="BE83" s="92"/>
      <c r="BF83" s="92"/>
      <c r="BG83" s="92"/>
      <c r="BH83" s="92"/>
      <c r="BI83" s="92"/>
      <c r="BJ83" s="92"/>
      <c r="BK83" s="92"/>
    </row>
    <row r="84" spans="1:63" s="91" customFormat="1">
      <c r="A84" s="197"/>
      <c r="B84" s="197"/>
      <c r="C84" s="197"/>
      <c r="D84" s="197"/>
      <c r="E84" s="197"/>
      <c r="F84" s="4"/>
      <c r="G84" s="4"/>
      <c r="H84" s="4"/>
      <c r="I84" s="4"/>
      <c r="J84" s="4"/>
      <c r="K84" s="4"/>
      <c r="L84" s="4"/>
      <c r="M84" s="4"/>
      <c r="N84" s="4"/>
      <c r="O84" s="4"/>
      <c r="P84" s="4"/>
      <c r="Q84" s="4"/>
      <c r="R84" s="4"/>
      <c r="S84" s="4"/>
      <c r="T84" s="4"/>
      <c r="U84" s="4"/>
      <c r="V84" s="1046"/>
      <c r="W84" s="1046"/>
      <c r="X84" s="38"/>
      <c r="Y84" s="38"/>
      <c r="Z84" s="38"/>
      <c r="AA84" s="38"/>
      <c r="AB84" s="38"/>
      <c r="AC84" s="38"/>
      <c r="AD84" s="38"/>
      <c r="AE84" s="38"/>
      <c r="AF84" s="38"/>
      <c r="AG84" s="38"/>
      <c r="AH84" s="38"/>
      <c r="AI84" s="38"/>
      <c r="AJ84" s="38"/>
      <c r="AK84" s="38"/>
      <c r="AL84" s="38"/>
      <c r="AM84" s="38"/>
      <c r="AN84" s="38"/>
      <c r="AO84" s="92"/>
      <c r="AP84" s="92"/>
      <c r="AQ84" s="92"/>
      <c r="AR84" s="16"/>
      <c r="AS84" s="1045"/>
      <c r="AT84" s="1045"/>
      <c r="AU84" s="1045"/>
      <c r="AV84" s="1045"/>
      <c r="AW84" s="1045"/>
      <c r="AX84" s="92"/>
      <c r="AY84" s="92"/>
      <c r="AZ84" s="92"/>
      <c r="BA84" s="92"/>
      <c r="BB84" s="92"/>
      <c r="BC84" s="92"/>
      <c r="BD84" s="92"/>
      <c r="BE84" s="92"/>
      <c r="BF84" s="92"/>
      <c r="BG84" s="92"/>
      <c r="BH84" s="92"/>
      <c r="BI84" s="92"/>
      <c r="BJ84" s="92"/>
      <c r="BK84" s="92"/>
    </row>
    <row r="85" spans="1:63" s="91" customFormat="1">
      <c r="A85" s="197"/>
      <c r="B85" s="197"/>
      <c r="C85" s="197"/>
      <c r="D85" s="197"/>
      <c r="E85" s="197"/>
      <c r="F85" s="4"/>
      <c r="G85" s="4"/>
      <c r="H85" s="4"/>
      <c r="I85" s="4"/>
      <c r="J85" s="4"/>
      <c r="K85" s="4"/>
      <c r="L85" s="4"/>
      <c r="M85" s="4"/>
      <c r="N85" s="4"/>
      <c r="O85" s="4"/>
      <c r="P85" s="4"/>
      <c r="Q85" s="4"/>
      <c r="R85" s="4"/>
      <c r="S85" s="4"/>
      <c r="T85" s="4"/>
      <c r="U85" s="4"/>
      <c r="V85" s="1046"/>
      <c r="W85" s="1046"/>
      <c r="X85" s="38"/>
      <c r="Y85" s="38"/>
      <c r="Z85" s="38"/>
      <c r="AA85" s="38"/>
      <c r="AB85" s="38"/>
      <c r="AC85" s="38"/>
      <c r="AD85" s="38"/>
      <c r="AE85" s="38"/>
      <c r="AF85" s="38"/>
      <c r="AG85" s="38"/>
      <c r="AH85" s="38"/>
      <c r="AI85" s="38"/>
      <c r="AJ85" s="38"/>
      <c r="AK85" s="38"/>
      <c r="AL85" s="38"/>
      <c r="AM85" s="38"/>
      <c r="AN85" s="38"/>
      <c r="AO85" s="92"/>
      <c r="AP85" s="92"/>
      <c r="AQ85" s="92"/>
      <c r="AR85" s="16"/>
      <c r="AS85" s="1045"/>
      <c r="AT85" s="1045"/>
      <c r="AU85" s="1045"/>
      <c r="AV85" s="1045"/>
      <c r="AW85" s="1045"/>
      <c r="AX85" s="92"/>
      <c r="AY85" s="92"/>
      <c r="AZ85" s="92"/>
      <c r="BA85" s="92"/>
      <c r="BB85" s="92"/>
      <c r="BC85" s="92"/>
      <c r="BD85" s="92"/>
      <c r="BE85" s="92"/>
      <c r="BF85" s="92"/>
      <c r="BG85" s="92"/>
      <c r="BH85" s="92"/>
      <c r="BI85" s="92"/>
      <c r="BJ85" s="92"/>
      <c r="BK85" s="92"/>
    </row>
    <row r="86" spans="1:63" s="91" customFormat="1">
      <c r="A86" s="197"/>
      <c r="B86" s="197"/>
      <c r="C86" s="197"/>
      <c r="D86" s="197"/>
      <c r="E86" s="197"/>
      <c r="F86" s="4"/>
      <c r="G86" s="4"/>
      <c r="H86" s="4"/>
      <c r="I86" s="4"/>
      <c r="J86" s="4"/>
      <c r="K86" s="4"/>
      <c r="L86" s="4"/>
      <c r="M86" s="4"/>
      <c r="N86" s="4"/>
      <c r="O86" s="4"/>
      <c r="P86" s="4"/>
      <c r="Q86" s="4"/>
      <c r="R86" s="4"/>
      <c r="S86" s="4"/>
      <c r="T86" s="4"/>
      <c r="U86" s="4"/>
      <c r="V86" s="1046"/>
      <c r="W86" s="1046"/>
      <c r="X86" s="38"/>
      <c r="Y86" s="38"/>
      <c r="Z86" s="38"/>
      <c r="AA86" s="38"/>
      <c r="AB86" s="38"/>
      <c r="AC86" s="38"/>
      <c r="AD86" s="38"/>
      <c r="AE86" s="38"/>
      <c r="AF86" s="38"/>
      <c r="AG86" s="38"/>
      <c r="AH86" s="38"/>
      <c r="AI86" s="38"/>
      <c r="AJ86" s="38"/>
      <c r="AK86" s="38"/>
      <c r="AL86" s="38"/>
      <c r="AM86" s="38"/>
      <c r="AN86" s="38"/>
      <c r="AO86" s="40"/>
      <c r="AP86" s="40"/>
      <c r="AQ86" s="16"/>
      <c r="AR86" s="16"/>
      <c r="AS86" s="1047"/>
      <c r="AT86" s="40"/>
      <c r="AU86" s="40"/>
      <c r="AV86" s="40"/>
      <c r="AW86" s="40"/>
      <c r="AX86" s="40"/>
      <c r="AY86" s="40"/>
      <c r="AZ86" s="40"/>
      <c r="BA86" s="40"/>
      <c r="BB86" s="40"/>
      <c r="BC86" s="40"/>
      <c r="BD86" s="40"/>
      <c r="BE86" s="40"/>
      <c r="BF86" s="40"/>
      <c r="BG86" s="40"/>
      <c r="BH86" s="16"/>
      <c r="BI86" s="92"/>
      <c r="BJ86" s="92"/>
      <c r="BK86" s="92"/>
    </row>
    <row r="87" spans="1:63" s="91" customFormat="1">
      <c r="A87" s="197"/>
      <c r="B87" s="197"/>
      <c r="C87" s="197"/>
      <c r="D87" s="197"/>
      <c r="E87" s="197"/>
      <c r="F87" s="4"/>
      <c r="G87" s="4"/>
      <c r="H87" s="4"/>
      <c r="I87" s="4"/>
      <c r="J87" s="4"/>
      <c r="K87" s="4"/>
      <c r="L87" s="4"/>
      <c r="M87" s="4"/>
      <c r="N87" s="4"/>
      <c r="O87" s="4"/>
      <c r="P87" s="4"/>
      <c r="Q87" s="4"/>
      <c r="R87" s="4"/>
      <c r="S87" s="4"/>
      <c r="T87" s="4"/>
      <c r="U87" s="4"/>
      <c r="V87" s="1046"/>
      <c r="W87" s="1046"/>
      <c r="X87" s="38"/>
      <c r="Y87" s="38"/>
      <c r="Z87" s="38"/>
      <c r="AA87" s="38"/>
      <c r="AB87" s="38"/>
      <c r="AC87" s="38"/>
      <c r="AD87" s="38"/>
      <c r="AE87" s="38"/>
      <c r="AF87" s="38"/>
      <c r="AG87" s="38"/>
      <c r="AH87" s="38"/>
      <c r="AI87" s="38"/>
      <c r="AJ87" s="38"/>
      <c r="AK87" s="38"/>
      <c r="AL87" s="38"/>
      <c r="AM87" s="38"/>
      <c r="AN87" s="38"/>
      <c r="AO87" s="40"/>
      <c r="AP87" s="40"/>
      <c r="AQ87" s="16"/>
      <c r="AR87" s="16"/>
      <c r="AS87" s="1047"/>
      <c r="AT87" s="40"/>
      <c r="AU87" s="40"/>
      <c r="AV87" s="40"/>
      <c r="AW87" s="40"/>
      <c r="AX87" s="40"/>
      <c r="AY87" s="40"/>
      <c r="AZ87" s="40"/>
      <c r="BA87" s="40"/>
      <c r="BB87" s="40"/>
      <c r="BC87" s="40"/>
      <c r="BD87" s="40"/>
      <c r="BE87" s="40"/>
      <c r="BF87" s="40"/>
      <c r="BG87" s="40"/>
      <c r="BH87" s="16"/>
      <c r="BI87" s="92"/>
      <c r="BJ87" s="92"/>
      <c r="BK87" s="92"/>
    </row>
    <row r="88" spans="1:63" s="91" customFormat="1">
      <c r="A88" s="4"/>
      <c r="B88" s="4"/>
      <c r="C88" s="4"/>
      <c r="D88" s="4"/>
      <c r="E88" s="4"/>
      <c r="F88" s="4"/>
      <c r="G88" s="4"/>
      <c r="H88" s="4"/>
      <c r="I88" s="4"/>
      <c r="J88" s="4"/>
      <c r="K88" s="4"/>
      <c r="L88" s="4"/>
      <c r="M88" s="4"/>
      <c r="N88" s="4"/>
      <c r="O88" s="4"/>
      <c r="P88" s="4"/>
      <c r="Q88" s="4"/>
      <c r="R88" s="4"/>
      <c r="S88" s="4"/>
      <c r="T88" s="4"/>
      <c r="U88" s="4"/>
      <c r="V88" s="207"/>
      <c r="W88" s="208"/>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90"/>
      <c r="BJ88" s="90"/>
    </row>
    <row r="89" spans="1:63" s="91" customFormat="1">
      <c r="A89" s="4"/>
      <c r="B89" s="4"/>
      <c r="C89" s="4"/>
      <c r="D89" s="4"/>
      <c r="E89" s="4"/>
      <c r="F89" s="4"/>
      <c r="G89" s="4"/>
      <c r="H89" s="4"/>
      <c r="I89" s="4"/>
      <c r="J89" s="4"/>
      <c r="K89" s="4"/>
      <c r="L89" s="4"/>
      <c r="M89" s="4"/>
      <c r="N89" s="4"/>
      <c r="O89" s="4"/>
      <c r="P89" s="4"/>
      <c r="Q89" s="4"/>
      <c r="R89" s="4"/>
      <c r="S89" s="4"/>
      <c r="T89" s="4"/>
      <c r="U89" s="4"/>
      <c r="V89" s="1048"/>
      <c r="W89" s="1048"/>
      <c r="X89" s="1048"/>
      <c r="Y89" s="1048"/>
      <c r="Z89" s="1048"/>
      <c r="AA89" s="1048"/>
      <c r="AB89" s="1048"/>
      <c r="AC89" s="1048"/>
      <c r="AD89" s="1048"/>
      <c r="AE89" s="1048"/>
      <c r="AF89" s="1048"/>
      <c r="AG89" s="1048"/>
      <c r="AH89" s="1048"/>
      <c r="AI89" s="1048"/>
      <c r="AJ89" s="1048"/>
      <c r="AK89" s="1048"/>
      <c r="AL89" s="1048"/>
      <c r="AM89" s="1048"/>
      <c r="AN89" s="1048"/>
      <c r="AO89" s="4"/>
      <c r="AP89" s="4"/>
      <c r="AQ89" s="4"/>
      <c r="AR89" s="4"/>
      <c r="AS89" s="4"/>
      <c r="AT89" s="4"/>
      <c r="AU89" s="4"/>
      <c r="AV89" s="4"/>
      <c r="AW89" s="4"/>
      <c r="AX89" s="4"/>
      <c r="AY89" s="4"/>
      <c r="AZ89" s="4"/>
      <c r="BA89" s="4"/>
      <c r="BB89" s="4"/>
      <c r="BC89" s="4"/>
      <c r="BD89" s="4"/>
      <c r="BE89" s="4"/>
      <c r="BF89" s="4"/>
      <c r="BG89" s="4"/>
      <c r="BH89" s="4"/>
      <c r="BI89" s="90"/>
      <c r="BJ89" s="90"/>
    </row>
    <row r="90" spans="1:63" s="91" customFormat="1">
      <c r="A90" s="4"/>
      <c r="B90" s="4"/>
      <c r="C90" s="4"/>
      <c r="D90" s="4"/>
      <c r="E90" s="4"/>
      <c r="F90" s="4"/>
      <c r="G90" s="4"/>
      <c r="H90" s="4"/>
      <c r="I90" s="4"/>
      <c r="J90" s="4"/>
      <c r="K90" s="4"/>
      <c r="L90" s="4"/>
      <c r="M90" s="4"/>
      <c r="N90" s="4"/>
      <c r="O90" s="4"/>
      <c r="P90" s="4"/>
      <c r="Q90" s="4"/>
      <c r="R90" s="4"/>
      <c r="S90" s="4"/>
      <c r="T90" s="4"/>
      <c r="U90" s="4"/>
      <c r="V90" s="207"/>
      <c r="W90" s="208"/>
      <c r="X90" s="4"/>
      <c r="Y90" s="4"/>
      <c r="Z90" s="4"/>
      <c r="AA90" s="4"/>
      <c r="AB90" s="4"/>
      <c r="AC90" s="4"/>
      <c r="AD90" s="4"/>
      <c r="AE90" s="4"/>
      <c r="AF90" s="207"/>
      <c r="AG90" s="354"/>
      <c r="AH90" s="354"/>
      <c r="AI90" s="354"/>
      <c r="AJ90" s="354"/>
      <c r="AK90" s="354"/>
      <c r="AL90" s="354"/>
      <c r="AM90" s="354"/>
      <c r="AN90" s="354"/>
      <c r="AO90" s="4"/>
      <c r="AP90" s="4"/>
      <c r="AQ90" s="4"/>
      <c r="AR90" s="4"/>
      <c r="AS90" s="4"/>
      <c r="AT90" s="4"/>
      <c r="AU90" s="4"/>
      <c r="AV90" s="4"/>
      <c r="AW90" s="4"/>
      <c r="AX90" s="4"/>
      <c r="AY90" s="4"/>
      <c r="AZ90" s="4"/>
      <c r="BA90" s="4"/>
      <c r="BB90" s="4"/>
      <c r="BC90" s="4"/>
      <c r="BD90" s="4"/>
      <c r="BE90" s="4"/>
      <c r="BF90" s="4"/>
      <c r="BG90" s="4"/>
      <c r="BH90" s="4"/>
      <c r="BI90" s="90"/>
      <c r="BJ90" s="90"/>
    </row>
    <row r="91" spans="1:63" s="91" customFormat="1">
      <c r="A91" s="4"/>
      <c r="B91" s="4"/>
      <c r="C91" s="4"/>
      <c r="D91" s="4"/>
      <c r="E91" s="4"/>
      <c r="F91" s="4"/>
      <c r="G91" s="4"/>
      <c r="H91" s="4"/>
      <c r="I91" s="4"/>
      <c r="J91" s="4"/>
      <c r="K91" s="4"/>
      <c r="L91" s="4"/>
      <c r="M91" s="4"/>
      <c r="N91" s="4"/>
      <c r="O91" s="4"/>
      <c r="P91" s="4"/>
      <c r="Q91" s="4"/>
      <c r="R91" s="4"/>
      <c r="S91" s="4"/>
      <c r="T91" s="4"/>
      <c r="U91" s="4"/>
      <c r="V91" s="207"/>
      <c r="W91" s="208"/>
      <c r="X91" s="4"/>
      <c r="Y91" s="4"/>
      <c r="Z91" s="4"/>
      <c r="AA91" s="4"/>
      <c r="AB91" s="4"/>
      <c r="AC91" s="4"/>
      <c r="AD91" s="4"/>
      <c r="AE91" s="4"/>
      <c r="AF91" s="207"/>
      <c r="AG91" s="354"/>
      <c r="AH91" s="354"/>
      <c r="AI91" s="354"/>
      <c r="AJ91" s="354"/>
      <c r="AK91" s="354"/>
      <c r="AL91" s="354"/>
      <c r="AM91" s="354"/>
      <c r="AN91" s="354"/>
      <c r="AO91" s="4"/>
      <c r="AP91" s="4"/>
      <c r="AQ91" s="4"/>
      <c r="AR91" s="4"/>
      <c r="AS91" s="4"/>
      <c r="AT91" s="4"/>
      <c r="AU91" s="4"/>
      <c r="AV91" s="4"/>
      <c r="AW91" s="4"/>
      <c r="AX91" s="4"/>
      <c r="AY91" s="4"/>
      <c r="AZ91" s="4"/>
      <c r="BA91" s="4"/>
      <c r="BB91" s="4"/>
      <c r="BC91" s="4"/>
      <c r="BD91" s="4"/>
      <c r="BE91" s="4"/>
      <c r="BF91" s="4"/>
      <c r="BG91" s="4"/>
      <c r="BH91" s="4"/>
      <c r="BI91" s="90"/>
      <c r="BJ91" s="90"/>
    </row>
    <row r="92" spans="1:63" s="91" customFormat="1">
      <c r="A92" s="4"/>
      <c r="B92" s="4"/>
      <c r="C92" s="4"/>
      <c r="D92" s="4"/>
      <c r="E92" s="4"/>
      <c r="F92" s="4"/>
      <c r="G92" s="4"/>
      <c r="H92" s="4"/>
      <c r="I92" s="4"/>
      <c r="J92" s="4"/>
      <c r="K92" s="4"/>
      <c r="L92" s="4"/>
      <c r="M92" s="4"/>
      <c r="N92" s="4"/>
      <c r="O92" s="4"/>
      <c r="P92" s="4"/>
      <c r="Q92" s="4"/>
      <c r="R92" s="4"/>
      <c r="S92" s="4"/>
      <c r="T92" s="4"/>
      <c r="U92" s="4"/>
      <c r="V92" s="207"/>
      <c r="W92" s="208"/>
      <c r="X92" s="4"/>
      <c r="Y92" s="4"/>
      <c r="Z92" s="4"/>
      <c r="AA92" s="4"/>
      <c r="AB92" s="4"/>
      <c r="AC92" s="4"/>
      <c r="AD92" s="4"/>
      <c r="AE92" s="4"/>
      <c r="AF92" s="207"/>
      <c r="AG92" s="354"/>
      <c r="AH92" s="354"/>
      <c r="AI92" s="354"/>
      <c r="AJ92" s="354"/>
      <c r="AK92" s="354"/>
      <c r="AL92" s="354"/>
      <c r="AM92" s="354"/>
      <c r="AN92" s="354"/>
      <c r="AO92" s="4"/>
      <c r="AP92" s="4"/>
      <c r="AQ92" s="4"/>
      <c r="AR92" s="4"/>
      <c r="AS92" s="4"/>
      <c r="AT92" s="4"/>
      <c r="AU92" s="4"/>
      <c r="AV92" s="4"/>
      <c r="AW92" s="4"/>
      <c r="AX92" s="4"/>
      <c r="AY92" s="4"/>
      <c r="AZ92" s="4"/>
      <c r="BA92" s="4"/>
      <c r="BB92" s="4"/>
      <c r="BC92" s="4"/>
      <c r="BD92" s="4"/>
      <c r="BE92" s="4"/>
      <c r="BF92" s="4"/>
      <c r="BG92" s="4"/>
      <c r="BH92" s="4"/>
      <c r="BI92" s="90"/>
      <c r="BJ92" s="90"/>
    </row>
    <row r="93" spans="1:63" s="91" customFormat="1">
      <c r="A93" s="4"/>
      <c r="B93" s="4"/>
      <c r="C93" s="4"/>
      <c r="D93" s="4"/>
      <c r="E93" s="4"/>
      <c r="F93" s="4"/>
      <c r="G93" s="4"/>
      <c r="H93" s="4"/>
      <c r="I93" s="4"/>
      <c r="J93" s="4"/>
      <c r="K93" s="4"/>
      <c r="L93" s="4"/>
      <c r="M93" s="4"/>
      <c r="N93" s="4"/>
      <c r="O93" s="4"/>
      <c r="P93" s="4"/>
      <c r="Q93" s="4"/>
      <c r="R93" s="4"/>
      <c r="S93" s="4"/>
      <c r="T93" s="4"/>
      <c r="U93" s="4"/>
      <c r="V93" s="207"/>
      <c r="W93" s="208"/>
      <c r="X93" s="4"/>
      <c r="Y93" s="4"/>
      <c r="Z93" s="4"/>
      <c r="AA93" s="4"/>
      <c r="AB93" s="4"/>
      <c r="AC93" s="4"/>
      <c r="AD93" s="4"/>
      <c r="AE93" s="4"/>
      <c r="AF93" s="207"/>
      <c r="AG93" s="354"/>
      <c r="AH93" s="354"/>
      <c r="AI93" s="354"/>
      <c r="AJ93" s="354"/>
      <c r="AK93" s="354"/>
      <c r="AL93" s="354"/>
      <c r="AM93" s="354"/>
      <c r="AN93" s="354"/>
      <c r="AO93" s="4"/>
      <c r="AP93" s="4"/>
      <c r="AQ93" s="4"/>
      <c r="AR93" s="4"/>
      <c r="AS93" s="4"/>
      <c r="AT93" s="4"/>
      <c r="AU93" s="4"/>
      <c r="AV93" s="4"/>
      <c r="AW93" s="4"/>
      <c r="AX93" s="4"/>
      <c r="AY93" s="4"/>
      <c r="AZ93" s="4"/>
      <c r="BA93" s="4"/>
      <c r="BB93" s="4"/>
      <c r="BC93" s="4"/>
      <c r="BD93" s="4"/>
      <c r="BE93" s="4"/>
      <c r="BF93" s="4"/>
      <c r="BG93" s="4"/>
      <c r="BH93" s="4"/>
      <c r="BI93" s="90"/>
      <c r="BJ93" s="90"/>
    </row>
    <row r="94" spans="1:63" s="91" customFormat="1">
      <c r="A94" s="4"/>
      <c r="B94" s="4"/>
      <c r="C94" s="4"/>
      <c r="D94" s="4"/>
      <c r="E94" s="4"/>
      <c r="F94" s="4"/>
      <c r="G94" s="4"/>
      <c r="H94" s="4"/>
      <c r="I94" s="4"/>
      <c r="J94" s="4"/>
      <c r="K94" s="4"/>
      <c r="L94" s="4"/>
      <c r="M94" s="4"/>
      <c r="N94" s="4"/>
      <c r="O94" s="4"/>
      <c r="P94" s="4"/>
      <c r="Q94" s="4"/>
      <c r="R94" s="4"/>
      <c r="S94" s="4"/>
      <c r="T94" s="4"/>
      <c r="U94" s="4"/>
      <c r="V94" s="207"/>
      <c r="W94" s="208"/>
      <c r="X94" s="4"/>
      <c r="Y94" s="4"/>
      <c r="Z94" s="4"/>
      <c r="AA94" s="4"/>
      <c r="AB94" s="4"/>
      <c r="AC94" s="4"/>
      <c r="AD94" s="4"/>
      <c r="AE94" s="4"/>
      <c r="AF94" s="201"/>
      <c r="AG94" s="354"/>
      <c r="AH94" s="354"/>
      <c r="AI94" s="354"/>
      <c r="AJ94" s="354"/>
      <c r="AK94" s="354"/>
      <c r="AL94" s="354"/>
      <c r="AM94" s="354"/>
      <c r="AN94" s="354"/>
      <c r="AO94" s="4"/>
      <c r="AP94" s="4"/>
      <c r="AQ94" s="4"/>
      <c r="AR94" s="4"/>
      <c r="AS94" s="4"/>
      <c r="AT94" s="4"/>
      <c r="AU94" s="4"/>
      <c r="AV94" s="4"/>
      <c r="AW94" s="4"/>
      <c r="AX94" s="4"/>
      <c r="AY94" s="4"/>
      <c r="AZ94" s="4"/>
      <c r="BA94" s="4"/>
      <c r="BB94" s="4"/>
      <c r="BC94" s="4"/>
      <c r="BD94" s="4"/>
      <c r="BE94" s="4"/>
      <c r="BF94" s="4"/>
      <c r="BG94" s="4"/>
      <c r="BH94" s="4"/>
      <c r="BI94" s="90"/>
      <c r="BJ94" s="90"/>
    </row>
    <row r="95" spans="1:63" s="91" customFormat="1">
      <c r="A95" s="4"/>
      <c r="B95" s="4"/>
      <c r="C95" s="4"/>
      <c r="D95" s="4"/>
      <c r="E95" s="4"/>
      <c r="F95" s="4"/>
      <c r="G95" s="4"/>
      <c r="H95" s="4"/>
      <c r="I95" s="4"/>
      <c r="J95" s="4"/>
      <c r="K95" s="4"/>
      <c r="L95" s="4"/>
      <c r="M95" s="4"/>
      <c r="N95" s="4"/>
      <c r="O95" s="4"/>
      <c r="P95" s="4"/>
      <c r="Q95" s="4"/>
      <c r="R95" s="4"/>
      <c r="S95" s="4"/>
      <c r="T95" s="4"/>
      <c r="U95" s="4"/>
      <c r="V95" s="207"/>
      <c r="W95" s="208"/>
      <c r="X95" s="4"/>
      <c r="Y95" s="4"/>
      <c r="Z95" s="4"/>
      <c r="AA95" s="4"/>
      <c r="AB95" s="4"/>
      <c r="AC95" s="4"/>
      <c r="AD95" s="4"/>
      <c r="AE95" s="4"/>
      <c r="AF95" s="201"/>
      <c r="AG95" s="354"/>
      <c r="AH95" s="354"/>
      <c r="AI95" s="354"/>
      <c r="AJ95" s="354"/>
      <c r="AK95" s="354"/>
      <c r="AL95" s="354"/>
      <c r="AM95" s="354"/>
      <c r="AN95" s="354"/>
      <c r="AO95" s="4"/>
      <c r="AP95" s="4"/>
      <c r="AQ95" s="4"/>
      <c r="AR95" s="4"/>
      <c r="AS95" s="4"/>
      <c r="AT95" s="4"/>
      <c r="AU95" s="4"/>
      <c r="AV95" s="4"/>
      <c r="AW95" s="4"/>
      <c r="AX95" s="4"/>
      <c r="AY95" s="4"/>
      <c r="AZ95" s="4"/>
      <c r="BA95" s="4"/>
      <c r="BB95" s="4"/>
      <c r="BC95" s="4"/>
      <c r="BD95" s="4"/>
      <c r="BE95" s="4"/>
      <c r="BF95" s="4"/>
      <c r="BG95" s="4"/>
      <c r="BH95" s="4"/>
      <c r="BI95" s="90"/>
      <c r="BJ95" s="90"/>
    </row>
    <row r="96" spans="1:63" s="91" customFormat="1">
      <c r="A96" s="4"/>
      <c r="B96" s="4"/>
      <c r="C96" s="4"/>
      <c r="D96" s="4"/>
      <c r="E96" s="4"/>
      <c r="F96" s="4"/>
      <c r="G96" s="4"/>
      <c r="H96" s="4"/>
      <c r="I96" s="4"/>
      <c r="J96" s="4"/>
      <c r="K96" s="4"/>
      <c r="L96" s="4"/>
      <c r="M96" s="4"/>
      <c r="N96" s="4"/>
      <c r="O96" s="4"/>
      <c r="P96" s="4"/>
      <c r="Q96" s="4"/>
      <c r="R96" s="4"/>
      <c r="S96" s="4"/>
      <c r="T96" s="4"/>
      <c r="U96" s="4"/>
      <c r="V96" s="207"/>
      <c r="W96" s="208"/>
      <c r="X96" s="4"/>
      <c r="Y96" s="4"/>
      <c r="Z96" s="4"/>
      <c r="AA96" s="4"/>
      <c r="AB96" s="4"/>
      <c r="AC96" s="4"/>
      <c r="AD96" s="4"/>
      <c r="AE96" s="4"/>
      <c r="AF96" s="207"/>
      <c r="AG96" s="208"/>
      <c r="AH96" s="354"/>
      <c r="AI96" s="354"/>
      <c r="AJ96" s="354"/>
      <c r="AK96" s="354"/>
      <c r="AL96" s="354"/>
      <c r="AM96" s="4"/>
      <c r="AN96" s="4"/>
      <c r="AO96" s="4"/>
      <c r="AP96" s="4"/>
      <c r="AQ96" s="4"/>
      <c r="AR96" s="4"/>
      <c r="AS96" s="4"/>
      <c r="AT96" s="4"/>
      <c r="AU96" s="4"/>
      <c r="AV96" s="4"/>
      <c r="AW96" s="4"/>
      <c r="AX96" s="4"/>
      <c r="AY96" s="4"/>
      <c r="AZ96" s="4"/>
      <c r="BA96" s="4"/>
      <c r="BB96" s="4"/>
      <c r="BC96" s="4"/>
      <c r="BD96" s="4"/>
      <c r="BE96" s="4"/>
      <c r="BF96" s="4"/>
      <c r="BG96" s="4"/>
      <c r="BH96" s="4"/>
      <c r="BI96" s="90"/>
      <c r="BJ96" s="90"/>
    </row>
    <row r="97" spans="1:62" s="91" customFormat="1">
      <c r="A97" s="4"/>
      <c r="B97" s="4"/>
      <c r="C97" s="4"/>
      <c r="D97" s="4"/>
      <c r="E97" s="4"/>
      <c r="F97" s="4"/>
      <c r="G97" s="4"/>
      <c r="H97" s="4"/>
      <c r="I97" s="4"/>
      <c r="J97" s="4"/>
      <c r="K97" s="4"/>
      <c r="L97" s="4"/>
      <c r="M97" s="4"/>
      <c r="N97" s="4"/>
      <c r="O97" s="4"/>
      <c r="P97" s="4"/>
      <c r="Q97" s="4"/>
      <c r="R97" s="4"/>
      <c r="S97" s="4"/>
      <c r="T97" s="4"/>
      <c r="U97" s="4"/>
      <c r="V97" s="207"/>
      <c r="W97" s="208"/>
      <c r="X97" s="4"/>
      <c r="Y97" s="4"/>
      <c r="Z97" s="4"/>
      <c r="AA97" s="4"/>
      <c r="AB97" s="4"/>
      <c r="AC97" s="4"/>
      <c r="AD97" s="4"/>
      <c r="AE97" s="4"/>
      <c r="AF97" s="207"/>
      <c r="AG97" s="1049"/>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90"/>
      <c r="BJ97" s="90"/>
    </row>
    <row r="98" spans="1:62" s="91" customFormat="1">
      <c r="A98" s="4"/>
      <c r="B98" s="4"/>
      <c r="C98" s="4"/>
      <c r="D98" s="4"/>
      <c r="E98" s="4"/>
      <c r="F98" s="4"/>
      <c r="G98" s="4"/>
      <c r="H98" s="4"/>
      <c r="I98" s="4"/>
      <c r="J98" s="4"/>
      <c r="K98" s="4"/>
      <c r="L98" s="4"/>
      <c r="M98" s="4"/>
      <c r="N98" s="4"/>
      <c r="O98" s="4"/>
      <c r="P98" s="4"/>
      <c r="Q98" s="4"/>
      <c r="R98" s="4"/>
      <c r="S98" s="4"/>
      <c r="T98" s="4"/>
      <c r="U98" s="4"/>
      <c r="V98" s="4"/>
      <c r="W98" s="4"/>
      <c r="X98" s="4"/>
      <c r="Y98" s="4"/>
      <c r="Z98" s="4"/>
      <c r="AA98" s="16"/>
      <c r="AB98" s="16"/>
      <c r="AC98" s="4"/>
      <c r="AD98" s="4"/>
      <c r="AE98" s="4"/>
      <c r="AF98" s="207"/>
      <c r="AG98" s="1049"/>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90"/>
      <c r="BJ98" s="90"/>
    </row>
    <row r="99" spans="1:62" s="91" customFormat="1">
      <c r="A99" s="4"/>
      <c r="B99" s="4"/>
      <c r="C99" s="4"/>
      <c r="D99" s="4"/>
      <c r="E99" s="4"/>
      <c r="F99" s="4"/>
      <c r="G99" s="4"/>
      <c r="H99" s="4"/>
      <c r="I99" s="4"/>
      <c r="J99" s="4"/>
      <c r="K99" s="4"/>
      <c r="L99" s="4"/>
      <c r="M99" s="4"/>
      <c r="N99" s="4"/>
      <c r="O99" s="4"/>
      <c r="P99" s="4"/>
      <c r="Q99" s="4"/>
      <c r="R99" s="4"/>
      <c r="S99" s="4"/>
      <c r="T99" s="4"/>
      <c r="U99" s="4"/>
      <c r="V99" s="207"/>
      <c r="W99" s="981"/>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90"/>
      <c r="BJ99" s="90"/>
    </row>
    <row r="100" spans="1:62" s="91" customFormat="1">
      <c r="A100" s="4"/>
      <c r="B100" s="4"/>
      <c r="C100" s="4"/>
      <c r="D100" s="4"/>
      <c r="E100" s="4"/>
      <c r="F100" s="4"/>
      <c r="G100" s="4"/>
      <c r="H100" s="4"/>
      <c r="I100" s="4"/>
      <c r="J100" s="4"/>
      <c r="K100" s="4"/>
      <c r="L100" s="4"/>
      <c r="M100" s="4"/>
      <c r="N100" s="4"/>
      <c r="O100" s="4"/>
      <c r="P100" s="4"/>
      <c r="Q100" s="4"/>
      <c r="R100" s="4"/>
      <c r="S100" s="4"/>
      <c r="T100" s="4"/>
      <c r="U100" s="4"/>
      <c r="V100" s="207"/>
      <c r="W100" s="981"/>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90"/>
      <c r="BJ100" s="90"/>
    </row>
    <row r="101" spans="1:62" s="91" customFormat="1">
      <c r="A101" s="4"/>
      <c r="B101" s="4"/>
      <c r="C101" s="4"/>
      <c r="D101" s="4"/>
      <c r="E101" s="4"/>
      <c r="F101" s="4"/>
      <c r="G101" s="4"/>
      <c r="H101" s="4"/>
      <c r="I101" s="4"/>
      <c r="J101" s="4"/>
      <c r="K101" s="4"/>
      <c r="L101" s="4"/>
      <c r="M101" s="4"/>
      <c r="N101" s="4"/>
      <c r="O101" s="4"/>
      <c r="P101" s="4"/>
      <c r="Q101" s="4"/>
      <c r="R101" s="4"/>
      <c r="S101" s="4"/>
      <c r="T101" s="4"/>
      <c r="U101" s="4"/>
      <c r="V101" s="207"/>
      <c r="W101" s="981"/>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90"/>
      <c r="BJ101" s="90"/>
    </row>
  </sheetData>
  <mergeCells count="183">
    <mergeCell ref="AQ73:AQ74"/>
    <mergeCell ref="AR73:AU74"/>
    <mergeCell ref="AV73:AX74"/>
    <mergeCell ref="AZ73:AZ74"/>
    <mergeCell ref="BA73:BE74"/>
    <mergeCell ref="BF73:BH74"/>
    <mergeCell ref="AQ67:AQ68"/>
    <mergeCell ref="AR67:BE68"/>
    <mergeCell ref="BF67:BH68"/>
    <mergeCell ref="BF69:BH72"/>
    <mergeCell ref="A69:A70"/>
    <mergeCell ref="B69:P70"/>
    <mergeCell ref="Q69:S70"/>
    <mergeCell ref="V69:V70"/>
    <mergeCell ref="W69:AK70"/>
    <mergeCell ref="AL69:AN70"/>
    <mergeCell ref="AQ69:AQ72"/>
    <mergeCell ref="AR69:AR72"/>
    <mergeCell ref="AS69:BE72"/>
    <mergeCell ref="A71:A72"/>
    <mergeCell ref="B71:P72"/>
    <mergeCell ref="Q71:S72"/>
    <mergeCell ref="V71:V72"/>
    <mergeCell ref="W71:AK72"/>
    <mergeCell ref="AL71:AN72"/>
    <mergeCell ref="C43:R44"/>
    <mergeCell ref="N53:R54"/>
    <mergeCell ref="AH54:AL55"/>
    <mergeCell ref="W43:AL45"/>
    <mergeCell ref="AQ63:AQ64"/>
    <mergeCell ref="AR63:BE64"/>
    <mergeCell ref="BF63:BH64"/>
    <mergeCell ref="A65:A66"/>
    <mergeCell ref="B65:P66"/>
    <mergeCell ref="Q65:S66"/>
    <mergeCell ref="V65:V66"/>
    <mergeCell ref="W65:AK66"/>
    <mergeCell ref="AL65:AN66"/>
    <mergeCell ref="AQ65:AQ66"/>
    <mergeCell ref="AR65:BE66"/>
    <mergeCell ref="BF65:BH66"/>
    <mergeCell ref="A63:S64"/>
    <mergeCell ref="V63:V64"/>
    <mergeCell ref="W63:AK64"/>
    <mergeCell ref="AL63:AN64"/>
    <mergeCell ref="A60:BH60"/>
    <mergeCell ref="A61:A62"/>
    <mergeCell ref="B61:P62"/>
    <mergeCell ref="Q61:S62"/>
    <mergeCell ref="V61:V62"/>
    <mergeCell ref="W61:AK62"/>
    <mergeCell ref="AL61:AN62"/>
    <mergeCell ref="AQ61:AQ62"/>
    <mergeCell ref="AR61:BE62"/>
    <mergeCell ref="BF61:BH62"/>
    <mergeCell ref="A67:A68"/>
    <mergeCell ref="B67:P68"/>
    <mergeCell ref="Q67:S68"/>
    <mergeCell ref="V67:V68"/>
    <mergeCell ref="W67:AK68"/>
    <mergeCell ref="AL67:AN68"/>
    <mergeCell ref="AN30:AN32"/>
    <mergeCell ref="AO33:AS35"/>
    <mergeCell ref="AO30:AS32"/>
    <mergeCell ref="C33:I37"/>
    <mergeCell ref="A29:B32"/>
    <mergeCell ref="J29:T32"/>
    <mergeCell ref="U29:AB32"/>
    <mergeCell ref="AA34:AD35"/>
    <mergeCell ref="AA36:AD37"/>
    <mergeCell ref="U36:Z37"/>
    <mergeCell ref="J36:P37"/>
    <mergeCell ref="J34:P35"/>
    <mergeCell ref="Q36:T37"/>
    <mergeCell ref="Q34:T35"/>
    <mergeCell ref="W54:AG55"/>
    <mergeCell ref="U43:V45"/>
    <mergeCell ref="A58:B59"/>
    <mergeCell ref="C58:BH59"/>
    <mergeCell ref="AW11:BA14"/>
    <mergeCell ref="BC11:BC14"/>
    <mergeCell ref="BC7:BC10"/>
    <mergeCell ref="BD15:BH17"/>
    <mergeCell ref="AO15:AV17"/>
    <mergeCell ref="AW15:BA17"/>
    <mergeCell ref="AN15:AN17"/>
    <mergeCell ref="BC15:BC17"/>
    <mergeCell ref="AF18:AM21"/>
    <mergeCell ref="AU54:AW55"/>
    <mergeCell ref="AP54:AP55"/>
    <mergeCell ref="AQ54:AT55"/>
    <mergeCell ref="AP48:AP49"/>
    <mergeCell ref="AY54:AY55"/>
    <mergeCell ref="BI36:BJ36"/>
    <mergeCell ref="U54:U55"/>
    <mergeCell ref="V54:V55"/>
    <mergeCell ref="AH15:AM17"/>
    <mergeCell ref="BD19:BH21"/>
    <mergeCell ref="AO19:AV21"/>
    <mergeCell ref="AW19:BA21"/>
    <mergeCell ref="AN19:AN21"/>
    <mergeCell ref="BC19:BC21"/>
    <mergeCell ref="AN36:AN38"/>
    <mergeCell ref="AO36:AP38"/>
    <mergeCell ref="AQ36:BH38"/>
    <mergeCell ref="AN33:AN35"/>
    <mergeCell ref="AT33:BH35"/>
    <mergeCell ref="AT30:BH32"/>
    <mergeCell ref="AF22:AG32"/>
    <mergeCell ref="AH22:AM32"/>
    <mergeCell ref="AF33:AM38"/>
    <mergeCell ref="BI58:BJ58"/>
    <mergeCell ref="A33:B37"/>
    <mergeCell ref="A43:B44"/>
    <mergeCell ref="A41:BH41"/>
    <mergeCell ref="BI44:BJ44"/>
    <mergeCell ref="AF15:AG17"/>
    <mergeCell ref="BO7:BP7"/>
    <mergeCell ref="BI30:BJ30"/>
    <mergeCell ref="BI16:BJ16"/>
    <mergeCell ref="BI17:BJ17"/>
    <mergeCell ref="BI19:BJ19"/>
    <mergeCell ref="BM7:BN7"/>
    <mergeCell ref="BK33:BL33"/>
    <mergeCell ref="BK26:BL26"/>
    <mergeCell ref="BK24:BL24"/>
    <mergeCell ref="BK31:BL31"/>
    <mergeCell ref="BJ20:BK20"/>
    <mergeCell ref="BI15:BJ15"/>
    <mergeCell ref="BI7:BJ7"/>
    <mergeCell ref="BI32:BJ32"/>
    <mergeCell ref="AP52:AP53"/>
    <mergeCell ref="BF52:BH53"/>
    <mergeCell ref="BF54:BH55"/>
    <mergeCell ref="AZ54:BE55"/>
    <mergeCell ref="A1:BH1"/>
    <mergeCell ref="K13:K14"/>
    <mergeCell ref="A7:B14"/>
    <mergeCell ref="K27:K28"/>
    <mergeCell ref="A3:B3"/>
    <mergeCell ref="C3:BH3"/>
    <mergeCell ref="BI3:BJ3"/>
    <mergeCell ref="BJ21:BK21"/>
    <mergeCell ref="AX24:AX25"/>
    <mergeCell ref="AY24:BH25"/>
    <mergeCell ref="C7:I14"/>
    <mergeCell ref="C15:I17"/>
    <mergeCell ref="J19:AD19"/>
    <mergeCell ref="C18:I28"/>
    <mergeCell ref="AH7:AM10"/>
    <mergeCell ref="AF7:AG10"/>
    <mergeCell ref="AF11:AM14"/>
    <mergeCell ref="AN11:AN14"/>
    <mergeCell ref="AN7:AN10"/>
    <mergeCell ref="AO11:AV14"/>
    <mergeCell ref="AO7:AV10"/>
    <mergeCell ref="AW7:BA10"/>
    <mergeCell ref="BD11:BH14"/>
    <mergeCell ref="BD7:BH10"/>
    <mergeCell ref="BI57:BJ57"/>
    <mergeCell ref="A53:A54"/>
    <mergeCell ref="B53:B54"/>
    <mergeCell ref="U34:Z35"/>
    <mergeCell ref="BI4:BJ4"/>
    <mergeCell ref="BI5:BJ5"/>
    <mergeCell ref="BI18:BJ18"/>
    <mergeCell ref="J27:J28"/>
    <mergeCell ref="J13:J14"/>
    <mergeCell ref="A15:B17"/>
    <mergeCell ref="A18:B28"/>
    <mergeCell ref="BI35:BJ35"/>
    <mergeCell ref="C29:I32"/>
    <mergeCell ref="BI43:BJ43"/>
    <mergeCell ref="C53:M54"/>
    <mergeCell ref="AP43:AQ45"/>
    <mergeCell ref="AR43:BH45"/>
    <mergeCell ref="AP46:BH47"/>
    <mergeCell ref="AQ52:BE53"/>
    <mergeCell ref="AQ50:BE51"/>
    <mergeCell ref="AQ48:BE49"/>
    <mergeCell ref="BF48:BH49"/>
    <mergeCell ref="AP50:AP51"/>
    <mergeCell ref="BF50:BH51"/>
  </mergeCells>
  <printOptions horizontalCentered="1" verticalCentered="1"/>
  <pageMargins left="0.19685039370078741" right="0.19685039370078741" top="0.19685039370078741" bottom="0.19685039370078741" header="0" footer="0"/>
  <pageSetup paperSize="9" scale="97" orientation="landscape" r:id="rId1"/>
  <headerFooter alignWithMargins="0"/>
  <rowBreaks count="1" manualBreakCount="1">
    <brk id="40" max="59" man="1"/>
  </rowBreaks>
</worksheet>
</file>

<file path=xl/worksheets/sheet7.xml><?xml version="1.0" encoding="utf-8"?>
<worksheet xmlns="http://schemas.openxmlformats.org/spreadsheetml/2006/main" xmlns:r="http://schemas.openxmlformats.org/officeDocument/2006/relationships">
  <dimension ref="A1:BO118"/>
  <sheetViews>
    <sheetView view="pageBreakPreview" zoomScaleNormal="100" zoomScaleSheetLayoutView="100" workbookViewId="0">
      <selection sqref="A1:BI1"/>
    </sheetView>
  </sheetViews>
  <sheetFormatPr defaultRowHeight="11.25"/>
  <cols>
    <col min="1" max="19" width="2.42578125" style="4" customWidth="1"/>
    <col min="20" max="21" width="1.7109375" style="4" customWidth="1"/>
    <col min="22" max="40" width="2.42578125" style="4" customWidth="1"/>
    <col min="41" max="42" width="1.7109375" style="4" customWidth="1"/>
    <col min="43" max="61" width="2.42578125" style="4" customWidth="1"/>
    <col min="62" max="62" width="2.5703125" style="90" bestFit="1" customWidth="1"/>
    <col min="63" max="63" width="2.140625" style="90" customWidth="1"/>
    <col min="64" max="64" width="2.140625" style="91" customWidth="1"/>
    <col min="65" max="65" width="2.5703125" style="91" bestFit="1" customWidth="1"/>
    <col min="66" max="94" width="2.140625" style="91" customWidth="1"/>
    <col min="95" max="16384" width="9.140625" style="91"/>
  </cols>
  <sheetData>
    <row r="1" spans="1:67" ht="15.75" customHeight="1">
      <c r="A1" s="1" t="str">
        <f>CONCATENATE([1]Sections!$P$1, " - / - ",[1]Sections!$P$9," ",[1]Sections!$Q$9,": ",[1]Sections!$S$9," [ ",[1]Sections!$V$2," ",ROMAN(COUNT($BL$1:$BL$892))," / ",ROMAN(BL1)," ]")</f>
        <v>Female Focus Group Questionnaire - / - Section 6: Income Sources [ Page I / I ]</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K1" s="91"/>
      <c r="BL1" s="91">
        <v>1</v>
      </c>
      <c r="BM1" s="91">
        <v>1</v>
      </c>
    </row>
    <row r="2" spans="1:67" ht="6" customHeight="1"/>
    <row r="3" spans="1:67" ht="15" customHeight="1">
      <c r="A3" s="175">
        <f>VLOOKUP(BN3,[1]eFFG!$H$4:$J$274,3,FALSE)</f>
        <v>6.01</v>
      </c>
      <c r="B3" s="175"/>
      <c r="C3" s="98" t="str">
        <f>VLOOKUP(BN3,[1]eFFG!$O$4:$BW$274,9,FALSE)</f>
        <v>In the past 12 months, did you perform any work which generates income in money or products for you or your household?</v>
      </c>
      <c r="D3" s="98"/>
      <c r="E3" s="98"/>
      <c r="F3" s="98"/>
      <c r="G3" s="98"/>
      <c r="H3" s="98"/>
      <c r="I3" s="98"/>
      <c r="J3" s="98"/>
      <c r="K3" s="98"/>
      <c r="L3" s="98"/>
      <c r="M3" s="98"/>
      <c r="N3" s="98"/>
      <c r="O3" s="98"/>
      <c r="P3" s="98"/>
      <c r="Q3" s="98"/>
      <c r="R3" s="98"/>
      <c r="S3" s="98"/>
      <c r="U3" s="190"/>
      <c r="V3" s="175">
        <f>VLOOKUP(BJ3,[1]eFFG!$H$4:$J$274,3,FALSE)</f>
        <v>6.0299999999999994</v>
      </c>
      <c r="W3" s="175"/>
      <c r="X3" s="98" t="str">
        <f>VLOOKUP(BJ3,[1]eFFG!$O$4:$BW$274,9,FALSE)</f>
        <v>Do women in this village do work which creates income in the form of money or goods?</v>
      </c>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103">
        <v>6.09</v>
      </c>
      <c r="BK3" s="103"/>
      <c r="BN3" s="103">
        <v>6.03</v>
      </c>
      <c r="BO3" s="103"/>
    </row>
    <row r="4" spans="1:67" ht="15" customHeight="1">
      <c r="A4" s="175"/>
      <c r="B4" s="175"/>
      <c r="C4" s="98"/>
      <c r="D4" s="98"/>
      <c r="E4" s="98"/>
      <c r="F4" s="98"/>
      <c r="G4" s="98"/>
      <c r="H4" s="98"/>
      <c r="I4" s="98"/>
      <c r="J4" s="98"/>
      <c r="K4" s="98"/>
      <c r="L4" s="98"/>
      <c r="M4" s="98"/>
      <c r="N4" s="98"/>
      <c r="O4" s="98"/>
      <c r="P4" s="98"/>
      <c r="Q4" s="98"/>
      <c r="R4" s="98"/>
      <c r="S4" s="98"/>
      <c r="U4" s="190"/>
      <c r="V4" s="687">
        <v>1</v>
      </c>
      <c r="W4" s="257" t="str">
        <f>VLOOKUP(BJ3,[1]eFFG!$O$4:$BW$274,11,FALSE)</f>
        <v>No</v>
      </c>
      <c r="X4" s="220"/>
      <c r="Y4" s="221" t="str">
        <f>CONCATENATE("[&gt;&gt;",VLOOKUP(BJ3,[1]eFFG!$O$4:$XX$4020,4,FALSE),"]")</f>
        <v>[&gt;&gt;7.01]</v>
      </c>
      <c r="Z4" s="2"/>
      <c r="AA4" s="2"/>
      <c r="AB4" s="2"/>
      <c r="AC4" s="2"/>
      <c r="AD4" s="2"/>
      <c r="AE4" s="2"/>
      <c r="AQ4" s="688" t="s">
        <v>0</v>
      </c>
      <c r="AR4" s="202" t="s">
        <v>35</v>
      </c>
      <c r="AS4" s="258"/>
      <c r="AT4" s="2"/>
      <c r="AU4" s="221" t="str">
        <f>CONCATENATE("[&gt;&gt;",VLOOKUP(BJ3,[1]eFFG!$O$4:$XX$4020,4,FALSE),"]")</f>
        <v>[&gt;&gt;7.01]</v>
      </c>
      <c r="AV4" s="2"/>
      <c r="AW4" s="222"/>
      <c r="AX4" s="222"/>
      <c r="AY4" s="689"/>
      <c r="AZ4" s="197"/>
      <c r="BA4" s="197"/>
      <c r="BB4" s="197"/>
      <c r="BC4" s="197"/>
      <c r="BD4" s="197"/>
      <c r="BE4" s="197"/>
      <c r="BF4" s="197"/>
      <c r="BG4" s="197"/>
      <c r="BH4" s="197"/>
      <c r="BI4" s="690"/>
      <c r="BJ4" s="22">
        <f>VLOOKUP(BJ3,[1]eFFG!$O$4:$BW$274,61,FALSE)</f>
        <v>0</v>
      </c>
      <c r="BK4" s="22"/>
      <c r="BN4" s="22">
        <f>VLOOKUP(BN3,[1]eFFG!$O$4:$BW$274,61,FALSE)</f>
        <v>0</v>
      </c>
      <c r="BO4" s="22"/>
    </row>
    <row r="5" spans="1:67" ht="15" customHeight="1">
      <c r="A5" s="175"/>
      <c r="B5" s="175"/>
      <c r="C5" s="98"/>
      <c r="D5" s="98"/>
      <c r="E5" s="98"/>
      <c r="F5" s="98"/>
      <c r="G5" s="98"/>
      <c r="H5" s="98"/>
      <c r="I5" s="98"/>
      <c r="J5" s="98"/>
      <c r="K5" s="98"/>
      <c r="L5" s="98"/>
      <c r="M5" s="98"/>
      <c r="N5" s="98"/>
      <c r="O5" s="98"/>
      <c r="P5" s="98"/>
      <c r="Q5" s="98"/>
      <c r="R5" s="98"/>
      <c r="S5" s="98"/>
      <c r="U5" s="190"/>
      <c r="V5" s="691">
        <v>2</v>
      </c>
      <c r="W5" s="281" t="str">
        <f>VLOOKUP(BJ3,[1]eFFG!$O$4:$BW$274,12,FALSE)</f>
        <v>Yes</v>
      </c>
      <c r="X5" s="282"/>
      <c r="Y5" s="30"/>
      <c r="Z5" s="30"/>
      <c r="AA5" s="30"/>
      <c r="AB5" s="30"/>
      <c r="AC5" s="30"/>
      <c r="AD5" s="30"/>
      <c r="AE5" s="27"/>
      <c r="AF5" s="30"/>
      <c r="AG5" s="30"/>
      <c r="AH5" s="30"/>
      <c r="AI5" s="30"/>
      <c r="AJ5" s="30"/>
      <c r="AK5" s="30"/>
      <c r="AL5" s="30"/>
      <c r="AM5" s="30"/>
      <c r="AN5" s="30"/>
      <c r="AO5" s="30"/>
      <c r="AP5" s="30"/>
      <c r="AQ5" s="691" t="s">
        <v>1</v>
      </c>
      <c r="AR5" s="283" t="s">
        <v>36</v>
      </c>
      <c r="AS5" s="30"/>
      <c r="AT5" s="30"/>
      <c r="AU5" s="284"/>
      <c r="AV5" s="285" t="str">
        <f>CONCATENATE("[&gt;&gt;",VLOOKUP(BJ3,[1]eFFG!$O$4:$XX$4020,4,FALSE),"]")</f>
        <v>[&gt;&gt;7.01]</v>
      </c>
      <c r="AW5" s="284"/>
      <c r="AX5" s="284"/>
      <c r="AY5" s="27"/>
      <c r="AZ5" s="30"/>
      <c r="BA5" s="30"/>
      <c r="BB5" s="30"/>
      <c r="BC5" s="30"/>
      <c r="BD5" s="30"/>
      <c r="BE5" s="30"/>
      <c r="BF5" s="30"/>
      <c r="BG5" s="30"/>
      <c r="BH5" s="30"/>
      <c r="BI5" s="31"/>
      <c r="BJ5" s="36">
        <f>VLOOKUP(BJ3,[1]eFFG!$O$4:$BW$274,4,FALSE)</f>
        <v>7.01</v>
      </c>
      <c r="BK5" s="36"/>
      <c r="BN5" s="36">
        <f>VLOOKUP(BN3,[1]eFFG!$O$4:$BW$274,4,FALSE)</f>
        <v>6.0299999999999994</v>
      </c>
      <c r="BO5" s="36"/>
    </row>
    <row r="6" spans="1:67" ht="14.25" customHeight="1">
      <c r="A6" s="198" t="str">
        <f>VLOOKUP(BN3,[1]eFFG!$O$4:$BW$274,10,FALSE)</f>
        <v>[COUNT NUMBER OF RESPONDENTS GIVING EACH ANSWER AND ENTER NUMBER IN BOXES BELOW]</v>
      </c>
      <c r="B6" s="199"/>
      <c r="C6" s="199"/>
      <c r="D6" s="199"/>
      <c r="E6" s="199"/>
      <c r="F6" s="199"/>
      <c r="G6" s="199"/>
      <c r="H6" s="199"/>
      <c r="I6" s="199"/>
      <c r="J6" s="199"/>
      <c r="K6" s="199"/>
      <c r="L6" s="199"/>
      <c r="M6" s="199"/>
      <c r="N6" s="199"/>
      <c r="O6" s="199"/>
      <c r="P6" s="199"/>
      <c r="Q6" s="199"/>
      <c r="R6" s="199"/>
      <c r="S6" s="199"/>
      <c r="U6" s="190"/>
      <c r="AO6" s="91"/>
      <c r="AP6" s="91"/>
      <c r="AU6" s="39"/>
      <c r="BJ6" s="3"/>
      <c r="BK6" s="3"/>
    </row>
    <row r="7" spans="1:67" ht="15" customHeight="1">
      <c r="A7" s="472"/>
      <c r="B7" s="692"/>
      <c r="C7" s="692"/>
      <c r="D7" s="692"/>
      <c r="E7" s="692"/>
      <c r="F7" s="692"/>
      <c r="G7" s="692"/>
      <c r="H7" s="692"/>
      <c r="I7" s="692"/>
      <c r="J7" s="692"/>
      <c r="K7" s="692"/>
      <c r="L7" s="692"/>
      <c r="M7" s="692"/>
      <c r="N7" s="692"/>
      <c r="O7" s="692"/>
      <c r="P7" s="692"/>
      <c r="Q7" s="692"/>
      <c r="R7" s="692"/>
      <c r="S7" s="692"/>
      <c r="U7" s="190"/>
      <c r="V7" s="175">
        <f>VLOOKUP(BJ7,[1]eFFG!$H$4:$J$274,3,FALSE)</f>
        <v>6.0399999999999991</v>
      </c>
      <c r="W7" s="175"/>
      <c r="X7" s="98" t="str">
        <f>VLOOKUP(BJ7,[1]eFFG!$O$4:$BW$274,9,FALSE)</f>
        <v>What is the most common work done by women in this village?</v>
      </c>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103">
        <v>6.1</v>
      </c>
      <c r="BK7" s="103"/>
    </row>
    <row r="8" spans="1:67" ht="14.25" customHeight="1">
      <c r="A8" s="273">
        <v>1</v>
      </c>
      <c r="B8" s="693" t="str">
        <f>VLOOKUP(BN3,[1]eFFG!$O$4:$BW$274,11,FALSE)</f>
        <v>No</v>
      </c>
      <c r="C8" s="693"/>
      <c r="D8" s="693"/>
      <c r="E8" s="693"/>
      <c r="F8" s="693"/>
      <c r="G8" s="693"/>
      <c r="H8" s="693"/>
      <c r="I8" s="693"/>
      <c r="J8" s="693"/>
      <c r="K8" s="694"/>
      <c r="L8" s="695" t="s">
        <v>7</v>
      </c>
      <c r="M8" s="696"/>
      <c r="N8" s="696"/>
      <c r="O8" s="697"/>
      <c r="P8" s="698" t="str">
        <f>CONCATENATE("[",'[2]In#'!$A$46," &gt;&gt;",FIXED(VLOOKUP(BN3,[1]eFFG!$O$4:$XX$4019,4,FALSE),2),"]")</f>
        <v>[IF ALL &gt;&gt;6.03]</v>
      </c>
      <c r="Q8" s="699"/>
      <c r="R8" s="699"/>
      <c r="S8" s="699"/>
      <c r="U8" s="190"/>
      <c r="V8" s="490" t="str">
        <f>VLOOKUP(BJ7,[1]eFFG!$O$4:$BW$274,10,FALSE)</f>
        <v>[MARK ALL MENTIONED]</v>
      </c>
      <c r="W8" s="490"/>
      <c r="X8" s="490"/>
      <c r="Y8" s="490"/>
      <c r="Z8" s="490"/>
      <c r="AA8" s="490"/>
      <c r="AB8" s="490"/>
      <c r="AC8" s="490"/>
      <c r="AD8" s="490"/>
      <c r="AE8" s="490"/>
      <c r="AF8" s="490"/>
      <c r="AG8" s="490"/>
      <c r="AH8" s="490"/>
      <c r="AI8" s="490"/>
      <c r="AJ8" s="490"/>
      <c r="AK8" s="490"/>
      <c r="AL8" s="490"/>
      <c r="AM8" s="490"/>
      <c r="AN8" s="490"/>
      <c r="AO8" s="490"/>
      <c r="AP8" s="490"/>
      <c r="AQ8" s="490"/>
      <c r="AR8" s="490"/>
      <c r="AS8" s="490"/>
      <c r="AT8" s="490"/>
      <c r="AU8" s="490"/>
      <c r="AV8" s="490"/>
      <c r="AW8" s="490"/>
      <c r="AX8" s="490"/>
      <c r="AY8" s="490"/>
      <c r="AZ8" s="490"/>
      <c r="BA8" s="490"/>
      <c r="BB8" s="490"/>
      <c r="BC8" s="490"/>
      <c r="BD8" s="490"/>
      <c r="BE8" s="490"/>
      <c r="BF8" s="490"/>
      <c r="BG8" s="490"/>
      <c r="BH8" s="490"/>
      <c r="BI8" s="490"/>
    </row>
    <row r="9" spans="1:67" ht="14.25" customHeight="1">
      <c r="A9" s="273"/>
      <c r="B9" s="700"/>
      <c r="C9" s="700"/>
      <c r="D9" s="700"/>
      <c r="E9" s="700"/>
      <c r="F9" s="700"/>
      <c r="G9" s="700"/>
      <c r="H9" s="700"/>
      <c r="I9" s="700"/>
      <c r="J9" s="700"/>
      <c r="K9" s="701"/>
      <c r="L9" s="695"/>
      <c r="M9" s="696"/>
      <c r="N9" s="696"/>
      <c r="O9" s="697"/>
      <c r="P9" s="702"/>
      <c r="Q9" s="703"/>
      <c r="R9" s="703"/>
      <c r="S9" s="703"/>
      <c r="T9" s="169"/>
      <c r="U9" s="704"/>
      <c r="V9" s="261">
        <v>1</v>
      </c>
      <c r="W9" s="511" t="str">
        <f>VLOOKUP($BJ$7,[1]eFFG!$O$4:$BW$274,11,FALSE)</f>
        <v>Clothes Washing for Income</v>
      </c>
      <c r="AJ9" s="308">
        <v>13</v>
      </c>
      <c r="AK9" s="705" t="str">
        <f>VLOOKUP($BJ$7,[1]eFFG!$O$4:$BW$274,23,FALSE)</f>
        <v>Production and Sale of Dairy Products (Milk, Cheese, or Curd)</v>
      </c>
      <c r="AS9" s="706"/>
      <c r="AT9" s="706"/>
      <c r="AU9" s="706"/>
      <c r="AV9" s="261">
        <v>25</v>
      </c>
      <c r="AW9" s="511" t="str">
        <f>VLOOKUP($BJ$7,[1]eFFG!$O$4:$BW$274,35,FALSE)</f>
        <v xml:space="preserve">Baker </v>
      </c>
      <c r="AY9" s="706"/>
      <c r="AZ9" s="706"/>
      <c r="BA9" s="706"/>
      <c r="BB9" s="706"/>
      <c r="BI9" s="20"/>
    </row>
    <row r="10" spans="1:67" ht="14.25" customHeight="1">
      <c r="A10" s="273">
        <v>2</v>
      </c>
      <c r="B10" s="700" t="str">
        <f>VLOOKUP(BN3,[1]eFFG!$O$4:$BW$274,12,FALSE)</f>
        <v>Yes</v>
      </c>
      <c r="C10" s="700"/>
      <c r="D10" s="700"/>
      <c r="E10" s="700"/>
      <c r="F10" s="700"/>
      <c r="G10" s="700"/>
      <c r="H10" s="700"/>
      <c r="I10" s="700"/>
      <c r="J10" s="700"/>
      <c r="K10" s="701"/>
      <c r="L10" s="695" t="s">
        <v>7</v>
      </c>
      <c r="M10" s="696"/>
      <c r="N10" s="696"/>
      <c r="O10" s="696"/>
      <c r="P10" s="512"/>
      <c r="Q10" s="512"/>
      <c r="R10" s="512"/>
      <c r="S10" s="512"/>
      <c r="T10" s="706"/>
      <c r="U10" s="707"/>
      <c r="V10" s="261">
        <v>2</v>
      </c>
      <c r="W10" s="511" t="str">
        <f>VLOOKUP($BJ$7,[1]eFFG!$O$4:$BW$274,12,FALSE)</f>
        <v>Crop Production for Home Consumption</v>
      </c>
      <c r="X10" s="38"/>
      <c r="Y10" s="38"/>
      <c r="Z10" s="491"/>
      <c r="AA10" s="491"/>
      <c r="AB10" s="491"/>
      <c r="AC10" s="491"/>
      <c r="AD10" s="491"/>
      <c r="AE10" s="491"/>
      <c r="AF10" s="480"/>
      <c r="AG10" s="38"/>
      <c r="AH10" s="38"/>
      <c r="AI10" s="171"/>
      <c r="AJ10" s="261">
        <v>14</v>
      </c>
      <c r="AK10" s="705" t="str">
        <f>VLOOKUP($BJ$7,[1]eFFG!$O$4:$BW$274,24,FALSE)</f>
        <v>Livestock Wage Labour</v>
      </c>
      <c r="AL10" s="171"/>
      <c r="AM10" s="171"/>
      <c r="AN10" s="38"/>
      <c r="AS10" s="168"/>
      <c r="AT10" s="168"/>
      <c r="AU10" s="168"/>
      <c r="AV10" s="308">
        <v>26</v>
      </c>
      <c r="AW10" s="511" t="str">
        <f>VLOOKUP($BJ$7,[1]eFFG!$O$4:$BW$274,36,FALSE)</f>
        <v>Tailor</v>
      </c>
      <c r="AY10" s="168"/>
      <c r="AZ10" s="168"/>
      <c r="BA10" s="168"/>
      <c r="BB10" s="168"/>
      <c r="BC10" s="168"/>
      <c r="BD10" s="168"/>
      <c r="BE10" s="168"/>
      <c r="BF10" s="168"/>
      <c r="BG10" s="19"/>
      <c r="BH10" s="19"/>
      <c r="BI10" s="708"/>
      <c r="BJ10" s="56"/>
      <c r="BK10" s="56"/>
    </row>
    <row r="11" spans="1:67" ht="14.25" customHeight="1">
      <c r="A11" s="273"/>
      <c r="B11" s="700"/>
      <c r="C11" s="700"/>
      <c r="D11" s="700"/>
      <c r="E11" s="700"/>
      <c r="F11" s="700"/>
      <c r="G11" s="700"/>
      <c r="H11" s="700"/>
      <c r="I11" s="700"/>
      <c r="J11" s="700"/>
      <c r="K11" s="701"/>
      <c r="L11" s="695"/>
      <c r="M11" s="696"/>
      <c r="N11" s="696"/>
      <c r="O11" s="696"/>
      <c r="P11" s="709"/>
      <c r="Q11" s="709"/>
      <c r="R11" s="709"/>
      <c r="S11" s="709"/>
      <c r="T11" s="19"/>
      <c r="U11" s="161"/>
      <c r="V11" s="261">
        <v>3</v>
      </c>
      <c r="W11" s="511" t="str">
        <f>VLOOKUP($BJ$7,[1]eFFG!$O$4:$BW$274,13,FALSE)</f>
        <v>Production And Sale Of Field Crops</v>
      </c>
      <c r="X11" s="39"/>
      <c r="Y11" s="39"/>
      <c r="Z11" s="39"/>
      <c r="AA11" s="39"/>
      <c r="AB11" s="39"/>
      <c r="AC11" s="39"/>
      <c r="AD11" s="39"/>
      <c r="AE11" s="39"/>
      <c r="AF11" s="39"/>
      <c r="AG11" s="39"/>
      <c r="AH11" s="39"/>
      <c r="AI11" s="171"/>
      <c r="AJ11" s="308">
        <v>15</v>
      </c>
      <c r="AK11" s="705" t="str">
        <f>VLOOKUP($BJ$7,[1]eFFG!$O$4:$BW$274,25,FALSE)</f>
        <v>Collection of Bushes / Firewood for Sale</v>
      </c>
      <c r="AL11" s="171"/>
      <c r="AM11" s="171"/>
      <c r="AN11" s="39"/>
      <c r="AO11" s="171"/>
      <c r="AP11" s="171"/>
      <c r="AV11" s="261">
        <v>27</v>
      </c>
      <c r="AW11" s="511" t="str">
        <f>VLOOKUP($BJ$7,[1]eFFG!$O$4:$BW$274,37,FALSE)</f>
        <v>Needlecraft</v>
      </c>
      <c r="AY11" s="168"/>
      <c r="AZ11" s="168"/>
      <c r="BA11" s="168"/>
      <c r="BB11" s="168"/>
      <c r="BC11" s="168"/>
      <c r="BD11" s="168"/>
      <c r="BE11" s="168"/>
      <c r="BF11" s="168"/>
      <c r="BG11" s="19"/>
      <c r="BH11" s="19"/>
      <c r="BI11" s="708"/>
      <c r="BJ11" s="3"/>
      <c r="BK11" s="2"/>
    </row>
    <row r="12" spans="1:67" ht="14.25" customHeight="1">
      <c r="A12" s="273" t="s">
        <v>0</v>
      </c>
      <c r="B12" s="710" t="s">
        <v>35</v>
      </c>
      <c r="C12" s="711"/>
      <c r="D12" s="712" t="s">
        <v>7</v>
      </c>
      <c r="E12" s="713"/>
      <c r="F12" s="714"/>
      <c r="G12" s="715" t="str">
        <f>CONCATENATE("[",'[2]In#'!$A$46," &gt;&gt;",FIXED(VLOOKUP(BN3,[1]eFFG!$O$4:$XX$4019,4,FALSE),2),"]")</f>
        <v>[IF ALL &gt;&gt;6.03]</v>
      </c>
      <c r="H12" s="715"/>
      <c r="I12" s="715"/>
      <c r="J12" s="273" t="s">
        <v>1</v>
      </c>
      <c r="K12" s="716" t="s">
        <v>36</v>
      </c>
      <c r="L12" s="717"/>
      <c r="M12" s="718"/>
      <c r="N12" s="712" t="s">
        <v>7</v>
      </c>
      <c r="O12" s="713"/>
      <c r="P12" s="714"/>
      <c r="Q12" s="1692" t="str">
        <f>CONCATENATE("[",'[2]In#'!$A$46," &gt;&gt;",FIXED(VLOOKUP(BN3,[1]eFFG!$O$4:$XX$4019,4,FALSE),2),"]")</f>
        <v>[IF ALL &gt;&gt;6.03]</v>
      </c>
      <c r="R12" s="1693"/>
      <c r="S12" s="1694"/>
      <c r="T12" s="19"/>
      <c r="U12" s="161"/>
      <c r="V12" s="261">
        <v>4</v>
      </c>
      <c r="W12" s="511" t="str">
        <f>VLOOKUP($BJ$7,[1]eFFG!$O$4:$BW$274,14,FALSE)</f>
        <v>Production And Sale Of Opium</v>
      </c>
      <c r="X12" s="39"/>
      <c r="Y12" s="39"/>
      <c r="Z12" s="39"/>
      <c r="AA12" s="39"/>
      <c r="AB12" s="39"/>
      <c r="AC12" s="39"/>
      <c r="AD12" s="39"/>
      <c r="AE12" s="39"/>
      <c r="AF12" s="39"/>
      <c r="AG12" s="39"/>
      <c r="AH12" s="39"/>
      <c r="AI12" s="171"/>
      <c r="AJ12" s="261">
        <v>16</v>
      </c>
      <c r="AK12" s="705" t="str">
        <f>VLOOKUP($BJ$7,[1]eFFG!$O$4:$BW$274,26,FALSE)</f>
        <v>Collection of Bushes / Firewood for Home Use</v>
      </c>
      <c r="AL12" s="171"/>
      <c r="AM12" s="171"/>
      <c r="AN12" s="39"/>
      <c r="AO12" s="171"/>
      <c r="AP12" s="171"/>
      <c r="AV12" s="261">
        <v>28</v>
      </c>
      <c r="AW12" s="705" t="str">
        <f>VLOOKUP($BJ$7,[1]eFFG!$O$4:$BW$274,38,FALSE)</f>
        <v>Carpet Weaving</v>
      </c>
      <c r="AZ12" s="168"/>
      <c r="BA12" s="168"/>
      <c r="BB12" s="168"/>
      <c r="BC12" s="168"/>
      <c r="BD12" s="168"/>
      <c r="BE12" s="168"/>
      <c r="BF12" s="168"/>
      <c r="BG12" s="19"/>
      <c r="BH12" s="19"/>
      <c r="BI12" s="708"/>
      <c r="BJ12" s="3"/>
      <c r="BK12" s="2"/>
    </row>
    <row r="13" spans="1:67" ht="14.25" customHeight="1">
      <c r="A13" s="273"/>
      <c r="B13" s="559"/>
      <c r="C13" s="497"/>
      <c r="D13" s="719"/>
      <c r="E13" s="720"/>
      <c r="F13" s="721"/>
      <c r="G13" s="722"/>
      <c r="H13" s="722"/>
      <c r="I13" s="722"/>
      <c r="J13" s="273"/>
      <c r="K13" s="723"/>
      <c r="L13" s="724"/>
      <c r="M13" s="725"/>
      <c r="N13" s="719"/>
      <c r="O13" s="720"/>
      <c r="P13" s="721"/>
      <c r="Q13" s="1695"/>
      <c r="R13" s="722"/>
      <c r="S13" s="698"/>
      <c r="U13" s="190"/>
      <c r="V13" s="261">
        <v>5</v>
      </c>
      <c r="W13" s="511" t="str">
        <f>VLOOKUP($BJ$7,[1]eFFG!$O$4:$BW$274,15,FALSE)</f>
        <v>Production And Sale Of Orchard Products</v>
      </c>
      <c r="X13" s="39"/>
      <c r="Y13" s="39"/>
      <c r="Z13" s="479"/>
      <c r="AA13" s="480"/>
      <c r="AB13" s="38"/>
      <c r="AC13" s="38"/>
      <c r="AD13" s="39"/>
      <c r="AE13" s="479"/>
      <c r="AF13" s="491"/>
      <c r="AG13" s="38"/>
      <c r="AH13" s="38"/>
      <c r="AI13" s="171"/>
      <c r="AJ13" s="261">
        <v>17</v>
      </c>
      <c r="AK13" s="705" t="str">
        <f>VLOOKUP($BJ$7,[1]eFFG!$O$4:$BW$274,27,FALSE)</f>
        <v>Beauty Parlor</v>
      </c>
      <c r="AL13" s="171"/>
      <c r="AM13" s="171"/>
      <c r="AN13" s="491"/>
      <c r="AO13" s="171"/>
      <c r="AP13" s="171"/>
      <c r="AV13" s="261">
        <v>29</v>
      </c>
      <c r="AW13" s="705" t="str">
        <f>VLOOKUP($BJ$7,[1]eFFG!$O$4:$BW$274,39,FALSE)</f>
        <v>Doctor</v>
      </c>
      <c r="AZ13" s="168"/>
      <c r="BA13" s="168"/>
      <c r="BB13" s="168"/>
      <c r="BC13" s="168"/>
      <c r="BD13" s="168"/>
      <c r="BE13" s="168"/>
      <c r="BF13" s="168"/>
      <c r="BG13" s="19"/>
      <c r="BH13" s="19"/>
      <c r="BI13" s="708"/>
      <c r="BJ13" s="3"/>
    </row>
    <row r="14" spans="1:67" ht="14.25" customHeight="1">
      <c r="U14" s="190"/>
      <c r="V14" s="261">
        <v>6</v>
      </c>
      <c r="W14" s="511" t="str">
        <f>VLOOKUP($BJ$7,[1]eFFG!$O$4:$BW$274,16,FALSE)</f>
        <v>Agricultural Wage Labour</v>
      </c>
      <c r="X14" s="39"/>
      <c r="Y14" s="39"/>
      <c r="Z14" s="39"/>
      <c r="AA14" s="39"/>
      <c r="AB14" s="39"/>
      <c r="AC14" s="39"/>
      <c r="AD14" s="39"/>
      <c r="AE14" s="39"/>
      <c r="AF14" s="39"/>
      <c r="AG14" s="39"/>
      <c r="AH14" s="39"/>
      <c r="AI14" s="171"/>
      <c r="AJ14" s="261">
        <v>18</v>
      </c>
      <c r="AK14" s="705" t="str">
        <f>VLOOKUP($BJ$7,[1]eFFG!$O$4:$BW$274,28,FALSE)</f>
        <v>Trading / Middleman</v>
      </c>
      <c r="AL14" s="171"/>
      <c r="AM14" s="171"/>
      <c r="AN14" s="491"/>
      <c r="AO14" s="171"/>
      <c r="AP14" s="171"/>
      <c r="AV14" s="261">
        <v>30</v>
      </c>
      <c r="AW14" s="705" t="str">
        <f>VLOOKUP($BJ$7,[1]eFFG!$O$4:$BW$274,40,FALSE)</f>
        <v>Health Worker / Nurse / Midwife</v>
      </c>
      <c r="AZ14" s="168"/>
      <c r="BA14" s="168"/>
      <c r="BB14" s="168"/>
      <c r="BC14" s="168"/>
      <c r="BD14" s="168"/>
      <c r="BE14" s="168"/>
      <c r="BF14" s="168"/>
      <c r="BG14" s="19"/>
      <c r="BH14" s="19"/>
      <c r="BI14" s="708"/>
      <c r="BJ14" s="3"/>
    </row>
    <row r="15" spans="1:67" ht="15" customHeight="1">
      <c r="A15" s="32">
        <f>VLOOKUP(BN18,[1]eFFG!$H$4:$J$274,3,FALSE)</f>
        <v>6.02</v>
      </c>
      <c r="B15" s="33"/>
      <c r="C15" s="99" t="str">
        <f>VLOOKUP(BN18,[1]eFFG!$O$4:$BW$274,9,FALSE)</f>
        <v>Do you have authority to use income generated by these activities?</v>
      </c>
      <c r="D15" s="99"/>
      <c r="E15" s="99"/>
      <c r="F15" s="99"/>
      <c r="G15" s="99"/>
      <c r="H15" s="99"/>
      <c r="I15" s="99"/>
      <c r="J15" s="99"/>
      <c r="K15" s="99"/>
      <c r="L15" s="99"/>
      <c r="M15" s="99"/>
      <c r="N15" s="99"/>
      <c r="O15" s="99"/>
      <c r="P15" s="99"/>
      <c r="Q15" s="99"/>
      <c r="R15" s="99"/>
      <c r="S15" s="100"/>
      <c r="U15" s="190"/>
      <c r="V15" s="261">
        <v>7</v>
      </c>
      <c r="W15" s="511" t="str">
        <f>VLOOKUP($BJ$7,[1]eFFG!$O$4:$BW$274,17,FALSE)</f>
        <v>Opium Wage Labour</v>
      </c>
      <c r="X15" s="169"/>
      <c r="Y15" s="169"/>
      <c r="Z15" s="169"/>
      <c r="AA15" s="169"/>
      <c r="AB15" s="169"/>
      <c r="AC15" s="169"/>
      <c r="AD15" s="169"/>
      <c r="AE15" s="169"/>
      <c r="AF15" s="169"/>
      <c r="AG15" s="169"/>
      <c r="AH15" s="169"/>
      <c r="AI15" s="171"/>
      <c r="AJ15" s="261">
        <v>19</v>
      </c>
      <c r="AK15" s="511" t="str">
        <f>VLOOKUP($BJ$7,[1]eFFG!$O$4:$BW$274,29,FALSE)</f>
        <v>Collector and Seller Of Bushes</v>
      </c>
      <c r="AL15" s="171"/>
      <c r="AM15" s="171"/>
      <c r="AN15" s="169"/>
      <c r="AO15" s="171"/>
      <c r="AP15" s="171"/>
      <c r="AV15" s="261">
        <v>31</v>
      </c>
      <c r="AW15" s="705" t="str">
        <f>VLOOKUP($BJ$7,[1]eFFG!$O$4:$BW$274,41,FALSE)</f>
        <v>Principal / Teacher Manager / Teacher</v>
      </c>
      <c r="AZ15" s="168"/>
      <c r="BA15" s="168"/>
      <c r="BB15" s="168"/>
      <c r="BC15" s="168"/>
      <c r="BD15" s="168"/>
      <c r="BE15" s="168"/>
      <c r="BF15" s="168"/>
      <c r="BG15" s="19"/>
      <c r="BI15" s="708"/>
      <c r="BJ15" s="3"/>
      <c r="BK15" s="2"/>
    </row>
    <row r="16" spans="1:67" ht="15" customHeight="1">
      <c r="A16" s="104"/>
      <c r="B16" s="166"/>
      <c r="C16" s="180"/>
      <c r="D16" s="180"/>
      <c r="E16" s="180"/>
      <c r="F16" s="180"/>
      <c r="G16" s="180"/>
      <c r="H16" s="180"/>
      <c r="I16" s="180"/>
      <c r="J16" s="180"/>
      <c r="K16" s="180"/>
      <c r="L16" s="180"/>
      <c r="M16" s="180"/>
      <c r="N16" s="180"/>
      <c r="O16" s="180"/>
      <c r="P16" s="180"/>
      <c r="Q16" s="180"/>
      <c r="R16" s="180"/>
      <c r="S16" s="181"/>
      <c r="U16" s="190"/>
      <c r="V16" s="261">
        <v>8</v>
      </c>
      <c r="W16" s="511" t="str">
        <f>VLOOKUP($BJ$7,[1]eFFG!$O$4:$BW$274,18,FALSE)</f>
        <v>Processing of Pistachios</v>
      </c>
      <c r="X16" s="169"/>
      <c r="Y16" s="169"/>
      <c r="Z16" s="169"/>
      <c r="AA16" s="169"/>
      <c r="AB16" s="169"/>
      <c r="AC16" s="169"/>
      <c r="AD16" s="169"/>
      <c r="AE16" s="169"/>
      <c r="AF16" s="169"/>
      <c r="AG16" s="169"/>
      <c r="AH16" s="169"/>
      <c r="AI16" s="171"/>
      <c r="AJ16" s="261">
        <v>20</v>
      </c>
      <c r="AK16" s="511" t="str">
        <f>VLOOKUP($BJ$7,[1]eFFG!$O$4:$BW$274,30,FALSE)</f>
        <v>Cross Border Trade</v>
      </c>
      <c r="AL16" s="171"/>
      <c r="AM16" s="171"/>
      <c r="AN16" s="169"/>
      <c r="AO16" s="171"/>
      <c r="AP16" s="171"/>
      <c r="AS16" s="207"/>
      <c r="AT16" s="207"/>
      <c r="AV16" s="261">
        <v>32</v>
      </c>
      <c r="AW16" s="705" t="str">
        <f>VLOOKUP($BJ$7,[1]eFFG!$O$4:$BW$274,42,FALSE)</f>
        <v>Job With Government</v>
      </c>
      <c r="AZ16" s="168"/>
      <c r="BA16" s="168"/>
      <c r="BB16" s="168"/>
      <c r="BC16" s="168"/>
      <c r="BD16" s="168"/>
      <c r="BE16" s="168"/>
      <c r="BF16" s="168"/>
      <c r="BG16" s="19"/>
      <c r="BI16" s="708"/>
      <c r="BJ16" s="3"/>
      <c r="BK16" s="2"/>
    </row>
    <row r="17" spans="1:67" ht="14.25" customHeight="1">
      <c r="A17" s="198" t="str">
        <f>VLOOKUP(BN18,[1]eFFG!$O$4:$BW$274,10,FALSE)</f>
        <v>[COUNT NUMBER OF RESPONDENTS GIVING EACH ANSWER AND ENTER NUMBER IN BOXES BELOW]</v>
      </c>
      <c r="B17" s="199"/>
      <c r="C17" s="199"/>
      <c r="D17" s="199"/>
      <c r="E17" s="199"/>
      <c r="F17" s="199"/>
      <c r="G17" s="199"/>
      <c r="H17" s="199"/>
      <c r="I17" s="199"/>
      <c r="J17" s="199"/>
      <c r="K17" s="199"/>
      <c r="L17" s="199"/>
      <c r="M17" s="199"/>
      <c r="N17" s="199"/>
      <c r="O17" s="199"/>
      <c r="P17" s="199"/>
      <c r="Q17" s="199"/>
      <c r="R17" s="199"/>
      <c r="S17" s="199"/>
      <c r="U17" s="190"/>
      <c r="V17" s="261">
        <v>9</v>
      </c>
      <c r="W17" s="511" t="str">
        <f>VLOOKUP($BJ$7,[1]eFFG!$O$4:$BW$274,19,FALSE)</f>
        <v>Livestock Production for Home Consumption</v>
      </c>
      <c r="X17" s="726"/>
      <c r="Y17" s="726"/>
      <c r="Z17" s="726"/>
      <c r="AA17" s="726"/>
      <c r="AB17" s="726"/>
      <c r="AC17" s="727"/>
      <c r="AD17" s="726"/>
      <c r="AE17" s="726"/>
      <c r="AF17" s="726"/>
      <c r="AG17" s="726"/>
      <c r="AH17" s="726"/>
      <c r="AI17" s="171"/>
      <c r="AJ17" s="308">
        <v>21</v>
      </c>
      <c r="AK17" s="511" t="str">
        <f>VLOOKUP($BJ$7,[1]eFFG!$O$4:$BW$274,31,FALSE)</f>
        <v>Smuggling</v>
      </c>
      <c r="AL17" s="171"/>
      <c r="AM17" s="171"/>
      <c r="AN17" s="726"/>
      <c r="AO17" s="171"/>
      <c r="AP17" s="171"/>
      <c r="AS17" s="207"/>
      <c r="AT17" s="207"/>
      <c r="AV17" s="261">
        <v>33</v>
      </c>
      <c r="AW17" s="705" t="str">
        <f>VLOOKUP($BJ$7,[1]eFFG!$O$4:$BW$274,43,FALSE)</f>
        <v>Job With Non-Government Organization</v>
      </c>
      <c r="AY17" s="168"/>
      <c r="AZ17" s="168"/>
      <c r="BA17" s="168"/>
      <c r="BB17" s="168"/>
      <c r="BC17" s="168"/>
      <c r="BD17" s="168"/>
      <c r="BE17" s="168"/>
      <c r="BF17" s="168"/>
      <c r="BG17" s="19"/>
      <c r="BH17" s="19"/>
      <c r="BI17" s="708"/>
      <c r="BJ17" s="3"/>
      <c r="BK17" s="2"/>
    </row>
    <row r="18" spans="1:67" ht="14.25" customHeight="1">
      <c r="A18" s="472"/>
      <c r="B18" s="473"/>
      <c r="C18" s="473"/>
      <c r="D18" s="473"/>
      <c r="E18" s="473"/>
      <c r="F18" s="473"/>
      <c r="G18" s="473"/>
      <c r="H18" s="473"/>
      <c r="I18" s="473"/>
      <c r="J18" s="473"/>
      <c r="K18" s="473"/>
      <c r="L18" s="473"/>
      <c r="M18" s="473"/>
      <c r="N18" s="473"/>
      <c r="O18" s="473"/>
      <c r="P18" s="473"/>
      <c r="Q18" s="473"/>
      <c r="R18" s="473"/>
      <c r="S18" s="473"/>
      <c r="U18" s="190"/>
      <c r="V18" s="261">
        <v>10</v>
      </c>
      <c r="W18" s="705" t="str">
        <f>VLOOKUP($BJ$7,[1]eFFG!$O$4:$BW$274,20,FALSE)</f>
        <v>Wool Weaving</v>
      </c>
      <c r="X18" s="726"/>
      <c r="Y18" s="726"/>
      <c r="Z18" s="726"/>
      <c r="AA18" s="726"/>
      <c r="AB18" s="726"/>
      <c r="AC18" s="726"/>
      <c r="AD18" s="726"/>
      <c r="AE18" s="726"/>
      <c r="AF18" s="726"/>
      <c r="AG18" s="726"/>
      <c r="AH18" s="726"/>
      <c r="AI18" s="171"/>
      <c r="AJ18" s="261">
        <v>22</v>
      </c>
      <c r="AK18" s="511" t="str">
        <f>VLOOKUP($BJ$7,[1]eFFG!$O$4:$BW$274,32,FALSE)</f>
        <v>Shopkeeper</v>
      </c>
      <c r="AL18" s="171"/>
      <c r="AM18" s="171"/>
      <c r="AN18" s="726"/>
      <c r="AO18" s="171"/>
      <c r="AP18" s="171"/>
      <c r="AS18" s="207"/>
      <c r="AT18" s="207"/>
      <c r="AV18" s="261">
        <v>34</v>
      </c>
      <c r="AW18" s="705" t="str">
        <f>VLOOKUP($BJ$7,[1]eFFG!$O$4:$BW$274,44,FALSE)</f>
        <v>Job With Company Or Private Sector</v>
      </c>
      <c r="AY18" s="168"/>
      <c r="AZ18" s="168"/>
      <c r="BA18" s="168"/>
      <c r="BB18" s="168"/>
      <c r="BC18" s="168"/>
      <c r="BD18" s="168"/>
      <c r="BE18" s="168"/>
      <c r="BF18" s="168"/>
      <c r="BG18" s="19"/>
      <c r="BH18" s="19"/>
      <c r="BI18" s="708"/>
      <c r="BJ18" s="3"/>
      <c r="BK18" s="2"/>
      <c r="BN18" s="103">
        <v>6.07</v>
      </c>
      <c r="BO18" s="103"/>
    </row>
    <row r="19" spans="1:67" ht="14.25" customHeight="1">
      <c r="A19" s="273">
        <v>1</v>
      </c>
      <c r="B19" s="728" t="str">
        <f>VLOOKUP(BN18,[1]eFFG!$O$4:$BW$274,11,FALSE)</f>
        <v>No</v>
      </c>
      <c r="C19" s="729"/>
      <c r="D19" s="729"/>
      <c r="E19" s="729"/>
      <c r="F19" s="729"/>
      <c r="G19" s="729"/>
      <c r="H19" s="729"/>
      <c r="I19" s="729"/>
      <c r="J19" s="729"/>
      <c r="K19" s="729"/>
      <c r="L19" s="729"/>
      <c r="M19" s="729"/>
      <c r="N19" s="729"/>
      <c r="O19" s="730" t="s">
        <v>7</v>
      </c>
      <c r="P19" s="445"/>
      <c r="Q19" s="445"/>
      <c r="R19" s="445"/>
      <c r="S19" s="224"/>
      <c r="U19" s="190"/>
      <c r="V19" s="261">
        <v>11</v>
      </c>
      <c r="W19" s="705" t="str">
        <f>VLOOKUP($BJ$7,[1]eFFG!$O$4:$BW$274,21,FALSE)</f>
        <v>Production And Sale Of Live Animals</v>
      </c>
      <c r="X19" s="39"/>
      <c r="Y19" s="39"/>
      <c r="Z19" s="39"/>
      <c r="AA19" s="39"/>
      <c r="AB19" s="39"/>
      <c r="AC19" s="39"/>
      <c r="AD19" s="39"/>
      <c r="AE19" s="479"/>
      <c r="AF19" s="480"/>
      <c r="AG19" s="479"/>
      <c r="AH19" s="480"/>
      <c r="AI19" s="171"/>
      <c r="AJ19" s="261">
        <v>23</v>
      </c>
      <c r="AK19" s="511" t="str">
        <f>VLOOKUP($BJ$7,[1]eFFG!$O$4:$BW$274,33,FALSE)</f>
        <v>Milling</v>
      </c>
      <c r="AL19" s="171"/>
      <c r="AM19" s="171"/>
      <c r="AN19" s="491"/>
      <c r="AO19" s="171"/>
      <c r="AP19" s="171"/>
      <c r="AS19" s="207"/>
      <c r="AT19" s="207"/>
      <c r="AV19" s="261">
        <v>35</v>
      </c>
      <c r="AW19" s="380" t="str">
        <f>VLOOKUP($BJ$7,[1]eFFG!$O$4:$BW$274,45,FALSE)</f>
        <v>Military Service / Police / Army</v>
      </c>
      <c r="AY19" s="168"/>
      <c r="AZ19" s="168"/>
      <c r="BA19" s="168"/>
      <c r="BB19" s="168"/>
      <c r="BC19" s="168"/>
      <c r="BD19" s="168"/>
      <c r="BE19" s="168"/>
      <c r="BF19" s="168"/>
      <c r="BG19" s="19"/>
      <c r="BH19" s="19"/>
      <c r="BI19" s="708"/>
      <c r="BJ19" s="3"/>
      <c r="BK19" s="2"/>
      <c r="BN19" s="22">
        <f>VLOOKUP(BN18,[1]eFFG!$O$4:$BW$274,61,FALSE)</f>
        <v>0</v>
      </c>
      <c r="BO19" s="22"/>
    </row>
    <row r="20" spans="1:67" ht="14.25" customHeight="1">
      <c r="A20" s="273"/>
      <c r="B20" s="731"/>
      <c r="C20" s="732"/>
      <c r="D20" s="732"/>
      <c r="E20" s="732"/>
      <c r="F20" s="732"/>
      <c r="G20" s="732"/>
      <c r="H20" s="732"/>
      <c r="I20" s="732"/>
      <c r="J20" s="732"/>
      <c r="K20" s="732"/>
      <c r="L20" s="732"/>
      <c r="M20" s="732"/>
      <c r="N20" s="732"/>
      <c r="O20" s="733"/>
      <c r="P20" s="453"/>
      <c r="Q20" s="453"/>
      <c r="R20" s="453"/>
      <c r="S20" s="212"/>
      <c r="U20" s="45"/>
      <c r="V20" s="308">
        <v>12</v>
      </c>
      <c r="W20" s="705" t="str">
        <f>VLOOKUP($BJ$7,[1]eFFG!$O$4:$BW$274,22,FALSE)</f>
        <v>Production And Sale Of Leather, Skins &amp; Wool</v>
      </c>
      <c r="X20" s="38"/>
      <c r="Y20" s="38"/>
      <c r="Z20" s="38"/>
      <c r="AA20" s="38"/>
      <c r="AB20" s="38"/>
      <c r="AC20" s="38"/>
      <c r="AD20" s="38"/>
      <c r="AE20" s="38"/>
      <c r="AF20" s="38"/>
      <c r="AG20" s="39"/>
      <c r="AH20" s="38"/>
      <c r="AI20" s="171"/>
      <c r="AJ20" s="308">
        <v>24</v>
      </c>
      <c r="AK20" s="511" t="str">
        <f>VLOOKUP($BJ$7,[1]eFFG!$O$4:$BW$274,34,FALSE)</f>
        <v xml:space="preserve">Mining </v>
      </c>
      <c r="AL20" s="171"/>
      <c r="AM20" s="171"/>
      <c r="AN20" s="38"/>
      <c r="AO20" s="171"/>
      <c r="AP20" s="171"/>
      <c r="AS20" s="207"/>
      <c r="AT20" s="207"/>
      <c r="AV20" s="308">
        <v>36</v>
      </c>
      <c r="AW20" s="19" t="str">
        <f>VLOOKUP($BJ$7,[1]eFFG!$O$4:$BW$274,46,FALSE)</f>
        <v>Begging</v>
      </c>
      <c r="AY20" s="19"/>
      <c r="AZ20" s="92"/>
      <c r="BA20" s="167"/>
      <c r="BB20" s="248"/>
      <c r="BC20" s="248"/>
      <c r="BD20" s="248"/>
      <c r="BE20" s="248"/>
      <c r="BF20" s="248"/>
      <c r="BG20" s="19"/>
      <c r="BH20" s="734" t="s">
        <v>0</v>
      </c>
      <c r="BI20" s="308" t="s">
        <v>1</v>
      </c>
      <c r="BJ20" s="3"/>
      <c r="BK20" s="2"/>
      <c r="BN20" s="36" t="str">
        <f>VLOOKUP(BN18,[1]eFFG!$O$4:$BW$274,4,FALSE)</f>
        <v/>
      </c>
      <c r="BO20" s="36"/>
    </row>
    <row r="21" spans="1:67" ht="14.25" customHeight="1">
      <c r="A21" s="273">
        <v>2</v>
      </c>
      <c r="B21" s="728" t="str">
        <f>VLOOKUP(BN18,[1]eFFG!$O$4:$BW$274,12,FALSE)</f>
        <v>Yes</v>
      </c>
      <c r="C21" s="729"/>
      <c r="D21" s="729"/>
      <c r="E21" s="729"/>
      <c r="F21" s="729"/>
      <c r="G21" s="729"/>
      <c r="H21" s="729"/>
      <c r="I21" s="729"/>
      <c r="J21" s="729"/>
      <c r="K21" s="729"/>
      <c r="L21" s="729"/>
      <c r="M21" s="729"/>
      <c r="N21" s="729"/>
      <c r="O21" s="730" t="s">
        <v>7</v>
      </c>
      <c r="P21" s="445"/>
      <c r="Q21" s="445"/>
      <c r="R21" s="445"/>
      <c r="S21" s="224"/>
      <c r="T21" s="475"/>
      <c r="U21" s="45"/>
      <c r="V21" s="273" t="s">
        <v>4</v>
      </c>
      <c r="W21" s="735" t="str">
        <f>VLOOKUP($BJ$7,[1]eFFG!$O$4:$BW$274,47,FALSE)</f>
        <v>Other:</v>
      </c>
      <c r="X21" s="736"/>
      <c r="Y21" s="736"/>
      <c r="Z21" s="736"/>
      <c r="AA21" s="736"/>
      <c r="AB21" s="736"/>
      <c r="AC21" s="736"/>
      <c r="AD21" s="736"/>
      <c r="AE21" s="736"/>
      <c r="AF21" s="736"/>
      <c r="AG21" s="736"/>
      <c r="AH21" s="736"/>
      <c r="AI21" s="736"/>
      <c r="AJ21" s="736"/>
      <c r="AK21" s="736"/>
      <c r="AL21" s="736"/>
      <c r="AM21" s="736"/>
      <c r="AN21" s="736"/>
      <c r="AO21" s="736"/>
      <c r="AP21" s="736"/>
      <c r="AQ21" s="736"/>
      <c r="AR21" s="736"/>
      <c r="AS21" s="736"/>
      <c r="AT21" s="736"/>
      <c r="AU21" s="736"/>
      <c r="AV21" s="736"/>
      <c r="AW21" s="736"/>
      <c r="AX21" s="736"/>
      <c r="AY21" s="736"/>
      <c r="AZ21" s="736"/>
      <c r="BA21" s="736"/>
      <c r="BB21" s="736"/>
      <c r="BC21" s="736"/>
      <c r="BD21" s="736"/>
      <c r="BE21" s="736"/>
      <c r="BF21" s="736"/>
      <c r="BG21" s="736"/>
      <c r="BH21" s="736"/>
      <c r="BI21" s="736"/>
    </row>
    <row r="22" spans="1:67" ht="14.25" customHeight="1">
      <c r="A22" s="273"/>
      <c r="B22" s="731"/>
      <c r="C22" s="732"/>
      <c r="D22" s="732"/>
      <c r="E22" s="732"/>
      <c r="F22" s="732"/>
      <c r="G22" s="732"/>
      <c r="H22" s="732"/>
      <c r="I22" s="732"/>
      <c r="J22" s="737"/>
      <c r="K22" s="732"/>
      <c r="L22" s="732"/>
      <c r="M22" s="732"/>
      <c r="N22" s="732"/>
      <c r="O22" s="733"/>
      <c r="P22" s="453"/>
      <c r="Q22" s="453"/>
      <c r="R22" s="453"/>
      <c r="S22" s="212"/>
      <c r="T22" s="475"/>
      <c r="U22" s="738"/>
      <c r="V22" s="273"/>
      <c r="W22" s="735"/>
      <c r="X22" s="736"/>
      <c r="Y22" s="736"/>
      <c r="Z22" s="736"/>
      <c r="AA22" s="736"/>
      <c r="AB22" s="736"/>
      <c r="AC22" s="736"/>
      <c r="AD22" s="736"/>
      <c r="AE22" s="736"/>
      <c r="AF22" s="736"/>
      <c r="AG22" s="736"/>
      <c r="AH22" s="736"/>
      <c r="AI22" s="736"/>
      <c r="AJ22" s="736"/>
      <c r="AK22" s="736"/>
      <c r="AL22" s="736"/>
      <c r="AM22" s="736"/>
      <c r="AN22" s="736"/>
      <c r="AO22" s="736"/>
      <c r="AP22" s="736"/>
      <c r="AQ22" s="736"/>
      <c r="AR22" s="736"/>
      <c r="AS22" s="736"/>
      <c r="AT22" s="736"/>
      <c r="AU22" s="736"/>
      <c r="AV22" s="736"/>
      <c r="AW22" s="736"/>
      <c r="AX22" s="736"/>
      <c r="AY22" s="736"/>
      <c r="AZ22" s="736"/>
      <c r="BA22" s="736"/>
      <c r="BB22" s="736"/>
      <c r="BC22" s="736"/>
      <c r="BD22" s="736"/>
      <c r="BE22" s="736"/>
      <c r="BF22" s="736"/>
      <c r="BG22" s="736"/>
      <c r="BH22" s="736"/>
      <c r="BI22" s="736"/>
    </row>
    <row r="23" spans="1:67" ht="14.25" customHeight="1">
      <c r="A23" s="148" t="s">
        <v>0</v>
      </c>
      <c r="B23" s="739" t="s">
        <v>35</v>
      </c>
      <c r="C23" s="740"/>
      <c r="D23" s="740"/>
      <c r="E23" s="741"/>
      <c r="F23" s="742" t="s">
        <v>8</v>
      </c>
      <c r="G23" s="743"/>
      <c r="H23" s="743"/>
      <c r="I23" s="744"/>
      <c r="J23" s="148" t="s">
        <v>1</v>
      </c>
      <c r="K23" s="745" t="s">
        <v>36</v>
      </c>
      <c r="L23" s="746"/>
      <c r="M23" s="746"/>
      <c r="N23" s="746"/>
      <c r="O23" s="746"/>
      <c r="P23" s="747"/>
      <c r="Q23" s="742" t="s">
        <v>8</v>
      </c>
      <c r="R23" s="743"/>
      <c r="S23" s="743"/>
      <c r="T23" s="493"/>
      <c r="U23" s="748"/>
      <c r="V23" s="273"/>
      <c r="W23" s="735"/>
      <c r="X23" s="736"/>
      <c r="Y23" s="736"/>
      <c r="Z23" s="736"/>
      <c r="AA23" s="736"/>
      <c r="AB23" s="736"/>
      <c r="AC23" s="736"/>
      <c r="AD23" s="736"/>
      <c r="AE23" s="736"/>
      <c r="AF23" s="736"/>
      <c r="AG23" s="736"/>
      <c r="AH23" s="736"/>
      <c r="AI23" s="736"/>
      <c r="AJ23" s="736"/>
      <c r="AK23" s="736"/>
      <c r="AL23" s="736"/>
      <c r="AM23" s="736"/>
      <c r="AN23" s="736"/>
      <c r="AO23" s="736"/>
      <c r="AP23" s="736"/>
      <c r="AQ23" s="736"/>
      <c r="AR23" s="736"/>
      <c r="AS23" s="736"/>
      <c r="AT23" s="736"/>
      <c r="AU23" s="736"/>
      <c r="AV23" s="736"/>
      <c r="AW23" s="736"/>
      <c r="AX23" s="736"/>
      <c r="AY23" s="736"/>
      <c r="AZ23" s="736"/>
      <c r="BA23" s="736"/>
      <c r="BB23" s="736"/>
      <c r="BC23" s="736"/>
      <c r="BD23" s="736"/>
      <c r="BE23" s="736"/>
      <c r="BF23" s="736"/>
      <c r="BG23" s="736"/>
      <c r="BH23" s="736"/>
      <c r="BI23" s="736"/>
      <c r="BJ23" s="370"/>
      <c r="BK23" s="370"/>
    </row>
    <row r="24" spans="1:67" ht="14.25" customHeight="1">
      <c r="A24" s="148"/>
      <c r="B24" s="571"/>
      <c r="C24" s="521"/>
      <c r="D24" s="521"/>
      <c r="E24" s="522"/>
      <c r="F24" s="118"/>
      <c r="G24" s="119"/>
      <c r="H24" s="119"/>
      <c r="I24" s="572"/>
      <c r="J24" s="148"/>
      <c r="K24" s="524"/>
      <c r="L24" s="525"/>
      <c r="M24" s="525"/>
      <c r="N24" s="525"/>
      <c r="O24" s="525"/>
      <c r="P24" s="526"/>
      <c r="Q24" s="118"/>
      <c r="R24" s="119"/>
      <c r="S24" s="119"/>
      <c r="T24" s="370"/>
      <c r="U24" s="370"/>
      <c r="BJ24" s="46"/>
      <c r="BK24" s="46"/>
    </row>
    <row r="25" spans="1:67" ht="14.25" customHeight="1">
      <c r="T25" s="46"/>
      <c r="U25" s="46"/>
      <c r="V25" s="207"/>
      <c r="W25" s="749"/>
      <c r="X25" s="749"/>
      <c r="Y25" s="749"/>
      <c r="Z25" s="749"/>
      <c r="AA25" s="749"/>
      <c r="AB25" s="749"/>
      <c r="AC25" s="749"/>
      <c r="AD25" s="749"/>
      <c r="AE25" s="749"/>
      <c r="AF25" s="749"/>
      <c r="AG25" s="749"/>
      <c r="AH25" s="749"/>
      <c r="AI25" s="749"/>
      <c r="AJ25" s="749"/>
      <c r="AK25" s="749"/>
      <c r="AL25" s="749"/>
      <c r="AM25" s="749"/>
      <c r="AN25" s="749"/>
      <c r="AO25" s="749"/>
      <c r="AP25" s="749"/>
      <c r="AQ25" s="749"/>
      <c r="AR25" s="749"/>
      <c r="AS25" s="749"/>
      <c r="AT25" s="749"/>
      <c r="AU25" s="749"/>
      <c r="AV25" s="749"/>
      <c r="AW25" s="749"/>
      <c r="AX25" s="749"/>
      <c r="AY25" s="749"/>
      <c r="AZ25" s="749"/>
      <c r="BA25" s="749"/>
      <c r="BB25" s="749"/>
      <c r="BC25" s="749"/>
      <c r="BD25" s="749"/>
      <c r="BE25" s="749"/>
      <c r="BF25" s="749"/>
      <c r="BG25" s="749"/>
      <c r="BH25" s="749"/>
      <c r="BI25" s="749"/>
      <c r="BJ25" s="56"/>
      <c r="BK25" s="56"/>
    </row>
    <row r="26" spans="1:67" ht="14.25" customHeight="1">
      <c r="T26" s="56"/>
      <c r="U26" s="56"/>
      <c r="V26" s="207"/>
      <c r="W26" s="749"/>
      <c r="X26" s="749"/>
      <c r="Y26" s="749"/>
      <c r="Z26" s="749"/>
      <c r="AA26" s="749"/>
      <c r="AB26" s="749"/>
      <c r="AC26" s="749"/>
      <c r="AD26" s="749"/>
      <c r="AE26" s="749"/>
      <c r="AF26" s="749"/>
      <c r="AG26" s="749"/>
      <c r="AH26" s="749"/>
      <c r="AI26" s="749"/>
      <c r="AJ26" s="749"/>
      <c r="AK26" s="749"/>
      <c r="AL26" s="749"/>
      <c r="AM26" s="749"/>
      <c r="AN26" s="749"/>
      <c r="AO26" s="749"/>
      <c r="AP26" s="749"/>
      <c r="AQ26" s="749"/>
      <c r="AR26" s="749"/>
      <c r="AS26" s="749"/>
      <c r="AT26" s="749"/>
      <c r="AU26" s="749"/>
      <c r="AV26" s="749"/>
      <c r="AW26" s="749"/>
      <c r="AX26" s="749"/>
      <c r="AY26" s="749"/>
      <c r="AZ26" s="749"/>
      <c r="BA26" s="749"/>
      <c r="BB26" s="749"/>
      <c r="BC26" s="749"/>
      <c r="BD26" s="749"/>
      <c r="BE26" s="749"/>
      <c r="BF26" s="749"/>
      <c r="BG26" s="749"/>
      <c r="BH26" s="749"/>
      <c r="BI26" s="749"/>
      <c r="BJ26" s="92"/>
      <c r="BK26" s="92"/>
    </row>
    <row r="27" spans="1:67" ht="14.25" customHeight="1">
      <c r="T27" s="39"/>
      <c r="U27" s="38"/>
      <c r="V27" s="207"/>
      <c r="W27" s="749"/>
      <c r="X27" s="749"/>
      <c r="Y27" s="749"/>
      <c r="Z27" s="749"/>
      <c r="AA27" s="749"/>
      <c r="AB27" s="749"/>
      <c r="AC27" s="749"/>
      <c r="AD27" s="749"/>
      <c r="AE27" s="749"/>
      <c r="AF27" s="749"/>
      <c r="AG27" s="749"/>
      <c r="AH27" s="749"/>
      <c r="AI27" s="749"/>
      <c r="AJ27" s="749"/>
      <c r="AK27" s="749"/>
      <c r="AL27" s="749"/>
      <c r="AM27" s="749"/>
      <c r="AN27" s="749"/>
      <c r="AO27" s="749"/>
      <c r="AP27" s="749"/>
      <c r="AQ27" s="749"/>
      <c r="AR27" s="749"/>
      <c r="AS27" s="749"/>
      <c r="AT27" s="749"/>
      <c r="AU27" s="749"/>
      <c r="AV27" s="749"/>
      <c r="AW27" s="749"/>
      <c r="AX27" s="749"/>
      <c r="AY27" s="749"/>
      <c r="AZ27" s="749"/>
      <c r="BA27" s="749"/>
      <c r="BB27" s="749"/>
      <c r="BC27" s="749"/>
      <c r="BD27" s="749"/>
      <c r="BE27" s="749"/>
      <c r="BF27" s="749"/>
      <c r="BG27" s="749"/>
      <c r="BH27" s="749"/>
      <c r="BI27" s="749"/>
      <c r="BJ27" s="92"/>
      <c r="BK27" s="92"/>
    </row>
    <row r="28" spans="1:67" ht="14.25" customHeight="1">
      <c r="T28" s="39"/>
      <c r="U28" s="38"/>
      <c r="BJ28" s="92"/>
      <c r="BK28" s="92"/>
    </row>
    <row r="29" spans="1:67" ht="14.25" customHeight="1">
      <c r="A29" s="247"/>
      <c r="B29" s="409"/>
      <c r="C29" s="409"/>
      <c r="D29" s="409"/>
      <c r="E29" s="409"/>
      <c r="F29" s="409"/>
      <c r="G29" s="409"/>
      <c r="H29" s="409"/>
      <c r="I29" s="409"/>
      <c r="J29" s="409"/>
      <c r="K29" s="409"/>
      <c r="L29" s="409"/>
      <c r="M29" s="409"/>
      <c r="N29" s="409"/>
      <c r="O29" s="409"/>
      <c r="P29" s="409"/>
      <c r="Q29" s="19"/>
      <c r="R29" s="19"/>
      <c r="S29" s="19"/>
      <c r="T29" s="39"/>
      <c r="U29" s="172"/>
      <c r="BJ29" s="92"/>
      <c r="BK29" s="92"/>
    </row>
    <row r="30" spans="1:67" ht="14.25" customHeight="1">
      <c r="A30" s="247"/>
      <c r="B30" s="409"/>
      <c r="C30" s="409"/>
      <c r="D30" s="409"/>
      <c r="E30" s="409"/>
      <c r="F30" s="409"/>
      <c r="G30" s="409"/>
      <c r="H30" s="409"/>
      <c r="I30" s="409"/>
      <c r="J30" s="409"/>
      <c r="K30" s="409"/>
      <c r="L30" s="409"/>
      <c r="M30" s="409"/>
      <c r="N30" s="409"/>
      <c r="O30" s="409"/>
      <c r="P30" s="409"/>
      <c r="Q30" s="19"/>
      <c r="R30" s="19"/>
      <c r="S30" s="19"/>
      <c r="T30" s="172"/>
      <c r="U30" s="172"/>
      <c r="AQ30" s="207"/>
      <c r="AR30" s="207"/>
      <c r="AS30" s="207"/>
      <c r="AT30" s="207"/>
      <c r="AW30" s="469"/>
      <c r="AX30" s="19"/>
      <c r="AY30" s="19"/>
      <c r="AZ30" s="19"/>
      <c r="BA30" s="167"/>
      <c r="BB30" s="469"/>
      <c r="BC30" s="469"/>
      <c r="BD30" s="469"/>
      <c r="BE30" s="469"/>
      <c r="BF30" s="469"/>
      <c r="BG30" s="19"/>
      <c r="BH30" s="19"/>
      <c r="BI30" s="19"/>
      <c r="BJ30" s="92"/>
      <c r="BK30" s="92"/>
    </row>
    <row r="31" spans="1:67" ht="14.25" customHeight="1">
      <c r="A31" s="247"/>
      <c r="B31" s="493"/>
      <c r="C31" s="493"/>
      <c r="D31" s="493"/>
      <c r="E31" s="493"/>
      <c r="F31" s="493"/>
      <c r="G31" s="493"/>
      <c r="H31" s="493"/>
      <c r="I31" s="493"/>
      <c r="J31" s="493"/>
      <c r="K31" s="493"/>
      <c r="L31" s="493"/>
      <c r="M31" s="493"/>
      <c r="N31" s="493"/>
      <c r="O31" s="493"/>
      <c r="P31" s="493"/>
      <c r="Q31" s="19"/>
      <c r="R31" s="19"/>
      <c r="S31" s="19"/>
      <c r="AQ31" s="207"/>
      <c r="AR31" s="207"/>
      <c r="AS31" s="207"/>
      <c r="AT31" s="207"/>
      <c r="AU31" s="469"/>
      <c r="AV31" s="469"/>
      <c r="AW31" s="469"/>
      <c r="AX31" s="19"/>
      <c r="AY31" s="19"/>
      <c r="AZ31" s="19"/>
      <c r="BA31" s="167"/>
      <c r="BB31" s="469"/>
      <c r="BC31" s="469"/>
      <c r="BD31" s="469"/>
      <c r="BE31" s="469"/>
      <c r="BF31" s="469"/>
      <c r="BG31" s="19"/>
      <c r="BH31" s="19"/>
      <c r="BI31" s="19"/>
      <c r="BJ31" s="92"/>
      <c r="BK31" s="92"/>
    </row>
    <row r="32" spans="1:67" ht="14.25" customHeight="1">
      <c r="A32" s="247"/>
      <c r="B32" s="493"/>
      <c r="C32" s="493"/>
      <c r="D32" s="493"/>
      <c r="E32" s="493"/>
      <c r="F32" s="493"/>
      <c r="G32" s="493"/>
      <c r="H32" s="493"/>
      <c r="I32" s="493"/>
      <c r="J32" s="493"/>
      <c r="K32" s="493"/>
      <c r="L32" s="493"/>
      <c r="M32" s="493"/>
      <c r="N32" s="493"/>
      <c r="O32" s="493"/>
      <c r="P32" s="493"/>
      <c r="Q32" s="19"/>
      <c r="R32" s="19"/>
    </row>
    <row r="33" spans="20:65" ht="14.25" customHeight="1">
      <c r="BG33" s="92"/>
      <c r="BH33" s="92"/>
      <c r="BI33" s="92"/>
      <c r="BJ33" s="92"/>
    </row>
    <row r="34" spans="20:65" ht="14.25" customHeight="1">
      <c r="BG34" s="92"/>
      <c r="BH34" s="92"/>
      <c r="BI34" s="92"/>
      <c r="BJ34" s="92"/>
    </row>
    <row r="35" spans="20:65" ht="14.25" customHeight="1">
      <c r="X35" s="750"/>
      <c r="Y35" s="750"/>
      <c r="Z35" s="750"/>
      <c r="AA35" s="750"/>
      <c r="AB35" s="750"/>
      <c r="AC35" s="19"/>
      <c r="AD35" s="19"/>
      <c r="AE35" s="19"/>
      <c r="AF35" s="167"/>
      <c r="AG35" s="469"/>
      <c r="AH35" s="469"/>
      <c r="AI35" s="469"/>
      <c r="AJ35" s="469"/>
      <c r="AK35" s="469"/>
      <c r="AL35" s="469"/>
      <c r="AM35" s="19"/>
      <c r="AN35" s="19"/>
      <c r="AO35" s="19"/>
      <c r="AP35" s="19"/>
      <c r="AQ35" s="167"/>
      <c r="AR35" s="207"/>
      <c r="AS35" s="493"/>
      <c r="AT35" s="493"/>
      <c r="AU35" s="92"/>
      <c r="AV35" s="92"/>
      <c r="AW35" s="92"/>
      <c r="AX35" s="92"/>
      <c r="AY35" s="92"/>
      <c r="AZ35" s="92"/>
      <c r="BA35" s="92"/>
      <c r="BB35" s="92"/>
      <c r="BC35" s="92"/>
      <c r="BD35" s="92"/>
      <c r="BE35" s="92"/>
      <c r="BF35" s="92"/>
      <c r="BG35" s="92"/>
      <c r="BH35" s="92"/>
      <c r="BI35" s="92"/>
      <c r="BJ35" s="201"/>
    </row>
    <row r="36" spans="20:65" ht="14.25" customHeight="1">
      <c r="X36" s="750"/>
      <c r="Y36" s="750"/>
      <c r="Z36" s="750"/>
      <c r="AA36" s="750"/>
      <c r="AB36" s="750"/>
      <c r="AC36" s="19"/>
      <c r="AD36" s="19"/>
      <c r="AE36" s="19"/>
      <c r="AF36" s="167"/>
      <c r="AG36" s="469"/>
      <c r="AH36" s="469"/>
      <c r="AI36" s="469"/>
      <c r="AJ36" s="469"/>
      <c r="AK36" s="469"/>
      <c r="AL36" s="469"/>
      <c r="AM36" s="19"/>
      <c r="AN36" s="19"/>
      <c r="AO36" s="19"/>
      <c r="AP36" s="19"/>
      <c r="AQ36" s="167"/>
      <c r="AR36" s="207"/>
      <c r="AS36" s="493"/>
      <c r="AT36" s="493"/>
      <c r="AU36" s="92"/>
      <c r="AV36" s="92"/>
      <c r="AW36" s="92"/>
      <c r="AX36" s="92"/>
      <c r="AY36" s="92"/>
      <c r="AZ36" s="92"/>
      <c r="BA36" s="92"/>
      <c r="BB36" s="92"/>
      <c r="BC36" s="92"/>
      <c r="BD36" s="92"/>
      <c r="BE36" s="92"/>
      <c r="BF36" s="92"/>
      <c r="BG36" s="92"/>
      <c r="BH36" s="92"/>
      <c r="BI36" s="92"/>
      <c r="BJ36" s="207"/>
      <c r="BK36" s="18"/>
    </row>
    <row r="37" spans="20:65" ht="14.25" customHeight="1">
      <c r="X37" s="750"/>
      <c r="Y37" s="750"/>
      <c r="Z37" s="750"/>
      <c r="AA37" s="750"/>
      <c r="AB37" s="750"/>
      <c r="AC37" s="19"/>
      <c r="AD37" s="19"/>
      <c r="AE37" s="19"/>
      <c r="AF37" s="167"/>
      <c r="AG37" s="469"/>
      <c r="AH37" s="469"/>
      <c r="AI37" s="469"/>
      <c r="AJ37" s="469"/>
      <c r="AK37" s="469"/>
      <c r="AL37" s="469"/>
      <c r="AM37" s="19"/>
      <c r="AN37" s="19"/>
      <c r="AO37" s="19"/>
      <c r="AP37" s="19"/>
      <c r="AQ37" s="167"/>
      <c r="AR37" s="493"/>
      <c r="AS37" s="493"/>
      <c r="AT37" s="493"/>
      <c r="AU37" s="493"/>
      <c r="AV37" s="493"/>
      <c r="AW37" s="493"/>
      <c r="AX37" s="19"/>
      <c r="AY37" s="19"/>
      <c r="AZ37" s="19"/>
      <c r="BA37" s="167"/>
      <c r="BB37" s="469"/>
      <c r="BC37" s="469"/>
      <c r="BD37" s="469"/>
      <c r="BE37" s="469"/>
      <c r="BF37" s="469"/>
      <c r="BG37" s="19"/>
      <c r="BH37" s="19"/>
      <c r="BI37" s="19"/>
      <c r="BJ37" s="18"/>
      <c r="BK37" s="18"/>
    </row>
    <row r="38" spans="20:65" ht="14.25" customHeight="1">
      <c r="X38" s="750"/>
      <c r="Y38" s="750"/>
      <c r="Z38" s="750"/>
      <c r="AA38" s="750"/>
      <c r="AB38" s="750"/>
      <c r="AC38" s="19"/>
      <c r="AD38" s="19"/>
      <c r="AE38" s="19"/>
      <c r="AF38" s="167"/>
      <c r="AG38" s="469"/>
      <c r="AH38" s="469"/>
      <c r="AI38" s="469"/>
      <c r="AJ38" s="469"/>
      <c r="AK38" s="469"/>
      <c r="AL38" s="469"/>
      <c r="AM38" s="19"/>
      <c r="AN38" s="19"/>
      <c r="AO38" s="19"/>
      <c r="AP38" s="19"/>
      <c r="AQ38" s="167"/>
      <c r="AR38" s="493"/>
      <c r="AS38" s="493"/>
      <c r="AT38" s="493"/>
      <c r="AU38" s="493"/>
      <c r="AV38" s="493"/>
      <c r="AW38" s="493"/>
      <c r="AX38" s="19"/>
      <c r="AY38" s="19"/>
      <c r="AZ38" s="19"/>
      <c r="BA38" s="167"/>
      <c r="BB38" s="469"/>
      <c r="BC38" s="469"/>
      <c r="BD38" s="469"/>
      <c r="BE38" s="469"/>
      <c r="BF38" s="469"/>
      <c r="BG38" s="19"/>
      <c r="BH38" s="19"/>
      <c r="BI38" s="19"/>
      <c r="BJ38" s="18"/>
      <c r="BK38" s="18"/>
      <c r="BL38" s="3"/>
      <c r="BM38" s="3"/>
    </row>
    <row r="39" spans="20:65" ht="14.25" customHeight="1">
      <c r="T39" s="172"/>
      <c r="U39" s="172"/>
      <c r="AO39" s="19"/>
      <c r="AP39" s="19"/>
      <c r="AQ39" s="167"/>
      <c r="AR39" s="493"/>
      <c r="AS39" s="493"/>
      <c r="AT39" s="493"/>
      <c r="AU39" s="493"/>
      <c r="AV39" s="493"/>
      <c r="AW39" s="493"/>
      <c r="AX39" s="19"/>
      <c r="AY39" s="19"/>
      <c r="AZ39" s="19"/>
      <c r="BA39" s="167"/>
      <c r="BB39" s="469"/>
      <c r="BC39" s="469"/>
      <c r="BD39" s="469"/>
      <c r="BE39" s="469"/>
      <c r="BF39" s="469"/>
      <c r="BG39" s="19"/>
      <c r="BH39" s="19"/>
      <c r="BI39" s="19"/>
      <c r="BJ39" s="92"/>
      <c r="BK39" s="92"/>
    </row>
    <row r="40" spans="20:65" ht="14.25" customHeight="1">
      <c r="T40" s="172"/>
      <c r="U40" s="172"/>
      <c r="V40" s="167"/>
      <c r="W40" s="750"/>
      <c r="X40" s="750"/>
      <c r="Y40" s="750"/>
      <c r="Z40" s="750"/>
      <c r="AA40" s="750"/>
      <c r="AB40" s="750"/>
      <c r="AC40" s="19"/>
      <c r="AD40" s="19"/>
      <c r="AE40" s="19"/>
      <c r="AF40" s="167"/>
      <c r="AG40" s="493"/>
      <c r="AH40" s="493"/>
      <c r="AI40" s="493"/>
      <c r="AJ40" s="493"/>
      <c r="AK40" s="493"/>
      <c r="AL40" s="493"/>
      <c r="AM40" s="19"/>
      <c r="AN40" s="19"/>
      <c r="AO40" s="19"/>
      <c r="AP40" s="19"/>
      <c r="AQ40" s="167"/>
      <c r="AR40" s="191"/>
      <c r="AS40" s="191"/>
      <c r="AT40" s="191"/>
      <c r="AU40" s="191"/>
      <c r="AV40" s="191"/>
      <c r="AW40" s="191"/>
      <c r="AX40" s="19"/>
      <c r="AY40" s="19"/>
      <c r="AZ40" s="19"/>
      <c r="BA40" s="167"/>
      <c r="BB40" s="248"/>
      <c r="BC40" s="248"/>
      <c r="BD40" s="248"/>
      <c r="BE40" s="248"/>
      <c r="BF40" s="248"/>
      <c r="BG40" s="19"/>
      <c r="BH40" s="19"/>
      <c r="BI40" s="19"/>
      <c r="BJ40" s="92"/>
      <c r="BK40" s="92"/>
    </row>
    <row r="41" spans="20:65" ht="14.25" customHeight="1">
      <c r="V41" s="167"/>
      <c r="W41" s="750"/>
      <c r="X41" s="750"/>
      <c r="Y41" s="750"/>
      <c r="Z41" s="750"/>
      <c r="AA41" s="750"/>
      <c r="AB41" s="750"/>
      <c r="AC41" s="19"/>
      <c r="AD41" s="19"/>
      <c r="AE41" s="19"/>
      <c r="AF41" s="167"/>
      <c r="AG41" s="493"/>
      <c r="AH41" s="493"/>
      <c r="AI41" s="493"/>
      <c r="AJ41" s="493"/>
      <c r="AK41" s="493"/>
      <c r="AL41" s="493"/>
      <c r="AM41" s="19"/>
      <c r="AN41" s="19"/>
      <c r="AO41" s="19"/>
      <c r="AP41" s="19"/>
      <c r="AQ41" s="167"/>
      <c r="AR41" s="191"/>
      <c r="AS41" s="191"/>
      <c r="AT41" s="191"/>
      <c r="AU41" s="191"/>
      <c r="AV41" s="191"/>
      <c r="AW41" s="191"/>
      <c r="AX41" s="19"/>
      <c r="AY41" s="19"/>
      <c r="AZ41" s="19"/>
      <c r="BA41" s="167"/>
      <c r="BB41" s="248"/>
      <c r="BC41" s="248"/>
      <c r="BD41" s="248"/>
      <c r="BE41" s="248"/>
      <c r="BF41" s="248"/>
      <c r="BG41" s="19"/>
      <c r="BH41" s="19"/>
      <c r="BI41" s="19"/>
      <c r="BJ41" s="92"/>
      <c r="BK41" s="92"/>
    </row>
    <row r="42" spans="20:65" ht="14.25" customHeight="1"/>
    <row r="43" spans="20:65" ht="14.25" customHeight="1"/>
    <row r="44" spans="20:65" ht="14.25" customHeight="1"/>
    <row r="45" spans="20:65" ht="14.25" customHeight="1"/>
    <row r="46" spans="20:65" ht="14.25" customHeight="1"/>
    <row r="47" spans="20:65" ht="14.25" customHeight="1"/>
    <row r="48" spans="20:6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sheetData>
  <mergeCells count="52">
    <mergeCell ref="J12:J13"/>
    <mergeCell ref="A21:A22"/>
    <mergeCell ref="A23:A24"/>
    <mergeCell ref="B21:N22"/>
    <mergeCell ref="O21:S22"/>
    <mergeCell ref="A17:S18"/>
    <mergeCell ref="A15:B16"/>
    <mergeCell ref="C15:S16"/>
    <mergeCell ref="A19:A20"/>
    <mergeCell ref="Q23:S24"/>
    <mergeCell ref="W21:W23"/>
    <mergeCell ref="X21:BI23"/>
    <mergeCell ref="V21:V23"/>
    <mergeCell ref="B10:K11"/>
    <mergeCell ref="D12:F13"/>
    <mergeCell ref="G12:I13"/>
    <mergeCell ref="B12:C13"/>
    <mergeCell ref="K12:M13"/>
    <mergeCell ref="Q12:S13"/>
    <mergeCell ref="N12:P13"/>
    <mergeCell ref="B23:E24"/>
    <mergeCell ref="F23:H24"/>
    <mergeCell ref="J23:J24"/>
    <mergeCell ref="K23:P24"/>
    <mergeCell ref="B19:N20"/>
    <mergeCell ref="A10:A11"/>
    <mergeCell ref="BN20:BO20"/>
    <mergeCell ref="BJ7:BK7"/>
    <mergeCell ref="BJ3:BK3"/>
    <mergeCell ref="BJ4:BK4"/>
    <mergeCell ref="BJ5:BK5"/>
    <mergeCell ref="BN18:BO18"/>
    <mergeCell ref="BN19:BO19"/>
    <mergeCell ref="X3:BI3"/>
    <mergeCell ref="V3:W3"/>
    <mergeCell ref="X7:BI7"/>
    <mergeCell ref="V7:W7"/>
    <mergeCell ref="V8:BI8"/>
    <mergeCell ref="L10:O11"/>
    <mergeCell ref="A12:A13"/>
    <mergeCell ref="O19:S20"/>
    <mergeCell ref="A1:BI1"/>
    <mergeCell ref="BN3:BO3"/>
    <mergeCell ref="BN4:BO4"/>
    <mergeCell ref="BN5:BO5"/>
    <mergeCell ref="A8:A9"/>
    <mergeCell ref="L8:O9"/>
    <mergeCell ref="B8:K9"/>
    <mergeCell ref="C3:S5"/>
    <mergeCell ref="A3:B5"/>
    <mergeCell ref="A6:S7"/>
    <mergeCell ref="P8:S9"/>
  </mergeCells>
  <printOptions horizontalCentered="1"/>
  <pageMargins left="0.19685039370078741" right="0.19685039370078741" top="0.19685039370078741" bottom="0.19685039370078741"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CF135"/>
  <sheetViews>
    <sheetView view="pageBreakPreview" zoomScaleSheetLayoutView="100" workbookViewId="0">
      <selection activeCell="BG9" sqref="A7:BI31"/>
    </sheetView>
  </sheetViews>
  <sheetFormatPr defaultRowHeight="11.25"/>
  <cols>
    <col min="1" max="19" width="2.42578125" style="4" customWidth="1"/>
    <col min="20" max="21" width="1.7109375" style="4" customWidth="1"/>
    <col min="22" max="40" width="2.42578125" style="4" customWidth="1"/>
    <col min="41" max="42" width="1.7109375" style="4" customWidth="1"/>
    <col min="43" max="61" width="2.42578125" style="4" customWidth="1"/>
    <col min="62" max="62" width="2.5703125" style="90" bestFit="1" customWidth="1"/>
    <col min="63" max="63" width="2.140625" style="90" customWidth="1"/>
    <col min="64" max="64" width="2.140625" style="91" customWidth="1"/>
    <col min="65" max="65" width="2.5703125" style="91" bestFit="1" customWidth="1"/>
    <col min="66" max="94" width="2.140625" style="91" customWidth="1"/>
    <col min="95" max="16384" width="9.140625" style="91"/>
  </cols>
  <sheetData>
    <row r="1" spans="1:84" s="91" customFormat="1" ht="15.75" customHeight="1">
      <c r="A1" s="1" t="str">
        <f>CONCATENATE([1]Sections!$P$1, " - / - ",[1]Sections!$P$10," ",[1]Sections!$Q$10,": ",[1]Sections!$S$10," [ ",[1]Sections!$V$2," ",ROMAN(COUNT($BL$1:$BL$908))," / ",ROMAN(BL1)," ]")</f>
        <v>Female Focus Group Questionnaire - / - Section 7: Women's Issues [ Page III / I ]</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90"/>
      <c r="BL1" s="91">
        <v>1</v>
      </c>
      <c r="BM1" s="91">
        <v>1</v>
      </c>
    </row>
    <row r="2" spans="1:84" s="91" customFormat="1" ht="6"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90"/>
      <c r="BK2" s="90"/>
    </row>
    <row r="3" spans="1:84" s="91" customFormat="1" ht="15" customHeight="1">
      <c r="A3" s="32">
        <f>VLOOKUP(BN3,[1]eFFG!$H$4:$J$274,3,FALSE)</f>
        <v>7.01</v>
      </c>
      <c r="B3" s="97"/>
      <c r="C3" s="177" t="str">
        <f>VLOOKUP(BN3,[1]eFFG!$O$4:$BW$274,9,FALSE)</f>
        <v>In this village, are there women who are well respected by men and women?</v>
      </c>
      <c r="D3" s="99"/>
      <c r="E3" s="99"/>
      <c r="F3" s="99"/>
      <c r="G3" s="99"/>
      <c r="H3" s="99"/>
      <c r="I3" s="99"/>
      <c r="J3" s="99"/>
      <c r="K3" s="99"/>
      <c r="L3" s="99"/>
      <c r="M3" s="99"/>
      <c r="N3" s="99"/>
      <c r="O3" s="99"/>
      <c r="P3" s="99"/>
      <c r="Q3" s="99"/>
      <c r="R3" s="99"/>
      <c r="S3" s="100"/>
      <c r="T3" s="4"/>
      <c r="U3" s="190"/>
      <c r="V3" s="454">
        <f>VLOOKUP(BP3,[1]eFFG!$H$4:$J$274,3,FALSE)</f>
        <v>7.0399999999999991</v>
      </c>
      <c r="W3" s="455"/>
      <c r="X3" s="456" t="str">
        <f>VLOOKUP(BP3,[1]eFFG!$O$4:$BW$274,9,FALSE)</f>
        <v>Who or what group?</v>
      </c>
      <c r="Y3" s="456"/>
      <c r="Z3" s="456"/>
      <c r="AA3" s="456"/>
      <c r="AB3" s="456"/>
      <c r="AC3" s="456"/>
      <c r="AD3" s="456"/>
      <c r="AE3" s="456"/>
      <c r="AF3" s="456"/>
      <c r="AG3" s="456"/>
      <c r="AH3" s="456"/>
      <c r="AI3" s="456"/>
      <c r="AJ3" s="456"/>
      <c r="AK3" s="456"/>
      <c r="AL3" s="456"/>
      <c r="AM3" s="456"/>
      <c r="AN3" s="457"/>
      <c r="AO3" s="4"/>
      <c r="AP3" s="366"/>
      <c r="AQ3" s="32">
        <f>VLOOKUP(BJ3,[1]eFFG!$H$4:$J$274,3,FALSE)</f>
        <v>7.0599999999999987</v>
      </c>
      <c r="AR3" s="33"/>
      <c r="AS3" s="99" t="str">
        <f>VLOOKUP(BJ3,[1]eFFG!$O$4:$BW$274,9,FALSE)</f>
        <v>Do you go to this person or group? [IF NOT] Why not?</v>
      </c>
      <c r="AT3" s="99"/>
      <c r="AU3" s="99"/>
      <c r="AV3" s="99"/>
      <c r="AW3" s="99"/>
      <c r="AX3" s="99"/>
      <c r="AY3" s="99"/>
      <c r="AZ3" s="99"/>
      <c r="BA3" s="99"/>
      <c r="BB3" s="99"/>
      <c r="BC3" s="99"/>
      <c r="BD3" s="99"/>
      <c r="BE3" s="99"/>
      <c r="BF3" s="99"/>
      <c r="BG3" s="99"/>
      <c r="BH3" s="99"/>
      <c r="BI3" s="100"/>
      <c r="BJ3" s="103">
        <v>10.85</v>
      </c>
      <c r="BK3" s="103"/>
      <c r="BL3" s="458"/>
      <c r="BM3" s="458"/>
      <c r="BN3" s="103">
        <v>10.81</v>
      </c>
      <c r="BO3" s="103"/>
      <c r="BP3" s="103">
        <v>10.83</v>
      </c>
      <c r="BQ3" s="103"/>
      <c r="BR3" s="458"/>
      <c r="BS3" s="458"/>
      <c r="BT3" s="458"/>
      <c r="BU3" s="458"/>
      <c r="BV3" s="458"/>
      <c r="BW3" s="458"/>
      <c r="BX3" s="458"/>
      <c r="BY3" s="458"/>
      <c r="BZ3" s="458"/>
      <c r="CA3" s="458"/>
      <c r="CB3" s="458"/>
      <c r="CC3" s="458"/>
      <c r="CD3" s="458"/>
    </row>
    <row r="4" spans="1:84" s="91" customFormat="1" ht="15" customHeight="1">
      <c r="A4" s="41"/>
      <c r="B4" s="254"/>
      <c r="C4" s="184"/>
      <c r="D4" s="185"/>
      <c r="E4" s="185"/>
      <c r="F4" s="185"/>
      <c r="G4" s="185"/>
      <c r="H4" s="185"/>
      <c r="I4" s="185"/>
      <c r="J4" s="185"/>
      <c r="K4" s="185"/>
      <c r="L4" s="185"/>
      <c r="M4" s="185"/>
      <c r="N4" s="185"/>
      <c r="O4" s="185"/>
      <c r="P4" s="185"/>
      <c r="Q4" s="185"/>
      <c r="R4" s="185"/>
      <c r="S4" s="186"/>
      <c r="T4" s="4"/>
      <c r="U4" s="190"/>
      <c r="V4" s="459" t="str">
        <f>VLOOKUP(BP3,[1]eFFG!$O$4:$BW$274,10,FALSE)</f>
        <v>[MARK ALL MENTIONED]</v>
      </c>
      <c r="W4" s="460"/>
      <c r="X4" s="460"/>
      <c r="Y4" s="460"/>
      <c r="Z4" s="460"/>
      <c r="AA4" s="460"/>
      <c r="AB4" s="460"/>
      <c r="AC4" s="460"/>
      <c r="AD4" s="460"/>
      <c r="AE4" s="460"/>
      <c r="AF4" s="460"/>
      <c r="AG4" s="460"/>
      <c r="AH4" s="460"/>
      <c r="AI4" s="460"/>
      <c r="AJ4" s="460"/>
      <c r="AK4" s="460"/>
      <c r="AL4" s="460"/>
      <c r="AM4" s="460"/>
      <c r="AN4" s="461"/>
      <c r="AO4" s="67"/>
      <c r="AP4" s="45"/>
      <c r="AQ4" s="41"/>
      <c r="AR4" s="42"/>
      <c r="AS4" s="185"/>
      <c r="AT4" s="185"/>
      <c r="AU4" s="185"/>
      <c r="AV4" s="185"/>
      <c r="AW4" s="185"/>
      <c r="AX4" s="185"/>
      <c r="AY4" s="185"/>
      <c r="AZ4" s="185"/>
      <c r="BA4" s="185"/>
      <c r="BB4" s="185"/>
      <c r="BC4" s="185"/>
      <c r="BD4" s="185"/>
      <c r="BE4" s="185"/>
      <c r="BF4" s="185"/>
      <c r="BG4" s="185"/>
      <c r="BH4" s="185"/>
      <c r="BI4" s="186"/>
      <c r="BJ4" s="22">
        <f>VLOOKUP(BJ3,[1]eFFG!$O$4:$BW$274,61,FALSE)</f>
        <v>0</v>
      </c>
      <c r="BK4" s="22"/>
      <c r="BL4" s="462"/>
      <c r="BM4" s="463"/>
      <c r="BN4" s="22">
        <f>VLOOKUP(BN3,[1]eFFG!$O$4:$BW$274,61,FALSE)</f>
        <v>0</v>
      </c>
      <c r="BO4" s="22"/>
      <c r="BP4" s="463"/>
      <c r="BQ4" s="463"/>
      <c r="BR4" s="463"/>
      <c r="BS4" s="463"/>
      <c r="BT4" s="463"/>
      <c r="BU4" s="463"/>
      <c r="BV4" s="463"/>
      <c r="BW4" s="463"/>
      <c r="BX4" s="463"/>
      <c r="BY4" s="463"/>
      <c r="BZ4" s="463"/>
      <c r="CA4" s="463"/>
      <c r="CB4" s="463"/>
      <c r="CC4" s="463"/>
      <c r="CD4" s="463"/>
    </row>
    <row r="5" spans="1:84" s="91" customFormat="1" ht="14.25" customHeight="1">
      <c r="A5" s="256">
        <v>1</v>
      </c>
      <c r="B5" s="257" t="str">
        <f>VLOOKUP(BN3,[1]eFFG!$O$4:$BW$274,11,FALSE)</f>
        <v>No</v>
      </c>
      <c r="C5" s="220"/>
      <c r="D5" s="221" t="str">
        <f>CONCATENATE("[&gt;&gt;",VLOOKUP(BN3,[1]eFFG!$O$4:$XX$4020,4,FALSE),"]")</f>
        <v>[&gt;&gt;7.03]</v>
      </c>
      <c r="E5" s="2"/>
      <c r="F5" s="2"/>
      <c r="G5" s="2"/>
      <c r="H5" s="2"/>
      <c r="I5" s="2"/>
      <c r="J5" s="2"/>
      <c r="K5" s="280" t="s">
        <v>0</v>
      </c>
      <c r="L5" s="202" t="s">
        <v>35</v>
      </c>
      <c r="M5" s="258"/>
      <c r="N5" s="2"/>
      <c r="O5" s="221" t="str">
        <f>CONCATENATE("[&gt;&gt;",VLOOKUP(BN3,[1]eFFG!$O$4:$XX$4020,4,FALSE),"]")</f>
        <v>[&gt;&gt;7.03]</v>
      </c>
      <c r="P5" s="2"/>
      <c r="Q5" s="222"/>
      <c r="R5" s="222"/>
      <c r="S5" s="259"/>
      <c r="T5" s="4"/>
      <c r="U5" s="190"/>
      <c r="V5" s="261">
        <v>1</v>
      </c>
      <c r="W5" s="464" t="str">
        <f>VLOOKUP(BP3,[1]eFFG!$O$4:$BW$274,11,FALSE)</f>
        <v>Women's group</v>
      </c>
      <c r="X5" s="465"/>
      <c r="Y5" s="465"/>
      <c r="Z5" s="466"/>
      <c r="AA5" s="466"/>
      <c r="AB5" s="466"/>
      <c r="AC5" s="466"/>
      <c r="AD5" s="261">
        <v>5</v>
      </c>
      <c r="AE5" s="464" t="str">
        <f>VLOOKUP(BP3,[1]eFFG!$O$4:$BW$274,15,FALSE)</f>
        <v>Group Established by NGO</v>
      </c>
      <c r="AF5" s="4"/>
      <c r="AG5" s="465"/>
      <c r="AH5" s="465"/>
      <c r="AI5" s="467"/>
      <c r="AJ5" s="90"/>
      <c r="AK5" s="90"/>
      <c r="AL5" s="467"/>
      <c r="AM5" s="467"/>
      <c r="AN5" s="468"/>
      <c r="AO5" s="68"/>
      <c r="AP5" s="45"/>
      <c r="AQ5" s="198" t="str">
        <f>VLOOKUP(BJ3,[1]eFFG!$O$4:$BW$274,10,FALSE)</f>
        <v>[COUNT NUMBER OF RESPONDENTS GIVING EACH ANSWER AND ENTER NUMBER IN BOXES BELOW]</v>
      </c>
      <c r="AR5" s="199"/>
      <c r="AS5" s="199"/>
      <c r="AT5" s="199"/>
      <c r="AU5" s="199"/>
      <c r="AV5" s="199"/>
      <c r="AW5" s="199"/>
      <c r="AX5" s="199"/>
      <c r="AY5" s="199"/>
      <c r="AZ5" s="199"/>
      <c r="BA5" s="199"/>
      <c r="BB5" s="199"/>
      <c r="BC5" s="199"/>
      <c r="BD5" s="199"/>
      <c r="BE5" s="199"/>
      <c r="BF5" s="199"/>
      <c r="BG5" s="199"/>
      <c r="BH5" s="199"/>
      <c r="BI5" s="200"/>
      <c r="BJ5" s="36" t="str">
        <f>VLOOKUP(BJ3,[1]eFFG!$O$4:$BW$274,4,FALSE)</f>
        <v/>
      </c>
      <c r="BK5" s="36"/>
      <c r="BL5" s="16"/>
      <c r="BM5" s="469"/>
      <c r="BN5" s="36">
        <f>VLOOKUP(BN3,[1]eFFG!$O$4:$BW$274,4,FALSE)</f>
        <v>7.0299999999999994</v>
      </c>
      <c r="BO5" s="36"/>
      <c r="BP5" s="469"/>
      <c r="BQ5" s="469"/>
      <c r="BR5" s="469"/>
      <c r="BS5" s="19"/>
      <c r="BT5" s="19"/>
      <c r="BU5" s="19"/>
      <c r="BV5" s="167"/>
      <c r="BW5" s="469"/>
      <c r="BX5" s="469"/>
      <c r="BY5" s="469"/>
      <c r="BZ5" s="469"/>
      <c r="CA5" s="469"/>
      <c r="CB5" s="19"/>
      <c r="CC5" s="19"/>
      <c r="CD5" s="19"/>
    </row>
    <row r="6" spans="1:84" s="91" customFormat="1" ht="14.25" customHeight="1">
      <c r="A6" s="261">
        <v>2</v>
      </c>
      <c r="B6" s="281" t="str">
        <f>VLOOKUP(BN3,[1]eFFG!$O$4:$BW$274,12,FALSE)</f>
        <v>Yes</v>
      </c>
      <c r="C6" s="282"/>
      <c r="D6" s="30"/>
      <c r="E6" s="30"/>
      <c r="F6" s="30"/>
      <c r="G6" s="30"/>
      <c r="H6" s="30"/>
      <c r="I6" s="30"/>
      <c r="J6" s="27"/>
      <c r="K6" s="261" t="s">
        <v>1</v>
      </c>
      <c r="L6" s="283" t="s">
        <v>36</v>
      </c>
      <c r="M6" s="30"/>
      <c r="N6" s="30"/>
      <c r="O6" s="284"/>
      <c r="P6" s="285" t="str">
        <f>CONCATENATE("[&gt;&gt;",VLOOKUP(BN3,[1]eFFG!$O$4:$XX$4020,4,FALSE),"]")</f>
        <v>[&gt;&gt;7.03]</v>
      </c>
      <c r="Q6" s="284"/>
      <c r="R6" s="284"/>
      <c r="S6" s="470"/>
      <c r="U6" s="45"/>
      <c r="V6" s="261">
        <v>2</v>
      </c>
      <c r="W6" s="464" t="str">
        <f>VLOOKUP(BP3,[1]eFFG!$O$4:$BW$274,12,FALSE)</f>
        <v>Mullah</v>
      </c>
      <c r="X6" s="39"/>
      <c r="Y6" s="39"/>
      <c r="Z6" s="39"/>
      <c r="AA6" s="39"/>
      <c r="AB6" s="39"/>
      <c r="AC6" s="39"/>
      <c r="AD6" s="261">
        <v>6</v>
      </c>
      <c r="AE6" s="464" t="str">
        <f>VLOOKUP(BP3,[1]eFFG!$O$4:$BW$274,16,FALSE)</f>
        <v>CDC</v>
      </c>
      <c r="AF6" s="4"/>
      <c r="AG6" s="39"/>
      <c r="AH6" s="39"/>
      <c r="AI6" s="171"/>
      <c r="AJ6" s="90"/>
      <c r="AK6" s="90"/>
      <c r="AL6" s="171"/>
      <c r="AM6" s="171"/>
      <c r="AN6" s="471"/>
      <c r="AO6" s="171"/>
      <c r="AP6" s="45"/>
      <c r="AQ6" s="472"/>
      <c r="AR6" s="473"/>
      <c r="AS6" s="473"/>
      <c r="AT6" s="473"/>
      <c r="AU6" s="473"/>
      <c r="AV6" s="473"/>
      <c r="AW6" s="473"/>
      <c r="AX6" s="473"/>
      <c r="AY6" s="473"/>
      <c r="AZ6" s="473"/>
      <c r="BA6" s="473"/>
      <c r="BB6" s="473"/>
      <c r="BC6" s="473"/>
      <c r="BD6" s="473"/>
      <c r="BE6" s="473"/>
      <c r="BF6" s="473"/>
      <c r="BG6" s="473"/>
      <c r="BH6" s="473"/>
      <c r="BI6" s="474"/>
      <c r="BJ6" s="19"/>
      <c r="BK6" s="19"/>
      <c r="BL6" s="16"/>
      <c r="BM6" s="469"/>
      <c r="BN6" s="469"/>
      <c r="BO6" s="469"/>
      <c r="BP6" s="469"/>
      <c r="BQ6" s="469"/>
      <c r="BR6" s="469"/>
      <c r="BS6" s="19"/>
      <c r="BT6" s="19"/>
      <c r="BU6" s="19"/>
      <c r="BV6" s="167"/>
      <c r="BW6" s="469"/>
      <c r="BX6" s="469"/>
      <c r="BY6" s="469"/>
      <c r="BZ6" s="469"/>
      <c r="CA6" s="469"/>
      <c r="CB6" s="19"/>
      <c r="CC6" s="19"/>
      <c r="CD6" s="19"/>
      <c r="CE6" s="90"/>
      <c r="CF6" s="90"/>
    </row>
    <row r="7" spans="1:84" s="91" customFormat="1" ht="14.25" customHeight="1">
      <c r="A7" s="247"/>
      <c r="B7" s="226"/>
      <c r="C7" s="226"/>
      <c r="D7" s="226"/>
      <c r="E7" s="226"/>
      <c r="F7" s="19"/>
      <c r="G7" s="19"/>
      <c r="H7" s="19"/>
      <c r="I7" s="38"/>
      <c r="J7" s="38"/>
      <c r="K7" s="38"/>
      <c r="L7" s="38"/>
      <c r="M7" s="247"/>
      <c r="N7" s="19"/>
      <c r="O7" s="19"/>
      <c r="P7" s="19"/>
      <c r="Q7" s="38"/>
      <c r="R7" s="38"/>
      <c r="S7" s="38"/>
      <c r="T7" s="475"/>
      <c r="U7" s="45"/>
      <c r="V7" s="261">
        <v>3</v>
      </c>
      <c r="W7" s="464" t="str">
        <f>VLOOKUP(BP3,[1]eFFG!$O$4:$BW$274,13,FALSE)</f>
        <v>Educated and respected woman</v>
      </c>
      <c r="X7" s="39"/>
      <c r="Y7" s="39"/>
      <c r="Z7" s="39"/>
      <c r="AA7" s="39"/>
      <c r="AB7" s="39"/>
      <c r="AC7" s="39"/>
      <c r="AD7" s="308">
        <v>7</v>
      </c>
      <c r="AE7" s="464" t="str">
        <f>VLOOKUP(BP3,[1]eFFG!$O$4:$BW$274,17,FALSE)</f>
        <v>Women's Council</v>
      </c>
      <c r="AF7" s="4"/>
      <c r="AG7" s="39"/>
      <c r="AH7" s="39"/>
      <c r="AI7" s="171"/>
      <c r="AJ7" s="90"/>
      <c r="AK7" s="90"/>
      <c r="AL7" s="171"/>
      <c r="AM7" s="171"/>
      <c r="AN7" s="263" t="s">
        <v>0</v>
      </c>
      <c r="AO7" s="171"/>
      <c r="AP7" s="45"/>
      <c r="AQ7" s="148">
        <v>1</v>
      </c>
      <c r="AR7" s="476" t="str">
        <f>VLOOKUP(BJ3,[1]eFFG!$O$4:$BW$274,11,FALSE)</f>
        <v>Yes, I Go To This Person or Group</v>
      </c>
      <c r="AS7" s="477"/>
      <c r="AT7" s="477"/>
      <c r="AU7" s="477"/>
      <c r="AV7" s="477"/>
      <c r="AW7" s="477"/>
      <c r="AX7" s="477"/>
      <c r="AY7" s="477"/>
      <c r="AZ7" s="477"/>
      <c r="BA7" s="477"/>
      <c r="BB7" s="477"/>
      <c r="BC7" s="477"/>
      <c r="BD7" s="477"/>
      <c r="BE7" s="477"/>
      <c r="BF7" s="478"/>
      <c r="BG7" s="246" t="s">
        <v>8</v>
      </c>
      <c r="BH7" s="119"/>
      <c r="BI7" s="119"/>
      <c r="BJ7" s="19"/>
      <c r="BK7" s="19"/>
      <c r="BL7" s="16"/>
      <c r="BM7" s="469"/>
      <c r="BN7" s="103">
        <v>10.82</v>
      </c>
      <c r="BO7" s="103"/>
      <c r="BP7" s="469"/>
      <c r="BQ7" s="469"/>
    </row>
    <row r="8" spans="1:84" s="91" customFormat="1" ht="15" customHeight="1">
      <c r="A8" s="175">
        <f>VLOOKUP(BN7,[1]eFFG!$H$4:$J$274,3,FALSE)</f>
        <v>7.02</v>
      </c>
      <c r="B8" s="175"/>
      <c r="C8" s="98" t="str">
        <f>VLOOKUP(BN7,[1]eFFG!$O$4:$BW$274,9,FALSE)</f>
        <v>Does this {woman / women} have any title(s) or position(s)? [IF YES] What?</v>
      </c>
      <c r="D8" s="98"/>
      <c r="E8" s="98"/>
      <c r="F8" s="98"/>
      <c r="G8" s="98"/>
      <c r="H8" s="98"/>
      <c r="I8" s="98"/>
      <c r="J8" s="98"/>
      <c r="K8" s="98"/>
      <c r="L8" s="98"/>
      <c r="M8" s="98"/>
      <c r="N8" s="98"/>
      <c r="O8" s="98"/>
      <c r="P8" s="98"/>
      <c r="Q8" s="98"/>
      <c r="R8" s="98"/>
      <c r="S8" s="98"/>
      <c r="T8" s="4"/>
      <c r="U8" s="190"/>
      <c r="V8" s="261">
        <v>4</v>
      </c>
      <c r="W8" s="464" t="str">
        <f>VLOOKUP(BP3,[1]eFFG!$O$4:$BW$274,14,FALSE)</f>
        <v>Educated and respected man</v>
      </c>
      <c r="X8" s="39"/>
      <c r="Y8" s="39"/>
      <c r="Z8" s="479"/>
      <c r="AA8" s="480"/>
      <c r="AB8" s="38"/>
      <c r="AC8" s="38"/>
      <c r="AD8" s="481"/>
      <c r="AE8" s="482"/>
      <c r="AF8" s="483"/>
      <c r="AG8" s="484"/>
      <c r="AH8" s="484"/>
      <c r="AI8" s="485"/>
      <c r="AJ8" s="486"/>
      <c r="AK8" s="486"/>
      <c r="AL8" s="485"/>
      <c r="AM8" s="485"/>
      <c r="AN8" s="261" t="s">
        <v>1</v>
      </c>
      <c r="AO8" s="171"/>
      <c r="AP8" s="45"/>
      <c r="AQ8" s="148"/>
      <c r="AR8" s="476"/>
      <c r="AS8" s="477"/>
      <c r="AT8" s="477"/>
      <c r="AU8" s="477"/>
      <c r="AV8" s="477"/>
      <c r="AW8" s="477"/>
      <c r="AX8" s="477"/>
      <c r="AY8" s="477"/>
      <c r="AZ8" s="477"/>
      <c r="BA8" s="477"/>
      <c r="BB8" s="477"/>
      <c r="BC8" s="477"/>
      <c r="BD8" s="477"/>
      <c r="BE8" s="477"/>
      <c r="BF8" s="478"/>
      <c r="BG8" s="246"/>
      <c r="BH8" s="119"/>
      <c r="BI8" s="119"/>
      <c r="BJ8" s="19"/>
      <c r="BK8" s="19"/>
      <c r="BL8" s="16"/>
      <c r="BM8" s="469"/>
      <c r="BN8" s="469"/>
      <c r="BO8" s="469"/>
      <c r="BP8" s="469"/>
      <c r="BQ8" s="469"/>
    </row>
    <row r="9" spans="1:84" s="91" customFormat="1" ht="15" customHeight="1">
      <c r="A9" s="175"/>
      <c r="B9" s="175"/>
      <c r="C9" s="98"/>
      <c r="D9" s="98"/>
      <c r="E9" s="98"/>
      <c r="F9" s="98"/>
      <c r="G9" s="98"/>
      <c r="H9" s="98"/>
      <c r="I9" s="98"/>
      <c r="J9" s="98"/>
      <c r="K9" s="98"/>
      <c r="L9" s="98"/>
      <c r="M9" s="98"/>
      <c r="N9" s="98"/>
      <c r="O9" s="98"/>
      <c r="P9" s="98"/>
      <c r="Q9" s="98"/>
      <c r="R9" s="98"/>
      <c r="S9" s="98"/>
      <c r="T9" s="67"/>
      <c r="U9" s="45"/>
      <c r="V9" s="273" t="s">
        <v>4</v>
      </c>
      <c r="W9" s="487" t="str">
        <f>VLOOKUP(BP3,[1]eFFG!$O$4:$BW$274,18,FALSE)</f>
        <v>Other:</v>
      </c>
      <c r="X9" s="488"/>
      <c r="Y9" s="488"/>
      <c r="Z9" s="488"/>
      <c r="AA9" s="488"/>
      <c r="AB9" s="488"/>
      <c r="AC9" s="488"/>
      <c r="AD9" s="488"/>
      <c r="AE9" s="488"/>
      <c r="AF9" s="488"/>
      <c r="AG9" s="488"/>
      <c r="AH9" s="488"/>
      <c r="AI9" s="488"/>
      <c r="AJ9" s="488"/>
      <c r="AK9" s="488"/>
      <c r="AL9" s="488"/>
      <c r="AM9" s="488"/>
      <c r="AN9" s="489"/>
      <c r="AO9" s="171"/>
      <c r="AP9" s="45"/>
      <c r="AQ9" s="148">
        <v>2</v>
      </c>
      <c r="AR9" s="476" t="str">
        <f>VLOOKUP(BJ3,[1]eFFG!$O$4:$BW$274,12,FALSE)</f>
        <v>Fear</v>
      </c>
      <c r="AS9" s="477"/>
      <c r="AT9" s="477"/>
      <c r="AU9" s="477"/>
      <c r="AV9" s="477"/>
      <c r="AW9" s="477"/>
      <c r="AX9" s="477"/>
      <c r="AY9" s="477"/>
      <c r="AZ9" s="477"/>
      <c r="BA9" s="477"/>
      <c r="BB9" s="477"/>
      <c r="BC9" s="477"/>
      <c r="BD9" s="477"/>
      <c r="BE9" s="477"/>
      <c r="BF9" s="478"/>
      <c r="BG9" s="246" t="s">
        <v>8</v>
      </c>
      <c r="BH9" s="119"/>
      <c r="BI9" s="119"/>
      <c r="BJ9" s="19"/>
      <c r="BK9" s="19"/>
      <c r="BN9" s="469"/>
      <c r="BO9" s="469"/>
      <c r="BP9" s="469"/>
      <c r="BQ9" s="469"/>
    </row>
    <row r="10" spans="1:84" s="91" customFormat="1" ht="14.25" customHeight="1">
      <c r="A10" s="490" t="str">
        <f>VLOOKUP(BN7,[1]eFFG!$O$4:$BW$274,10,FALSE)</f>
        <v>[MARK ALL MENTIONED]</v>
      </c>
      <c r="B10" s="490"/>
      <c r="C10" s="490"/>
      <c r="D10" s="490"/>
      <c r="E10" s="490"/>
      <c r="F10" s="490"/>
      <c r="G10" s="490"/>
      <c r="H10" s="490"/>
      <c r="I10" s="490"/>
      <c r="J10" s="490"/>
      <c r="K10" s="490"/>
      <c r="L10" s="490"/>
      <c r="M10" s="490"/>
      <c r="N10" s="490"/>
      <c r="O10" s="490"/>
      <c r="P10" s="490"/>
      <c r="Q10" s="490"/>
      <c r="R10" s="490"/>
      <c r="S10" s="490"/>
      <c r="T10" s="56"/>
      <c r="U10" s="45"/>
      <c r="V10" s="273"/>
      <c r="W10" s="487"/>
      <c r="X10" s="488"/>
      <c r="Y10" s="488"/>
      <c r="Z10" s="488"/>
      <c r="AA10" s="488"/>
      <c r="AB10" s="488"/>
      <c r="AC10" s="488"/>
      <c r="AD10" s="488"/>
      <c r="AE10" s="488"/>
      <c r="AF10" s="488"/>
      <c r="AG10" s="488"/>
      <c r="AH10" s="488"/>
      <c r="AI10" s="488"/>
      <c r="AJ10" s="488"/>
      <c r="AK10" s="488"/>
      <c r="AL10" s="488"/>
      <c r="AM10" s="488"/>
      <c r="AN10" s="488"/>
      <c r="AO10" s="171"/>
      <c r="AP10" s="45"/>
      <c r="AQ10" s="148"/>
      <c r="AR10" s="476"/>
      <c r="AS10" s="477"/>
      <c r="AT10" s="477"/>
      <c r="AU10" s="477"/>
      <c r="AV10" s="477"/>
      <c r="AW10" s="477"/>
      <c r="AX10" s="477"/>
      <c r="AY10" s="477"/>
      <c r="AZ10" s="477"/>
      <c r="BA10" s="477"/>
      <c r="BB10" s="477"/>
      <c r="BC10" s="477"/>
      <c r="BD10" s="477"/>
      <c r="BE10" s="477"/>
      <c r="BF10" s="478"/>
      <c r="BG10" s="246"/>
      <c r="BH10" s="119"/>
      <c r="BI10" s="119"/>
      <c r="BJ10" s="19"/>
      <c r="BK10" s="19"/>
      <c r="BN10" s="469"/>
      <c r="BO10" s="469"/>
    </row>
    <row r="11" spans="1:84" s="91" customFormat="1" ht="14.25" customHeight="1">
      <c r="A11" s="256">
        <v>1</v>
      </c>
      <c r="B11" s="464" t="str">
        <f>VLOOKUP(BN7,[1]eFFG!$O$4:$BW$274,11,FALSE)</f>
        <v>No, This Person Doesn't Have a Title or Position</v>
      </c>
      <c r="C11" s="38"/>
      <c r="D11" s="38"/>
      <c r="E11" s="491"/>
      <c r="F11" s="491"/>
      <c r="G11" s="491"/>
      <c r="H11" s="491"/>
      <c r="I11" s="4"/>
      <c r="J11" s="4"/>
      <c r="K11" s="4"/>
      <c r="L11" s="38"/>
      <c r="M11" s="38"/>
      <c r="N11" s="171"/>
      <c r="O11" s="90"/>
      <c r="P11" s="90"/>
      <c r="Q11" s="171"/>
      <c r="R11" s="171"/>
      <c r="S11" s="492"/>
      <c r="T11" s="171"/>
      <c r="U11" s="45"/>
      <c r="V11" s="273"/>
      <c r="W11" s="487"/>
      <c r="X11" s="488"/>
      <c r="Y11" s="488"/>
      <c r="Z11" s="488"/>
      <c r="AA11" s="488"/>
      <c r="AB11" s="488"/>
      <c r="AC11" s="488"/>
      <c r="AD11" s="488"/>
      <c r="AE11" s="488"/>
      <c r="AF11" s="488"/>
      <c r="AG11" s="488"/>
      <c r="AH11" s="488"/>
      <c r="AI11" s="488"/>
      <c r="AJ11" s="488"/>
      <c r="AK11" s="488"/>
      <c r="AL11" s="488"/>
      <c r="AM11" s="488"/>
      <c r="AN11" s="488"/>
      <c r="AO11" s="171"/>
      <c r="AP11" s="45"/>
      <c r="AQ11" s="148">
        <v>3</v>
      </c>
      <c r="AR11" s="476" t="str">
        <f>VLOOKUP(BJ3,[1]eFFG!$O$4:$BW$274,13,FALSE)</f>
        <v>Shame</v>
      </c>
      <c r="AS11" s="477"/>
      <c r="AT11" s="477"/>
      <c r="AU11" s="477"/>
      <c r="AV11" s="477"/>
      <c r="AW11" s="477"/>
      <c r="AX11" s="477"/>
      <c r="AY11" s="477"/>
      <c r="AZ11" s="477"/>
      <c r="BA11" s="477"/>
      <c r="BB11" s="477"/>
      <c r="BC11" s="477"/>
      <c r="BD11" s="477"/>
      <c r="BE11" s="477"/>
      <c r="BF11" s="478"/>
      <c r="BG11" s="246" t="s">
        <v>8</v>
      </c>
      <c r="BH11" s="119"/>
      <c r="BI11" s="119"/>
      <c r="BJ11" s="19"/>
      <c r="BK11" s="19"/>
      <c r="BN11" s="469"/>
      <c r="BO11" s="469"/>
    </row>
    <row r="12" spans="1:84" s="91" customFormat="1" ht="14.25" customHeight="1">
      <c r="A12" s="261">
        <v>2</v>
      </c>
      <c r="B12" s="464" t="str">
        <f>VLOOKUP(BN7,[1]eFFG!$O$4:$BW$274,12,FALSE)</f>
        <v>Head of Women's Council</v>
      </c>
      <c r="C12" s="39"/>
      <c r="D12" s="39"/>
      <c r="E12" s="39"/>
      <c r="F12" s="39"/>
      <c r="G12" s="39"/>
      <c r="H12" s="39"/>
      <c r="I12" s="4"/>
      <c r="J12" s="4"/>
      <c r="K12" s="4"/>
      <c r="L12" s="39"/>
      <c r="M12" s="39"/>
      <c r="N12" s="171"/>
      <c r="O12" s="90"/>
      <c r="P12" s="90"/>
      <c r="Q12" s="171"/>
      <c r="R12" s="171"/>
      <c r="S12" s="471"/>
      <c r="T12" s="171"/>
      <c r="U12" s="45"/>
      <c r="V12" s="273" t="s">
        <v>4</v>
      </c>
      <c r="W12" s="487" t="str">
        <f>VLOOKUP(BP3,[1]eFFG!$O$4:$BW$274,19,FALSE)</f>
        <v>Other:</v>
      </c>
      <c r="X12" s="488"/>
      <c r="Y12" s="488"/>
      <c r="Z12" s="488"/>
      <c r="AA12" s="488"/>
      <c r="AB12" s="488"/>
      <c r="AC12" s="488"/>
      <c r="AD12" s="488"/>
      <c r="AE12" s="488"/>
      <c r="AF12" s="488"/>
      <c r="AG12" s="488"/>
      <c r="AH12" s="488"/>
      <c r="AI12" s="488"/>
      <c r="AJ12" s="488"/>
      <c r="AK12" s="488"/>
      <c r="AL12" s="488"/>
      <c r="AM12" s="488"/>
      <c r="AN12" s="488"/>
      <c r="AO12" s="171"/>
      <c r="AP12" s="45"/>
      <c r="AQ12" s="148"/>
      <c r="AR12" s="476"/>
      <c r="AS12" s="477"/>
      <c r="AT12" s="477"/>
      <c r="AU12" s="477"/>
      <c r="AV12" s="477"/>
      <c r="AW12" s="477"/>
      <c r="AX12" s="477"/>
      <c r="AY12" s="477"/>
      <c r="AZ12" s="477"/>
      <c r="BA12" s="477"/>
      <c r="BB12" s="477"/>
      <c r="BC12" s="477"/>
      <c r="BD12" s="477"/>
      <c r="BE12" s="477"/>
      <c r="BF12" s="478"/>
      <c r="BG12" s="246"/>
      <c r="BH12" s="119"/>
      <c r="BI12" s="119"/>
      <c r="BJ12" s="19"/>
      <c r="BK12" s="19"/>
      <c r="BL12" s="16"/>
      <c r="BM12" s="469"/>
      <c r="BN12" s="469"/>
      <c r="BO12" s="469"/>
    </row>
    <row r="13" spans="1:84" s="91" customFormat="1" ht="14.25" customHeight="1">
      <c r="A13" s="261">
        <v>3</v>
      </c>
      <c r="B13" s="464" t="str">
        <f>VLOOKUP(BN7,[1]eFFG!$O$4:$BW$274,13,FALSE)</f>
        <v>Member of Women's Council</v>
      </c>
      <c r="C13" s="39"/>
      <c r="D13" s="39"/>
      <c r="E13" s="39"/>
      <c r="F13" s="39"/>
      <c r="G13" s="39"/>
      <c r="H13" s="39"/>
      <c r="I13" s="4"/>
      <c r="J13" s="4"/>
      <c r="K13" s="4"/>
      <c r="L13" s="39"/>
      <c r="M13" s="39"/>
      <c r="N13" s="171"/>
      <c r="O13" s="90"/>
      <c r="P13" s="90"/>
      <c r="Q13" s="171"/>
      <c r="R13" s="171"/>
      <c r="S13" s="20"/>
      <c r="T13" s="171"/>
      <c r="U13" s="45"/>
      <c r="V13" s="273"/>
      <c r="W13" s="487"/>
      <c r="X13" s="488"/>
      <c r="Y13" s="488"/>
      <c r="Z13" s="488"/>
      <c r="AA13" s="488"/>
      <c r="AB13" s="488"/>
      <c r="AC13" s="488"/>
      <c r="AD13" s="488"/>
      <c r="AE13" s="488"/>
      <c r="AF13" s="488"/>
      <c r="AG13" s="488"/>
      <c r="AH13" s="488"/>
      <c r="AI13" s="488"/>
      <c r="AJ13" s="488"/>
      <c r="AK13" s="488"/>
      <c r="AL13" s="488"/>
      <c r="AM13" s="488"/>
      <c r="AN13" s="488"/>
      <c r="AO13" s="171"/>
      <c r="AP13" s="45"/>
      <c r="AQ13" s="148">
        <v>4</v>
      </c>
      <c r="AR13" s="476" t="str">
        <f>VLOOKUP(BJ3,[1]eFFG!$O$4:$BW$274,14,FALSE)</f>
        <v>Not Appropriate / Against Custom</v>
      </c>
      <c r="AS13" s="477"/>
      <c r="AT13" s="477"/>
      <c r="AU13" s="477"/>
      <c r="AV13" s="477"/>
      <c r="AW13" s="477"/>
      <c r="AX13" s="477"/>
      <c r="AY13" s="477"/>
      <c r="AZ13" s="477"/>
      <c r="BA13" s="477"/>
      <c r="BB13" s="477"/>
      <c r="BC13" s="477"/>
      <c r="BD13" s="477"/>
      <c r="BE13" s="477"/>
      <c r="BF13" s="478"/>
      <c r="BG13" s="246" t="s">
        <v>8</v>
      </c>
      <c r="BH13" s="119"/>
      <c r="BI13" s="119"/>
      <c r="BJ13" s="19"/>
      <c r="BK13" s="19"/>
      <c r="BL13" s="16"/>
      <c r="BM13" s="469"/>
      <c r="BN13" s="469"/>
      <c r="BO13" s="469"/>
    </row>
    <row r="14" spans="1:84" s="91" customFormat="1" ht="14.25" customHeight="1">
      <c r="A14" s="261">
        <v>4</v>
      </c>
      <c r="B14" s="464" t="str">
        <f>VLOOKUP(BN7,[1]eFFG!$O$4:$BW$274,14,FALSE)</f>
        <v>Head of CDC (Woman)</v>
      </c>
      <c r="C14" s="39"/>
      <c r="D14" s="39"/>
      <c r="E14" s="479"/>
      <c r="F14" s="480"/>
      <c r="G14" s="38"/>
      <c r="H14" s="38"/>
      <c r="I14" s="39"/>
      <c r="J14" s="479"/>
      <c r="K14" s="491"/>
      <c r="L14" s="38"/>
      <c r="M14" s="38"/>
      <c r="N14" s="171"/>
      <c r="O14" s="92"/>
      <c r="P14" s="92"/>
      <c r="Q14" s="171"/>
      <c r="R14" s="171"/>
      <c r="S14" s="20"/>
      <c r="T14" s="171"/>
      <c r="U14" s="45"/>
      <c r="V14" s="273"/>
      <c r="W14" s="487"/>
      <c r="X14" s="488"/>
      <c r="Y14" s="488"/>
      <c r="Z14" s="488"/>
      <c r="AA14" s="488"/>
      <c r="AB14" s="488"/>
      <c r="AC14" s="488"/>
      <c r="AD14" s="488"/>
      <c r="AE14" s="488"/>
      <c r="AF14" s="488"/>
      <c r="AG14" s="488"/>
      <c r="AH14" s="488"/>
      <c r="AI14" s="488"/>
      <c r="AJ14" s="488"/>
      <c r="AK14" s="488"/>
      <c r="AL14" s="488"/>
      <c r="AM14" s="488"/>
      <c r="AN14" s="488"/>
      <c r="AO14" s="171"/>
      <c r="AP14" s="45"/>
      <c r="AQ14" s="148"/>
      <c r="AR14" s="476"/>
      <c r="AS14" s="477"/>
      <c r="AT14" s="477"/>
      <c r="AU14" s="477"/>
      <c r="AV14" s="477"/>
      <c r="AW14" s="477"/>
      <c r="AX14" s="477"/>
      <c r="AY14" s="477"/>
      <c r="AZ14" s="477"/>
      <c r="BA14" s="477"/>
      <c r="BB14" s="477"/>
      <c r="BC14" s="477"/>
      <c r="BD14" s="477"/>
      <c r="BE14" s="477"/>
      <c r="BF14" s="478"/>
      <c r="BG14" s="246"/>
      <c r="BH14" s="119"/>
      <c r="BI14" s="119"/>
      <c r="BJ14" s="19"/>
      <c r="BK14" s="19"/>
      <c r="BL14" s="16"/>
      <c r="BM14" s="469"/>
      <c r="BN14" s="469"/>
      <c r="BO14" s="469"/>
    </row>
    <row r="15" spans="1:84" s="91" customFormat="1" ht="14.25" customHeight="1">
      <c r="A15" s="261">
        <v>5</v>
      </c>
      <c r="B15" s="464" t="str">
        <f>VLOOKUP(BN7,[1]eFFG!$O$4:$BW$274,15,FALSE)</f>
        <v>Deputy Head of CDC (Woman)</v>
      </c>
      <c r="C15" s="4"/>
      <c r="D15" s="4"/>
      <c r="E15" s="4"/>
      <c r="F15" s="4"/>
      <c r="G15" s="4"/>
      <c r="H15" s="4"/>
      <c r="I15" s="4"/>
      <c r="J15" s="4"/>
      <c r="K15" s="4"/>
      <c r="L15" s="4"/>
      <c r="M15" s="4"/>
      <c r="N15" s="4"/>
      <c r="O15" s="4"/>
      <c r="P15" s="4"/>
      <c r="Q15" s="4"/>
      <c r="R15" s="4"/>
      <c r="S15" s="20"/>
      <c r="T15" s="171"/>
      <c r="U15" s="45"/>
      <c r="V15" s="273" t="s">
        <v>4</v>
      </c>
      <c r="W15" s="487" t="str">
        <f>VLOOKUP(BP3,[1]eFFG!$O$4:$BW$274,19,FALSE)</f>
        <v>Other:</v>
      </c>
      <c r="X15" s="488"/>
      <c r="Y15" s="488"/>
      <c r="Z15" s="488"/>
      <c r="AA15" s="488"/>
      <c r="AB15" s="488"/>
      <c r="AC15" s="488"/>
      <c r="AD15" s="488"/>
      <c r="AE15" s="488"/>
      <c r="AF15" s="488"/>
      <c r="AG15" s="488"/>
      <c r="AH15" s="488"/>
      <c r="AI15" s="488"/>
      <c r="AJ15" s="488"/>
      <c r="AK15" s="488"/>
      <c r="AL15" s="488"/>
      <c r="AM15" s="488"/>
      <c r="AN15" s="488"/>
      <c r="AO15" s="39"/>
      <c r="AP15" s="45"/>
      <c r="AQ15" s="148">
        <v>5</v>
      </c>
      <c r="AR15" s="476" t="str">
        <f>VLOOKUP(BJ3,[1]eFFG!$O$4:$BW$274,15,FALSE)</f>
        <v>Not Allowed</v>
      </c>
      <c r="AS15" s="477"/>
      <c r="AT15" s="477"/>
      <c r="AU15" s="477"/>
      <c r="AV15" s="477"/>
      <c r="AW15" s="477"/>
      <c r="AX15" s="477"/>
      <c r="AY15" s="477"/>
      <c r="AZ15" s="477"/>
      <c r="BA15" s="477"/>
      <c r="BB15" s="477"/>
      <c r="BC15" s="477"/>
      <c r="BD15" s="477"/>
      <c r="BE15" s="477"/>
      <c r="BF15" s="478"/>
      <c r="BG15" s="246" t="s">
        <v>8</v>
      </c>
      <c r="BH15" s="119"/>
      <c r="BI15" s="119"/>
      <c r="BJ15" s="19"/>
      <c r="BK15" s="19"/>
      <c r="BL15" s="16"/>
      <c r="BM15" s="493"/>
      <c r="BN15" s="493"/>
    </row>
    <row r="16" spans="1:84" s="91" customFormat="1" ht="14.25" customHeight="1">
      <c r="A16" s="261">
        <v>6</v>
      </c>
      <c r="B16" s="464" t="str">
        <f>VLOOKUP(BN7,[1]eFFG!$O$4:$BW$274,16,FALSE)</f>
        <v>Treasurer of CDC (Woman)</v>
      </c>
      <c r="C16" s="4"/>
      <c r="D16" s="4"/>
      <c r="E16" s="4"/>
      <c r="F16" s="4"/>
      <c r="G16" s="4"/>
      <c r="H16" s="4"/>
      <c r="I16" s="4"/>
      <c r="J16" s="4"/>
      <c r="K16" s="4"/>
      <c r="L16" s="4"/>
      <c r="M16" s="4"/>
      <c r="N16" s="4"/>
      <c r="O16" s="4"/>
      <c r="P16" s="4"/>
      <c r="Q16" s="4"/>
      <c r="R16" s="4"/>
      <c r="S16" s="20"/>
      <c r="T16" s="171"/>
      <c r="U16" s="45"/>
      <c r="V16" s="273"/>
      <c r="W16" s="487"/>
      <c r="X16" s="488"/>
      <c r="Y16" s="488"/>
      <c r="Z16" s="488"/>
      <c r="AA16" s="488"/>
      <c r="AB16" s="488"/>
      <c r="AC16" s="488"/>
      <c r="AD16" s="488"/>
      <c r="AE16" s="488"/>
      <c r="AF16" s="488"/>
      <c r="AG16" s="488"/>
      <c r="AH16" s="488"/>
      <c r="AI16" s="488"/>
      <c r="AJ16" s="488"/>
      <c r="AK16" s="488"/>
      <c r="AL16" s="488"/>
      <c r="AM16" s="488"/>
      <c r="AN16" s="488"/>
      <c r="AO16" s="172"/>
      <c r="AP16" s="45"/>
      <c r="AQ16" s="148"/>
      <c r="AR16" s="476"/>
      <c r="AS16" s="477"/>
      <c r="AT16" s="477"/>
      <c r="AU16" s="477"/>
      <c r="AV16" s="477"/>
      <c r="AW16" s="477"/>
      <c r="AX16" s="477"/>
      <c r="AY16" s="477"/>
      <c r="AZ16" s="477"/>
      <c r="BA16" s="477"/>
      <c r="BB16" s="477"/>
      <c r="BC16" s="477"/>
      <c r="BD16" s="477"/>
      <c r="BE16" s="477"/>
      <c r="BF16" s="478"/>
      <c r="BG16" s="246"/>
      <c r="BH16" s="119"/>
      <c r="BI16" s="119"/>
      <c r="BJ16" s="19"/>
      <c r="BK16" s="19"/>
      <c r="BL16" s="16"/>
    </row>
    <row r="17" spans="1:67" s="91" customFormat="1" ht="14.25" customHeight="1">
      <c r="A17" s="308">
        <v>7</v>
      </c>
      <c r="B17" s="464" t="str">
        <f>VLOOKUP(BN7,[1]eFFG!$O$4:$BW$274,17,FALSE)</f>
        <v>Secretary of CDC</v>
      </c>
      <c r="C17" s="4"/>
      <c r="D17" s="4"/>
      <c r="E17" s="4"/>
      <c r="F17" s="4"/>
      <c r="G17" s="4"/>
      <c r="H17" s="4"/>
      <c r="I17" s="4"/>
      <c r="J17" s="4"/>
      <c r="K17" s="4"/>
      <c r="L17" s="4"/>
      <c r="M17" s="4"/>
      <c r="N17" s="4"/>
      <c r="O17" s="4"/>
      <c r="P17" s="4"/>
      <c r="Q17" s="4"/>
      <c r="R17" s="4"/>
      <c r="S17" s="20"/>
      <c r="T17" s="171"/>
      <c r="U17" s="45"/>
      <c r="V17" s="273"/>
      <c r="W17" s="487"/>
      <c r="X17" s="488"/>
      <c r="Y17" s="488"/>
      <c r="Z17" s="488"/>
      <c r="AA17" s="488"/>
      <c r="AB17" s="488"/>
      <c r="AC17" s="488"/>
      <c r="AD17" s="488"/>
      <c r="AE17" s="488"/>
      <c r="AF17" s="488"/>
      <c r="AG17" s="488"/>
      <c r="AH17" s="488"/>
      <c r="AI17" s="488"/>
      <c r="AJ17" s="488"/>
      <c r="AK17" s="488"/>
      <c r="AL17" s="488"/>
      <c r="AM17" s="488"/>
      <c r="AN17" s="488"/>
      <c r="AO17" s="172"/>
      <c r="AP17" s="45"/>
      <c r="AQ17" s="148">
        <v>6</v>
      </c>
      <c r="AR17" s="494" t="str">
        <f>VLOOKUP(BJ3,[1]eFFG!$O$4:$BW$274,16,FALSE)</f>
        <v>No Interest / No Problems</v>
      </c>
      <c r="AS17" s="494"/>
      <c r="AT17" s="494"/>
      <c r="AU17" s="494"/>
      <c r="AV17" s="494"/>
      <c r="AW17" s="494"/>
      <c r="AX17" s="494"/>
      <c r="AY17" s="494"/>
      <c r="AZ17" s="494"/>
      <c r="BA17" s="494"/>
      <c r="BB17" s="494"/>
      <c r="BC17" s="494"/>
      <c r="BD17" s="494"/>
      <c r="BE17" s="494"/>
      <c r="BF17" s="495"/>
      <c r="BG17" s="246" t="s">
        <v>8</v>
      </c>
      <c r="BH17" s="119"/>
      <c r="BI17" s="119"/>
      <c r="BJ17" s="19"/>
      <c r="BK17" s="19"/>
      <c r="BL17" s="16"/>
    </row>
    <row r="18" spans="1:67" s="91" customFormat="1" ht="14.25" customHeight="1">
      <c r="A18" s="261">
        <v>8</v>
      </c>
      <c r="B18" s="19" t="str">
        <f>VLOOKUP(BN7,[1]eFFG!$O$4:$BW$274,18,FALSE)</f>
        <v>Member of CDC</v>
      </c>
      <c r="C18" s="4"/>
      <c r="D18" s="4"/>
      <c r="E18" s="4"/>
      <c r="F18" s="4"/>
      <c r="G18" s="4"/>
      <c r="H18" s="4"/>
      <c r="I18" s="4"/>
      <c r="J18" s="4"/>
      <c r="K18" s="4"/>
      <c r="L18" s="4"/>
      <c r="M18" s="4"/>
      <c r="N18" s="4"/>
      <c r="O18" s="4"/>
      <c r="P18" s="4"/>
      <c r="Q18" s="4"/>
      <c r="R18" s="4"/>
      <c r="S18" s="20"/>
      <c r="T18" s="171"/>
      <c r="U18" s="45"/>
      <c r="V18" s="4"/>
      <c r="W18" s="4"/>
      <c r="X18" s="4"/>
      <c r="Y18" s="4"/>
      <c r="Z18" s="4"/>
      <c r="AA18" s="4"/>
      <c r="AB18" s="4"/>
      <c r="AC18" s="4"/>
      <c r="AD18" s="4"/>
      <c r="AE18" s="4"/>
      <c r="AF18" s="4"/>
      <c r="AG18" s="4"/>
      <c r="AH18" s="4"/>
      <c r="AI18" s="4"/>
      <c r="AJ18" s="4"/>
      <c r="AK18" s="4"/>
      <c r="AL18" s="4"/>
      <c r="AM18" s="4"/>
      <c r="AN18" s="4"/>
      <c r="AO18" s="4"/>
      <c r="AP18" s="45"/>
      <c r="AQ18" s="148"/>
      <c r="AR18" s="496"/>
      <c r="AS18" s="496"/>
      <c r="AT18" s="496"/>
      <c r="AU18" s="496"/>
      <c r="AV18" s="496"/>
      <c r="AW18" s="496"/>
      <c r="AX18" s="496"/>
      <c r="AY18" s="496"/>
      <c r="AZ18" s="496"/>
      <c r="BA18" s="496"/>
      <c r="BB18" s="496"/>
      <c r="BC18" s="496"/>
      <c r="BD18" s="496"/>
      <c r="BE18" s="496"/>
      <c r="BF18" s="497"/>
      <c r="BG18" s="246"/>
      <c r="BH18" s="119"/>
      <c r="BI18" s="119"/>
      <c r="BJ18" s="19"/>
      <c r="BK18" s="19"/>
      <c r="BL18" s="16"/>
    </row>
    <row r="19" spans="1:67" s="91" customFormat="1" ht="15" customHeight="1">
      <c r="A19" s="261">
        <v>9</v>
      </c>
      <c r="B19" s="19" t="str">
        <f>VLOOKUP(BN7,[1]eFFG!$O$4:$BW$274,19,FALSE)</f>
        <v>Teacher</v>
      </c>
      <c r="C19" s="4"/>
      <c r="D19" s="4"/>
      <c r="E19" s="4"/>
      <c r="F19" s="4"/>
      <c r="G19" s="4"/>
      <c r="H19" s="4"/>
      <c r="I19" s="4"/>
      <c r="J19" s="4"/>
      <c r="K19" s="4"/>
      <c r="L19" s="4"/>
      <c r="M19" s="4"/>
      <c r="N19" s="4"/>
      <c r="O19" s="4"/>
      <c r="P19" s="4"/>
      <c r="Q19" s="4"/>
      <c r="R19" s="4"/>
      <c r="S19" s="20"/>
      <c r="T19" s="171"/>
      <c r="U19" s="45"/>
      <c r="V19" s="175">
        <f>VLOOKUP(AO19,[1]eFFG!$H$4:$J$274,3,FALSE)</f>
        <v>7.0499999999999989</v>
      </c>
      <c r="W19" s="175"/>
      <c r="X19" s="98" t="str">
        <f>VLOOKUP(AO19,[1]eFFG!$O$4:$BW$274,9,FALSE)</f>
        <v>What sort of problems do they discuss?</v>
      </c>
      <c r="Y19" s="98"/>
      <c r="Z19" s="98"/>
      <c r="AA19" s="98"/>
      <c r="AB19" s="98"/>
      <c r="AC19" s="98"/>
      <c r="AD19" s="98"/>
      <c r="AE19" s="98"/>
      <c r="AF19" s="98"/>
      <c r="AG19" s="98"/>
      <c r="AH19" s="98"/>
      <c r="AI19" s="98"/>
      <c r="AJ19" s="98"/>
      <c r="AK19" s="98"/>
      <c r="AL19" s="98"/>
      <c r="AM19" s="98"/>
      <c r="AN19" s="98"/>
      <c r="AO19" s="103">
        <v>10.84</v>
      </c>
      <c r="AP19" s="103"/>
      <c r="AQ19" s="148" t="s">
        <v>4</v>
      </c>
      <c r="AR19" s="498" t="str">
        <f>VLOOKUP(BJ3,[1]eFFG!$O$4:$BW$274,17,FALSE)</f>
        <v>Other:</v>
      </c>
      <c r="AS19" s="499"/>
      <c r="AT19" s="500"/>
      <c r="AU19" s="500"/>
      <c r="AV19" s="500"/>
      <c r="AW19" s="500"/>
      <c r="AX19" s="500"/>
      <c r="AY19" s="500"/>
      <c r="AZ19" s="500"/>
      <c r="BA19" s="500"/>
      <c r="BB19" s="500"/>
      <c r="BC19" s="500"/>
      <c r="BD19" s="500"/>
      <c r="BE19" s="500"/>
      <c r="BF19" s="501"/>
      <c r="BG19" s="445" t="s">
        <v>8</v>
      </c>
      <c r="BH19" s="445"/>
      <c r="BI19" s="224"/>
      <c r="BJ19" s="19"/>
      <c r="BK19" s="19"/>
      <c r="BL19" s="16"/>
    </row>
    <row r="20" spans="1:67" s="91" customFormat="1" ht="14.25" customHeight="1">
      <c r="A20" s="261">
        <v>10</v>
      </c>
      <c r="B20" s="19" t="str">
        <f>VLOOKUP(BN7,[1]eFFG!$O$4:$BW$274,20,FALSE)</f>
        <v>Midwife</v>
      </c>
      <c r="C20" s="4"/>
      <c r="D20" s="4"/>
      <c r="E20" s="4"/>
      <c r="F20" s="4"/>
      <c r="G20" s="4"/>
      <c r="H20" s="4"/>
      <c r="I20" s="4"/>
      <c r="J20" s="4"/>
      <c r="K20" s="4"/>
      <c r="L20" s="4"/>
      <c r="M20" s="4"/>
      <c r="N20" s="4"/>
      <c r="O20" s="4"/>
      <c r="P20" s="4"/>
      <c r="Q20" s="4"/>
      <c r="R20" s="4"/>
      <c r="S20" s="263" t="s">
        <v>0</v>
      </c>
      <c r="T20" s="39"/>
      <c r="U20" s="45"/>
      <c r="V20" s="490" t="str">
        <f>VLOOKUP(AO19,[1]eFFG!$O$4:$BW$274,10,FALSE)</f>
        <v>[MARK ALL MENTIONED]</v>
      </c>
      <c r="W20" s="490"/>
      <c r="X20" s="490"/>
      <c r="Y20" s="490"/>
      <c r="Z20" s="490"/>
      <c r="AA20" s="490"/>
      <c r="AB20" s="490"/>
      <c r="AC20" s="490"/>
      <c r="AD20" s="490"/>
      <c r="AE20" s="490"/>
      <c r="AF20" s="490"/>
      <c r="AG20" s="490"/>
      <c r="AH20" s="490"/>
      <c r="AI20" s="490"/>
      <c r="AJ20" s="490"/>
      <c r="AK20" s="490"/>
      <c r="AL20" s="490"/>
      <c r="AM20" s="490"/>
      <c r="AN20" s="490"/>
      <c r="AO20" s="67"/>
      <c r="AP20" s="45"/>
      <c r="AQ20" s="148"/>
      <c r="AR20" s="502"/>
      <c r="AS20" s="503"/>
      <c r="AT20" s="504"/>
      <c r="AU20" s="504"/>
      <c r="AV20" s="504"/>
      <c r="AW20" s="504"/>
      <c r="AX20" s="504"/>
      <c r="AY20" s="504"/>
      <c r="AZ20" s="504"/>
      <c r="BA20" s="504"/>
      <c r="BB20" s="504"/>
      <c r="BC20" s="504"/>
      <c r="BD20" s="504"/>
      <c r="BE20" s="504"/>
      <c r="BF20" s="505"/>
      <c r="BG20" s="448"/>
      <c r="BH20" s="448"/>
      <c r="BI20" s="449"/>
      <c r="BJ20" s="19"/>
      <c r="BK20" s="19"/>
      <c r="BL20" s="16"/>
    </row>
    <row r="21" spans="1:67" s="91" customFormat="1" ht="14.25" customHeight="1">
      <c r="A21" s="261">
        <v>11</v>
      </c>
      <c r="B21" s="19" t="str">
        <f>VLOOKUP(BN7,[1]eFFG!$O$4:$BW$274,21,FALSE)</f>
        <v>White Hair</v>
      </c>
      <c r="C21" s="4"/>
      <c r="D21" s="4"/>
      <c r="E21" s="4"/>
      <c r="F21" s="4"/>
      <c r="G21" s="4"/>
      <c r="H21" s="4"/>
      <c r="I21" s="4"/>
      <c r="J21" s="4"/>
      <c r="K21" s="4"/>
      <c r="L21" s="4"/>
      <c r="M21" s="4"/>
      <c r="N21" s="4"/>
      <c r="O21" s="4"/>
      <c r="P21" s="4"/>
      <c r="Q21" s="4"/>
      <c r="R21" s="4"/>
      <c r="S21" s="261" t="s">
        <v>1</v>
      </c>
      <c r="T21" s="172"/>
      <c r="U21" s="45"/>
      <c r="V21" s="256">
        <v>1</v>
      </c>
      <c r="W21" s="464" t="str">
        <f>VLOOKUP(AO19,[1]eFFG!$O$4:$BW$274,11,FALSE)</f>
        <v>Family Problems</v>
      </c>
      <c r="X21" s="38"/>
      <c r="Y21" s="38"/>
      <c r="Z21" s="491"/>
      <c r="AA21" s="491"/>
      <c r="AB21" s="491"/>
      <c r="AC21" s="491"/>
      <c r="AD21" s="491"/>
      <c r="AE21" s="256">
        <v>6</v>
      </c>
      <c r="AF21" s="464" t="str">
        <f>VLOOKUP(AO19,[1]eFFG!$O$4:$BW$274,16,FALSE)</f>
        <v>Development Projects</v>
      </c>
      <c r="AG21" s="38"/>
      <c r="AH21" s="38"/>
      <c r="AI21" s="171"/>
      <c r="AJ21" s="90"/>
      <c r="AK21" s="90"/>
      <c r="AL21" s="171"/>
      <c r="AM21" s="171"/>
      <c r="AN21" s="492"/>
      <c r="AO21" s="56"/>
      <c r="AP21" s="45"/>
      <c r="AQ21" s="148"/>
      <c r="AR21" s="502"/>
      <c r="AS21" s="503"/>
      <c r="AT21" s="504"/>
      <c r="AU21" s="504"/>
      <c r="AV21" s="504"/>
      <c r="AW21" s="504"/>
      <c r="AX21" s="504"/>
      <c r="AY21" s="504"/>
      <c r="AZ21" s="504"/>
      <c r="BA21" s="504"/>
      <c r="BB21" s="504"/>
      <c r="BC21" s="504"/>
      <c r="BD21" s="504"/>
      <c r="BE21" s="504"/>
      <c r="BF21" s="505"/>
      <c r="BG21" s="448"/>
      <c r="BH21" s="448"/>
      <c r="BI21" s="449"/>
      <c r="BJ21" s="90"/>
      <c r="BK21" s="90"/>
    </row>
    <row r="22" spans="1:67" s="91" customFormat="1" ht="14.25" customHeight="1">
      <c r="A22" s="273" t="s">
        <v>4</v>
      </c>
      <c r="B22" s="487" t="str">
        <f>VLOOKUP(BN7,[1]eFFG!$O$4:$BW$274,22,FALSE)</f>
        <v>Other:</v>
      </c>
      <c r="C22" s="488"/>
      <c r="D22" s="488"/>
      <c r="E22" s="488"/>
      <c r="F22" s="488"/>
      <c r="G22" s="488"/>
      <c r="H22" s="488"/>
      <c r="I22" s="488"/>
      <c r="J22" s="488"/>
      <c r="K22" s="488"/>
      <c r="L22" s="488"/>
      <c r="M22" s="488"/>
      <c r="N22" s="488"/>
      <c r="O22" s="488"/>
      <c r="P22" s="488"/>
      <c r="Q22" s="488"/>
      <c r="R22" s="488"/>
      <c r="S22" s="489"/>
      <c r="T22" s="172"/>
      <c r="U22" s="45"/>
      <c r="V22" s="261">
        <v>2</v>
      </c>
      <c r="W22" s="464" t="str">
        <f>VLOOKUP(AO19,[1]eFFG!$O$4:$BW$274,12,FALSE)</f>
        <v>Marriage / Birth Matters</v>
      </c>
      <c r="X22" s="39"/>
      <c r="Y22" s="39"/>
      <c r="Z22" s="39"/>
      <c r="AA22" s="39"/>
      <c r="AB22" s="39"/>
      <c r="AC22" s="39"/>
      <c r="AD22" s="39"/>
      <c r="AE22" s="261">
        <v>7</v>
      </c>
      <c r="AF22" s="464" t="str">
        <f>VLOOKUP(AO19,[1]eFFG!$O$4:$BW$274,17,FALSE)</f>
        <v>Conflict Resolution</v>
      </c>
      <c r="AG22" s="39"/>
      <c r="AH22" s="39"/>
      <c r="AI22" s="171"/>
      <c r="AJ22" s="90"/>
      <c r="AK22" s="90"/>
      <c r="AL22" s="171"/>
      <c r="AM22" s="4"/>
      <c r="AN22" s="471"/>
      <c r="AO22" s="4"/>
      <c r="AP22" s="45"/>
      <c r="AQ22" s="148"/>
      <c r="AR22" s="506"/>
      <c r="AS22" s="507"/>
      <c r="AT22" s="508"/>
      <c r="AU22" s="508"/>
      <c r="AV22" s="508"/>
      <c r="AW22" s="508"/>
      <c r="AX22" s="508"/>
      <c r="AY22" s="508"/>
      <c r="AZ22" s="508"/>
      <c r="BA22" s="508"/>
      <c r="BB22" s="508"/>
      <c r="BC22" s="508"/>
      <c r="BD22" s="508"/>
      <c r="BE22" s="508"/>
      <c r="BF22" s="509"/>
      <c r="BG22" s="453"/>
      <c r="BH22" s="453"/>
      <c r="BI22" s="212"/>
      <c r="BJ22" s="510"/>
      <c r="BK22" s="493"/>
    </row>
    <row r="23" spans="1:67" s="91" customFormat="1" ht="14.25" customHeight="1">
      <c r="A23" s="273"/>
      <c r="B23" s="487"/>
      <c r="C23" s="488"/>
      <c r="D23" s="488"/>
      <c r="E23" s="488"/>
      <c r="F23" s="488"/>
      <c r="G23" s="488"/>
      <c r="H23" s="488"/>
      <c r="I23" s="488"/>
      <c r="J23" s="488"/>
      <c r="K23" s="488"/>
      <c r="L23" s="488"/>
      <c r="M23" s="488"/>
      <c r="N23" s="488"/>
      <c r="O23" s="488"/>
      <c r="P23" s="488"/>
      <c r="Q23" s="488"/>
      <c r="R23" s="488"/>
      <c r="S23" s="488"/>
      <c r="T23" s="4"/>
      <c r="U23" s="190"/>
      <c r="V23" s="261">
        <v>3</v>
      </c>
      <c r="W23" s="464" t="str">
        <f>VLOOKUP(AO19,[1]eFFG!$O$4:$BW$274,13,FALSE)</f>
        <v>Infertility</v>
      </c>
      <c r="X23" s="39"/>
      <c r="Y23" s="39"/>
      <c r="Z23" s="39"/>
      <c r="AA23" s="39"/>
      <c r="AB23" s="39"/>
      <c r="AC23" s="39"/>
      <c r="AD23" s="39"/>
      <c r="AE23" s="261">
        <v>8</v>
      </c>
      <c r="AF23" s="511" t="str">
        <f>VLOOKUP(AO19,[1]eFFG!$O$4:$BW$274,18,FALSE)</f>
        <v>Religious / Cultural Matters</v>
      </c>
      <c r="AG23" s="39"/>
      <c r="AH23" s="39"/>
      <c r="AI23" s="171"/>
      <c r="AJ23" s="90"/>
      <c r="AK23" s="90"/>
      <c r="AL23" s="171"/>
      <c r="AM23" s="4"/>
      <c r="AN23" s="20"/>
      <c r="AO23" s="4"/>
      <c r="AP23" s="45"/>
      <c r="AQ23" s="148" t="s">
        <v>4</v>
      </c>
      <c r="AR23" s="498" t="str">
        <f>VLOOKUP(BJ3,[1]eFFG!$O$4:$BW$274,18,FALSE)</f>
        <v>Other:</v>
      </c>
      <c r="AS23" s="499"/>
      <c r="AT23" s="500"/>
      <c r="AU23" s="500"/>
      <c r="AV23" s="500"/>
      <c r="AW23" s="500"/>
      <c r="AX23" s="500"/>
      <c r="AY23" s="500"/>
      <c r="AZ23" s="500"/>
      <c r="BA23" s="500"/>
      <c r="BB23" s="500"/>
      <c r="BC23" s="500"/>
      <c r="BD23" s="500"/>
      <c r="BE23" s="500"/>
      <c r="BF23" s="501"/>
      <c r="BG23" s="445" t="s">
        <v>8</v>
      </c>
      <c r="BH23" s="445"/>
      <c r="BI23" s="224"/>
      <c r="BJ23" s="510"/>
      <c r="BK23" s="493"/>
    </row>
    <row r="24" spans="1:67" s="91" customFormat="1" ht="14.25" customHeight="1">
      <c r="A24" s="273"/>
      <c r="B24" s="487"/>
      <c r="C24" s="488"/>
      <c r="D24" s="488"/>
      <c r="E24" s="488"/>
      <c r="F24" s="488"/>
      <c r="G24" s="488"/>
      <c r="H24" s="488"/>
      <c r="I24" s="488"/>
      <c r="J24" s="488"/>
      <c r="K24" s="488"/>
      <c r="L24" s="488"/>
      <c r="M24" s="488"/>
      <c r="N24" s="488"/>
      <c r="O24" s="488"/>
      <c r="P24" s="488"/>
      <c r="Q24" s="488"/>
      <c r="R24" s="488"/>
      <c r="S24" s="488"/>
      <c r="T24" s="4"/>
      <c r="U24" s="190"/>
      <c r="V24" s="261">
        <v>4</v>
      </c>
      <c r="W24" s="464" t="str">
        <f>VLOOKUP(AO19,[1]eFFG!$O$4:$BW$274,14,FALSE)</f>
        <v>Contraception</v>
      </c>
      <c r="X24" s="39"/>
      <c r="Y24" s="39"/>
      <c r="Z24" s="479"/>
      <c r="AA24" s="480"/>
      <c r="AB24" s="38"/>
      <c r="AC24" s="38"/>
      <c r="AD24" s="39"/>
      <c r="AE24" s="308">
        <v>9</v>
      </c>
      <c r="AF24" s="19" t="str">
        <f>VLOOKUP(AO19,[1]eFFG!$O$4:$BW$274,19,FALSE)</f>
        <v>Diseases / Health Problems</v>
      </c>
      <c r="AG24" s="38"/>
      <c r="AH24" s="38"/>
      <c r="AI24" s="171"/>
      <c r="AJ24" s="90"/>
      <c r="AK24" s="90"/>
      <c r="AL24" s="171"/>
      <c r="AM24" s="171"/>
      <c r="AN24" s="20"/>
      <c r="AO24" s="4"/>
      <c r="AP24" s="45"/>
      <c r="AQ24" s="148"/>
      <c r="AR24" s="502"/>
      <c r="AS24" s="503"/>
      <c r="AT24" s="504"/>
      <c r="AU24" s="504"/>
      <c r="AV24" s="504"/>
      <c r="AW24" s="504"/>
      <c r="AX24" s="504"/>
      <c r="AY24" s="504"/>
      <c r="AZ24" s="504"/>
      <c r="BA24" s="504"/>
      <c r="BB24" s="504"/>
      <c r="BC24" s="504"/>
      <c r="BD24" s="504"/>
      <c r="BE24" s="504"/>
      <c r="BF24" s="505"/>
      <c r="BG24" s="448"/>
      <c r="BH24" s="448"/>
      <c r="BI24" s="449"/>
      <c r="BJ24" s="4"/>
      <c r="BK24" s="4"/>
    </row>
    <row r="25" spans="1:67" s="91" customFormat="1" ht="14.25" customHeight="1">
      <c r="A25" s="273" t="s">
        <v>4</v>
      </c>
      <c r="B25" s="487" t="str">
        <f>VLOOKUP(BN7,[1]eFFG!$O$4:$BW$274,23,FALSE)</f>
        <v>Other:</v>
      </c>
      <c r="C25" s="488"/>
      <c r="D25" s="488"/>
      <c r="E25" s="488"/>
      <c r="F25" s="488"/>
      <c r="G25" s="488"/>
      <c r="H25" s="488"/>
      <c r="I25" s="488"/>
      <c r="J25" s="488"/>
      <c r="K25" s="488"/>
      <c r="L25" s="488"/>
      <c r="M25" s="488"/>
      <c r="N25" s="488"/>
      <c r="O25" s="488"/>
      <c r="P25" s="488"/>
      <c r="Q25" s="488"/>
      <c r="R25" s="488"/>
      <c r="S25" s="488"/>
      <c r="T25" s="4"/>
      <c r="U25" s="190"/>
      <c r="V25" s="261">
        <v>5</v>
      </c>
      <c r="W25" s="464" t="str">
        <f>VLOOKUP(AO19,[1]eFFG!$O$4:$BW$274,15,FALSE)</f>
        <v>Economic Problems</v>
      </c>
      <c r="X25" s="4"/>
      <c r="Y25" s="4"/>
      <c r="Z25" s="4"/>
      <c r="AA25" s="4"/>
      <c r="AB25" s="4"/>
      <c r="AC25" s="4"/>
      <c r="AD25" s="30"/>
      <c r="AE25" s="512"/>
      <c r="AF25" s="512"/>
      <c r="AG25" s="512"/>
      <c r="AH25" s="512"/>
      <c r="AI25" s="512"/>
      <c r="AJ25" s="512"/>
      <c r="AK25" s="512"/>
      <c r="AL25" s="513"/>
      <c r="AM25" s="263" t="s">
        <v>0</v>
      </c>
      <c r="AN25" s="261" t="s">
        <v>1</v>
      </c>
      <c r="AO25" s="171"/>
      <c r="AP25" s="45"/>
      <c r="AQ25" s="148"/>
      <c r="AR25" s="502"/>
      <c r="AS25" s="503"/>
      <c r="AT25" s="504"/>
      <c r="AU25" s="504"/>
      <c r="AV25" s="504"/>
      <c r="AW25" s="504"/>
      <c r="AX25" s="504"/>
      <c r="AY25" s="504"/>
      <c r="AZ25" s="504"/>
      <c r="BA25" s="504"/>
      <c r="BB25" s="504"/>
      <c r="BC25" s="504"/>
      <c r="BD25" s="504"/>
      <c r="BE25" s="504"/>
      <c r="BF25" s="505"/>
      <c r="BG25" s="448"/>
      <c r="BH25" s="448"/>
      <c r="BI25" s="449"/>
      <c r="BJ25" s="90"/>
      <c r="BK25" s="90"/>
    </row>
    <row r="26" spans="1:67" s="91" customFormat="1" ht="14.25" customHeight="1" thickBot="1">
      <c r="A26" s="273"/>
      <c r="B26" s="487"/>
      <c r="C26" s="488"/>
      <c r="D26" s="488"/>
      <c r="E26" s="488"/>
      <c r="F26" s="488"/>
      <c r="G26" s="488"/>
      <c r="H26" s="488"/>
      <c r="I26" s="488"/>
      <c r="J26" s="488"/>
      <c r="K26" s="488"/>
      <c r="L26" s="488"/>
      <c r="M26" s="488"/>
      <c r="N26" s="488"/>
      <c r="O26" s="488"/>
      <c r="P26" s="488"/>
      <c r="Q26" s="488"/>
      <c r="R26" s="488"/>
      <c r="S26" s="488"/>
      <c r="T26" s="4"/>
      <c r="U26" s="190"/>
      <c r="V26" s="273" t="s">
        <v>4</v>
      </c>
      <c r="W26" s="487" t="str">
        <f>VLOOKUP(AO19,[1]eFFG!$O$4:$BW$274,20,FALSE)</f>
        <v>Other:</v>
      </c>
      <c r="X26" s="488"/>
      <c r="Y26" s="488"/>
      <c r="Z26" s="488"/>
      <c r="AA26" s="488"/>
      <c r="AB26" s="488"/>
      <c r="AC26" s="488"/>
      <c r="AD26" s="488"/>
      <c r="AE26" s="488"/>
      <c r="AF26" s="488"/>
      <c r="AG26" s="488"/>
      <c r="AH26" s="488"/>
      <c r="AI26" s="488"/>
      <c r="AJ26" s="488"/>
      <c r="AK26" s="488"/>
      <c r="AL26" s="488"/>
      <c r="AM26" s="489"/>
      <c r="AN26" s="489"/>
      <c r="AO26" s="171"/>
      <c r="AP26" s="45"/>
      <c r="AQ26" s="348"/>
      <c r="AR26" s="502"/>
      <c r="AS26" s="503"/>
      <c r="AT26" s="504"/>
      <c r="AU26" s="504"/>
      <c r="AV26" s="504"/>
      <c r="AW26" s="504"/>
      <c r="AX26" s="504"/>
      <c r="AY26" s="504"/>
      <c r="AZ26" s="504"/>
      <c r="BA26" s="504"/>
      <c r="BB26" s="504"/>
      <c r="BC26" s="504"/>
      <c r="BD26" s="504"/>
      <c r="BE26" s="504"/>
      <c r="BF26" s="505"/>
      <c r="BG26" s="448"/>
      <c r="BH26" s="448"/>
      <c r="BI26" s="449"/>
      <c r="BJ26" s="90"/>
      <c r="BK26" s="90"/>
    </row>
    <row r="27" spans="1:67" s="91" customFormat="1" ht="14.25" customHeight="1">
      <c r="A27" s="273"/>
      <c r="B27" s="487"/>
      <c r="C27" s="488"/>
      <c r="D27" s="488"/>
      <c r="E27" s="488"/>
      <c r="F27" s="488"/>
      <c r="G27" s="488"/>
      <c r="H27" s="488"/>
      <c r="I27" s="488"/>
      <c r="J27" s="488"/>
      <c r="K27" s="488"/>
      <c r="L27" s="488"/>
      <c r="M27" s="488"/>
      <c r="N27" s="488"/>
      <c r="O27" s="488"/>
      <c r="P27" s="488"/>
      <c r="Q27" s="488"/>
      <c r="R27" s="488"/>
      <c r="S27" s="488"/>
      <c r="T27" s="4"/>
      <c r="U27" s="190"/>
      <c r="V27" s="273"/>
      <c r="W27" s="487"/>
      <c r="X27" s="488"/>
      <c r="Y27" s="488"/>
      <c r="Z27" s="488"/>
      <c r="AA27" s="488"/>
      <c r="AB27" s="488"/>
      <c r="AC27" s="488"/>
      <c r="AD27" s="488"/>
      <c r="AE27" s="488"/>
      <c r="AF27" s="488"/>
      <c r="AG27" s="488"/>
      <c r="AH27" s="488"/>
      <c r="AI27" s="488"/>
      <c r="AJ27" s="488"/>
      <c r="AK27" s="488"/>
      <c r="AL27" s="488"/>
      <c r="AM27" s="488"/>
      <c r="AN27" s="488"/>
      <c r="AO27" s="171"/>
      <c r="AP27" s="45"/>
      <c r="AQ27" s="514" t="s">
        <v>0</v>
      </c>
      <c r="AR27" s="515" t="s">
        <v>35</v>
      </c>
      <c r="AS27" s="515"/>
      <c r="AT27" s="515"/>
      <c r="AU27" s="515"/>
      <c r="AV27" s="516"/>
      <c r="AW27" s="244" t="s">
        <v>8</v>
      </c>
      <c r="AX27" s="245"/>
      <c r="AY27" s="245"/>
      <c r="AZ27" s="517"/>
      <c r="BA27" s="514" t="s">
        <v>1</v>
      </c>
      <c r="BB27" s="518" t="s">
        <v>36</v>
      </c>
      <c r="BC27" s="519"/>
      <c r="BD27" s="519"/>
      <c r="BE27" s="519"/>
      <c r="BF27" s="520"/>
      <c r="BG27" s="244" t="s">
        <v>8</v>
      </c>
      <c r="BH27" s="245"/>
      <c r="BI27" s="245"/>
      <c r="BJ27" s="90"/>
      <c r="BK27" s="90"/>
    </row>
    <row r="28" spans="1:67" s="91" customFormat="1" ht="14.25" customHeight="1">
      <c r="A28" s="4"/>
      <c r="B28" s="4"/>
      <c r="C28" s="4"/>
      <c r="D28" s="4"/>
      <c r="E28" s="4"/>
      <c r="F28" s="4"/>
      <c r="G28" s="4"/>
      <c r="H28" s="4"/>
      <c r="I28" s="4"/>
      <c r="J28" s="4"/>
      <c r="K28" s="4"/>
      <c r="L28" s="4"/>
      <c r="M28" s="4"/>
      <c r="N28" s="4"/>
      <c r="O28" s="4"/>
      <c r="P28" s="4"/>
      <c r="Q28" s="4"/>
      <c r="R28" s="4"/>
      <c r="S28" s="4"/>
      <c r="T28" s="4"/>
      <c r="U28" s="190"/>
      <c r="V28" s="273"/>
      <c r="W28" s="487"/>
      <c r="X28" s="488"/>
      <c r="Y28" s="488"/>
      <c r="Z28" s="488"/>
      <c r="AA28" s="488"/>
      <c r="AB28" s="488"/>
      <c r="AC28" s="488"/>
      <c r="AD28" s="488"/>
      <c r="AE28" s="488"/>
      <c r="AF28" s="488"/>
      <c r="AG28" s="488"/>
      <c r="AH28" s="488"/>
      <c r="AI28" s="488"/>
      <c r="AJ28" s="488"/>
      <c r="AK28" s="488"/>
      <c r="AL28" s="488"/>
      <c r="AM28" s="488"/>
      <c r="AN28" s="488"/>
      <c r="AO28" s="171"/>
      <c r="AP28" s="45"/>
      <c r="AQ28" s="148"/>
      <c r="AR28" s="521"/>
      <c r="AS28" s="521"/>
      <c r="AT28" s="521"/>
      <c r="AU28" s="521"/>
      <c r="AV28" s="522"/>
      <c r="AW28" s="246"/>
      <c r="AX28" s="119"/>
      <c r="AY28" s="119"/>
      <c r="AZ28" s="523"/>
      <c r="BA28" s="148"/>
      <c r="BB28" s="524"/>
      <c r="BC28" s="525"/>
      <c r="BD28" s="525"/>
      <c r="BE28" s="525"/>
      <c r="BF28" s="526"/>
      <c r="BG28" s="246"/>
      <c r="BH28" s="119"/>
      <c r="BI28" s="119"/>
      <c r="BJ28" s="90"/>
      <c r="BK28" s="90"/>
      <c r="BN28" s="252">
        <v>10.89</v>
      </c>
      <c r="BO28" s="253"/>
    </row>
    <row r="29" spans="1:67" s="91" customFormat="1" ht="15" customHeight="1">
      <c r="A29" s="32">
        <f>VLOOKUP(BN28,[1]eFFG!$H$4:$J$274,3,FALSE)</f>
        <v>7.0299999999999994</v>
      </c>
      <c r="B29" s="97"/>
      <c r="C29" s="177" t="str">
        <f>VLOOKUP(BN28,[1]eFFG!$O$4:$BW$274,9,FALSE)</f>
        <v>Do women in this village have someone or a group to go to discuss and/or find a way to solve their problems?</v>
      </c>
      <c r="D29" s="99"/>
      <c r="E29" s="99"/>
      <c r="F29" s="99"/>
      <c r="G29" s="99"/>
      <c r="H29" s="99"/>
      <c r="I29" s="99"/>
      <c r="J29" s="99"/>
      <c r="K29" s="99"/>
      <c r="L29" s="99"/>
      <c r="M29" s="99"/>
      <c r="N29" s="99"/>
      <c r="O29" s="99"/>
      <c r="P29" s="99"/>
      <c r="Q29" s="99"/>
      <c r="R29" s="99"/>
      <c r="S29" s="100"/>
      <c r="T29" s="4"/>
      <c r="U29" s="190"/>
      <c r="V29" s="273" t="s">
        <v>4</v>
      </c>
      <c r="W29" s="487" t="str">
        <f>VLOOKUP(AO19,[1]eFFG!$O$4:$BW$274,21,FALSE)</f>
        <v>Other:</v>
      </c>
      <c r="X29" s="488"/>
      <c r="Y29" s="488"/>
      <c r="Z29" s="488"/>
      <c r="AA29" s="488"/>
      <c r="AB29" s="488"/>
      <c r="AC29" s="488"/>
      <c r="AD29" s="488"/>
      <c r="AE29" s="488"/>
      <c r="AF29" s="488"/>
      <c r="AG29" s="488"/>
      <c r="AH29" s="488"/>
      <c r="AI29" s="488"/>
      <c r="AJ29" s="488"/>
      <c r="AK29" s="488"/>
      <c r="AL29" s="488"/>
      <c r="AM29" s="488"/>
      <c r="AN29" s="488"/>
      <c r="AO29" s="171"/>
      <c r="AP29" s="45"/>
      <c r="AQ29" s="4"/>
      <c r="AR29" s="4"/>
      <c r="AS29" s="4"/>
      <c r="AT29" s="4"/>
      <c r="AU29" s="4"/>
      <c r="AV29" s="4"/>
      <c r="AW29" s="4"/>
      <c r="AX29" s="4"/>
      <c r="AY29" s="4"/>
      <c r="AZ29" s="4"/>
      <c r="BA29" s="4"/>
      <c r="BB29" s="4"/>
      <c r="BC29" s="4"/>
      <c r="BD29" s="4"/>
      <c r="BE29" s="4"/>
      <c r="BF29" s="4"/>
      <c r="BG29" s="4"/>
      <c r="BH29" s="4"/>
      <c r="BI29" s="4"/>
      <c r="BJ29" s="90"/>
      <c r="BK29" s="90"/>
      <c r="BN29" s="21">
        <f>VLOOKUP(BN28,[1]eFFG!$O$4:$BW$274,61,FALSE)</f>
        <v>0</v>
      </c>
      <c r="BO29" s="255"/>
    </row>
    <row r="30" spans="1:67" s="91" customFormat="1" ht="15" customHeight="1">
      <c r="A30" s="41"/>
      <c r="B30" s="254"/>
      <c r="C30" s="184"/>
      <c r="D30" s="185"/>
      <c r="E30" s="185"/>
      <c r="F30" s="185"/>
      <c r="G30" s="185"/>
      <c r="H30" s="185"/>
      <c r="I30" s="185"/>
      <c r="J30" s="185"/>
      <c r="K30" s="185"/>
      <c r="L30" s="185"/>
      <c r="M30" s="185"/>
      <c r="N30" s="185"/>
      <c r="O30" s="185"/>
      <c r="P30" s="185"/>
      <c r="Q30" s="185"/>
      <c r="R30" s="185"/>
      <c r="S30" s="186"/>
      <c r="T30" s="4"/>
      <c r="U30" s="190"/>
      <c r="V30" s="273"/>
      <c r="W30" s="487"/>
      <c r="X30" s="488"/>
      <c r="Y30" s="488"/>
      <c r="Z30" s="488"/>
      <c r="AA30" s="488"/>
      <c r="AB30" s="488"/>
      <c r="AC30" s="488"/>
      <c r="AD30" s="488"/>
      <c r="AE30" s="488"/>
      <c r="AF30" s="488"/>
      <c r="AG30" s="488"/>
      <c r="AH30" s="488"/>
      <c r="AI30" s="488"/>
      <c r="AJ30" s="488"/>
      <c r="AK30" s="488"/>
      <c r="AL30" s="488"/>
      <c r="AM30" s="488"/>
      <c r="AN30" s="488"/>
      <c r="AO30" s="171"/>
      <c r="AP30" s="45"/>
      <c r="AQ30" s="32">
        <f>VLOOKUP(BJ30,[1]eFFG!$H$4:$J$274,3,FALSE)</f>
        <v>7.0699999999999985</v>
      </c>
      <c r="AR30" s="33"/>
      <c r="AS30" s="99" t="str">
        <f>VLOOKUP(BJ30,[1]eFFG!$O$4:$BW$274,9,FALSE)</f>
        <v>Do the women in this village socialize with the women who are not their relatives?</v>
      </c>
      <c r="AT30" s="99"/>
      <c r="AU30" s="99"/>
      <c r="AV30" s="99"/>
      <c r="AW30" s="99"/>
      <c r="AX30" s="99"/>
      <c r="AY30" s="99"/>
      <c r="AZ30" s="99"/>
      <c r="BA30" s="99"/>
      <c r="BB30" s="99"/>
      <c r="BC30" s="99"/>
      <c r="BD30" s="99"/>
      <c r="BE30" s="99"/>
      <c r="BF30" s="99"/>
      <c r="BG30" s="99"/>
      <c r="BH30" s="99"/>
      <c r="BI30" s="100"/>
      <c r="BJ30" s="103">
        <v>10.039999999999999</v>
      </c>
      <c r="BK30" s="103"/>
      <c r="BN30" s="36">
        <f>VLOOKUP(BN28,[1]eFFG!$O$4:$BW$274,4,FALSE)</f>
        <v>7.0699999999999985</v>
      </c>
      <c r="BO30" s="36"/>
    </row>
    <row r="31" spans="1:67" s="91" customFormat="1" ht="15" customHeight="1">
      <c r="A31" s="256">
        <v>1</v>
      </c>
      <c r="B31" s="257" t="str">
        <f>VLOOKUP(BN28,[1]eFFG!$O$4:$BW$274,11,FALSE)</f>
        <v>No</v>
      </c>
      <c r="C31" s="220"/>
      <c r="D31" s="221" t="str">
        <f>CONCATENATE("[&gt;&gt;",VLOOKUP(BN28,[1]eFFG!$O$4:$XX$4020,4,FALSE),"]")</f>
        <v>[&gt;&gt;7.07]</v>
      </c>
      <c r="E31" s="2"/>
      <c r="F31" s="2"/>
      <c r="G31" s="2"/>
      <c r="H31" s="2"/>
      <c r="I31" s="2"/>
      <c r="J31" s="2"/>
      <c r="K31" s="280" t="s">
        <v>0</v>
      </c>
      <c r="L31" s="202" t="s">
        <v>35</v>
      </c>
      <c r="M31" s="258"/>
      <c r="N31" s="2"/>
      <c r="O31" s="221" t="str">
        <f>CONCATENATE("[&gt;&gt;",VLOOKUP(BN28,[1]eFFG!$O$4:$XX$4020,4,FALSE),"]")</f>
        <v>[&gt;&gt;7.07]</v>
      </c>
      <c r="P31" s="2"/>
      <c r="Q31" s="222"/>
      <c r="R31" s="222"/>
      <c r="S31" s="259"/>
      <c r="T31" s="4"/>
      <c r="U31" s="190"/>
      <c r="V31" s="273"/>
      <c r="W31" s="487"/>
      <c r="X31" s="488"/>
      <c r="Y31" s="488"/>
      <c r="Z31" s="488"/>
      <c r="AA31" s="488"/>
      <c r="AB31" s="488"/>
      <c r="AC31" s="488"/>
      <c r="AD31" s="488"/>
      <c r="AE31" s="488"/>
      <c r="AF31" s="488"/>
      <c r="AG31" s="488"/>
      <c r="AH31" s="488"/>
      <c r="AI31" s="488"/>
      <c r="AJ31" s="488"/>
      <c r="AK31" s="488"/>
      <c r="AL31" s="488"/>
      <c r="AM31" s="488"/>
      <c r="AN31" s="488"/>
      <c r="AO31" s="4"/>
      <c r="AP31" s="45"/>
      <c r="AQ31" s="41"/>
      <c r="AR31" s="42"/>
      <c r="AS31" s="185"/>
      <c r="AT31" s="185"/>
      <c r="AU31" s="185"/>
      <c r="AV31" s="185"/>
      <c r="AW31" s="185"/>
      <c r="AX31" s="185"/>
      <c r="AY31" s="185"/>
      <c r="AZ31" s="185"/>
      <c r="BA31" s="185"/>
      <c r="BB31" s="185"/>
      <c r="BC31" s="185"/>
      <c r="BD31" s="185"/>
      <c r="BE31" s="185"/>
      <c r="BF31" s="185"/>
      <c r="BG31" s="185"/>
      <c r="BH31" s="185"/>
      <c r="BI31" s="186"/>
      <c r="BJ31" s="67"/>
      <c r="BK31" s="45"/>
    </row>
    <row r="32" spans="1:67" s="91" customFormat="1" ht="14.25" customHeight="1">
      <c r="A32" s="261">
        <v>2</v>
      </c>
      <c r="B32" s="281" t="str">
        <f>VLOOKUP(BN28,[1]eFFG!$O$4:$BW$274,12,FALSE)</f>
        <v>Yes</v>
      </c>
      <c r="C32" s="282"/>
      <c r="D32" s="30"/>
      <c r="E32" s="30"/>
      <c r="F32" s="30"/>
      <c r="G32" s="30"/>
      <c r="H32" s="30"/>
      <c r="I32" s="30"/>
      <c r="J32" s="27"/>
      <c r="K32" s="261" t="s">
        <v>1</v>
      </c>
      <c r="L32" s="283" t="s">
        <v>36</v>
      </c>
      <c r="M32" s="30"/>
      <c r="N32" s="30"/>
      <c r="O32" s="284"/>
      <c r="P32" s="285" t="str">
        <f>CONCATENATE("[&gt;&gt;",VLOOKUP(BN28,[1]eFFG!$O$4:$XX$4020,4,FALSE),"]")</f>
        <v>[&gt;&gt;7.07]</v>
      </c>
      <c r="Q32" s="284"/>
      <c r="R32" s="284"/>
      <c r="S32" s="470"/>
      <c r="U32" s="45"/>
      <c r="V32" s="273" t="s">
        <v>4</v>
      </c>
      <c r="W32" s="487" t="str">
        <f>VLOOKUP(AO19,[1]eFFG!$O$4:$BW$274,22,FALSE)</f>
        <v>Other:</v>
      </c>
      <c r="X32" s="488"/>
      <c r="Y32" s="488"/>
      <c r="Z32" s="488"/>
      <c r="AA32" s="488"/>
      <c r="AB32" s="488"/>
      <c r="AC32" s="488"/>
      <c r="AD32" s="488"/>
      <c r="AE32" s="488"/>
      <c r="AF32" s="488"/>
      <c r="AG32" s="488"/>
      <c r="AH32" s="488"/>
      <c r="AI32" s="488"/>
      <c r="AJ32" s="488"/>
      <c r="AK32" s="488"/>
      <c r="AL32" s="488"/>
      <c r="AM32" s="488"/>
      <c r="AN32" s="488"/>
      <c r="AO32" s="4"/>
      <c r="AP32" s="45"/>
      <c r="AQ32" s="261">
        <v>1</v>
      </c>
      <c r="AR32" s="299" t="str">
        <f>VLOOKUP(BJ30,[1]eFFG!$O$4:$BW$274,11,FALSE)</f>
        <v>No</v>
      </c>
      <c r="AS32" s="300"/>
      <c r="AT32" s="301"/>
      <c r="AU32" s="160"/>
      <c r="AV32" s="160"/>
      <c r="AW32" s="160"/>
      <c r="AX32" s="49"/>
      <c r="AY32" s="49"/>
      <c r="AZ32" s="49"/>
      <c r="BA32" s="53"/>
      <c r="BB32" s="363"/>
      <c r="BC32" s="527"/>
      <c r="BD32" s="49"/>
      <c r="BE32" s="301"/>
      <c r="BF32" s="160"/>
      <c r="BG32" s="528"/>
      <c r="BH32" s="529"/>
      <c r="BI32" s="280" t="s">
        <v>0</v>
      </c>
      <c r="BJ32" s="68"/>
      <c r="BK32" s="45"/>
    </row>
    <row r="33" spans="1:69" s="91" customFormat="1" ht="14.25" customHeight="1">
      <c r="A33" s="4"/>
      <c r="B33" s="4"/>
      <c r="C33" s="4"/>
      <c r="D33" s="4"/>
      <c r="E33" s="4"/>
      <c r="F33" s="4"/>
      <c r="G33" s="4"/>
      <c r="H33" s="4"/>
      <c r="I33" s="4"/>
      <c r="J33" s="4"/>
      <c r="K33" s="4"/>
      <c r="L33" s="4"/>
      <c r="M33" s="4"/>
      <c r="N33" s="4"/>
      <c r="O33" s="4"/>
      <c r="P33" s="4"/>
      <c r="Q33" s="4"/>
      <c r="R33" s="4"/>
      <c r="S33" s="4"/>
      <c r="T33" s="4"/>
      <c r="U33" s="4"/>
      <c r="V33" s="273"/>
      <c r="W33" s="487"/>
      <c r="X33" s="488"/>
      <c r="Y33" s="488"/>
      <c r="Z33" s="488"/>
      <c r="AA33" s="488"/>
      <c r="AB33" s="488"/>
      <c r="AC33" s="488"/>
      <c r="AD33" s="488"/>
      <c r="AE33" s="488"/>
      <c r="AF33" s="488"/>
      <c r="AG33" s="488"/>
      <c r="AH33" s="488"/>
      <c r="AI33" s="488"/>
      <c r="AJ33" s="488"/>
      <c r="AK33" s="488"/>
      <c r="AL33" s="488"/>
      <c r="AM33" s="488"/>
      <c r="AN33" s="488"/>
      <c r="AO33" s="4"/>
      <c r="AP33" s="45"/>
      <c r="AQ33" s="261">
        <v>2</v>
      </c>
      <c r="AR33" s="281" t="str">
        <f>VLOOKUP(BJ30,[1]eFFG!$O$4:$BW$274,12,FALSE)</f>
        <v>Yes</v>
      </c>
      <c r="AS33" s="282"/>
      <c r="AT33" s="30"/>
      <c r="AU33" s="30"/>
      <c r="AV33" s="30"/>
      <c r="AW33" s="30"/>
      <c r="AX33" s="30"/>
      <c r="AY33" s="30"/>
      <c r="AZ33" s="27"/>
      <c r="BA33" s="30"/>
      <c r="BB33" s="283"/>
      <c r="BC33" s="30"/>
      <c r="BD33" s="30"/>
      <c r="BE33" s="284"/>
      <c r="BF33" s="285"/>
      <c r="BG33" s="530"/>
      <c r="BH33" s="531"/>
      <c r="BI33" s="261" t="s">
        <v>1</v>
      </c>
      <c r="BJ33" s="4"/>
      <c r="BK33" s="45"/>
    </row>
    <row r="34" spans="1:69" s="91" customFormat="1" ht="14.25" customHeight="1">
      <c r="A34" s="4"/>
      <c r="B34" s="4"/>
      <c r="C34" s="4"/>
      <c r="D34" s="4"/>
      <c r="E34" s="4"/>
      <c r="F34" s="4"/>
      <c r="G34" s="4"/>
      <c r="H34" s="4"/>
      <c r="I34" s="4"/>
      <c r="J34" s="4"/>
      <c r="K34" s="4"/>
      <c r="L34" s="4"/>
      <c r="M34" s="4"/>
      <c r="N34" s="4"/>
      <c r="O34" s="4"/>
      <c r="P34" s="4"/>
      <c r="Q34" s="4"/>
      <c r="R34" s="4"/>
      <c r="S34" s="4"/>
      <c r="T34" s="4"/>
      <c r="U34" s="4"/>
      <c r="V34" s="273"/>
      <c r="W34" s="487"/>
      <c r="X34" s="488"/>
      <c r="Y34" s="488"/>
      <c r="Z34" s="488"/>
      <c r="AA34" s="488"/>
      <c r="AB34" s="488"/>
      <c r="AC34" s="488"/>
      <c r="AD34" s="488"/>
      <c r="AE34" s="488"/>
      <c r="AF34" s="488"/>
      <c r="AG34" s="488"/>
      <c r="AH34" s="488"/>
      <c r="AI34" s="488"/>
      <c r="AJ34" s="488"/>
      <c r="AK34" s="488"/>
      <c r="AL34" s="488"/>
      <c r="AM34" s="488"/>
      <c r="AN34" s="488"/>
      <c r="AO34" s="4"/>
      <c r="AP34" s="4"/>
      <c r="AQ34" s="4"/>
      <c r="AR34" s="4"/>
      <c r="AS34" s="4"/>
      <c r="AT34" s="4"/>
      <c r="AU34" s="4"/>
      <c r="AV34" s="4"/>
      <c r="AW34" s="4"/>
      <c r="AX34" s="4"/>
      <c r="AY34" s="4"/>
      <c r="AZ34" s="4"/>
      <c r="BA34" s="4"/>
      <c r="BB34" s="4"/>
      <c r="BC34" s="4"/>
      <c r="BD34" s="4"/>
      <c r="BE34" s="4"/>
      <c r="BF34" s="4"/>
      <c r="BG34" s="4"/>
      <c r="BH34" s="4"/>
      <c r="BI34" s="4"/>
      <c r="BJ34" s="90"/>
      <c r="BK34" s="90"/>
    </row>
    <row r="35" spans="1:69" s="91" customFormat="1" ht="14.2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90"/>
      <c r="BK35" s="90"/>
    </row>
    <row r="36" spans="1:69" s="91" customFormat="1" ht="14.2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90"/>
      <c r="BK36" s="90"/>
    </row>
    <row r="37" spans="1:69" s="91" customFormat="1" ht="14.2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90"/>
      <c r="BK37" s="90"/>
      <c r="BL37" s="3"/>
      <c r="BM37" s="3"/>
    </row>
    <row r="38" spans="1:69" s="91" customFormat="1" ht="14.2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90"/>
      <c r="BK38" s="90"/>
    </row>
    <row r="39" spans="1:69" s="91" customFormat="1" ht="14.2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90"/>
      <c r="BK39" s="90"/>
    </row>
    <row r="40" spans="1:69" s="91" customFormat="1" ht="14.2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90"/>
      <c r="BK40" s="90"/>
    </row>
    <row r="41" spans="1:69" s="91" customFormat="1" ht="15.75" customHeight="1">
      <c r="A41" s="1" t="str">
        <f>CONCATENATE([1]Sections!$P$1, " - / - ",[1]Sections!$P$10," ",[1]Sections!$Q$10,": ",[1]Sections!$S$10," [ ",[1]Sections!$V$2," ",ROMAN(COUNT($BL$1:$BL$908))," / ",ROMAN(BL41)," ]")</f>
        <v>Female Focus Group Questionnaire - / - Section 7: Women's Issues [ Page III / II ]</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90"/>
      <c r="BL41" s="91">
        <v>2</v>
      </c>
      <c r="BM41" s="91">
        <v>2</v>
      </c>
    </row>
    <row r="42" spans="1:69" s="91" customFormat="1" ht="6" customHeight="1">
      <c r="A42" s="532"/>
      <c r="B42" s="40"/>
      <c r="C42" s="40"/>
      <c r="D42" s="40"/>
      <c r="E42" s="40"/>
      <c r="F42" s="40"/>
      <c r="G42" s="40"/>
      <c r="H42" s="40"/>
      <c r="I42" s="40"/>
      <c r="J42" s="40"/>
      <c r="K42" s="40"/>
      <c r="L42" s="16"/>
      <c r="M42" s="533"/>
      <c r="N42" s="533"/>
      <c r="O42" s="19"/>
      <c r="P42" s="19"/>
      <c r="Q42" s="19"/>
      <c r="R42" s="19"/>
      <c r="S42" s="19"/>
      <c r="T42" s="19"/>
      <c r="U42" s="19"/>
      <c r="V42" s="19"/>
      <c r="W42" s="19"/>
      <c r="X42" s="19"/>
      <c r="Y42" s="19"/>
      <c r="Z42" s="19"/>
      <c r="AA42" s="19"/>
      <c r="AB42" s="533"/>
      <c r="AC42" s="533"/>
      <c r="AD42" s="16"/>
      <c r="AE42" s="534"/>
      <c r="AF42" s="532"/>
      <c r="AG42" s="40"/>
      <c r="AH42" s="40"/>
      <c r="AI42" s="40"/>
      <c r="AJ42" s="40"/>
      <c r="AK42" s="40"/>
      <c r="AL42" s="40"/>
      <c r="AM42" s="40"/>
      <c r="AN42" s="40"/>
      <c r="AO42" s="40"/>
      <c r="AP42" s="40"/>
      <c r="AQ42" s="16"/>
      <c r="AR42" s="533"/>
      <c r="AS42" s="533"/>
      <c r="AT42" s="19"/>
      <c r="AU42" s="19"/>
      <c r="AV42" s="19"/>
      <c r="AW42" s="19"/>
      <c r="AX42" s="19"/>
      <c r="AY42" s="19"/>
      <c r="AZ42" s="19"/>
      <c r="BA42" s="19"/>
      <c r="BB42" s="19"/>
      <c r="BC42" s="19"/>
      <c r="BD42" s="19"/>
      <c r="BE42" s="19"/>
      <c r="BF42" s="19"/>
      <c r="BG42" s="533"/>
      <c r="BH42" s="533"/>
      <c r="BI42" s="16"/>
      <c r="BJ42" s="534"/>
      <c r="BK42" s="92"/>
      <c r="BN42" s="103">
        <v>10.16</v>
      </c>
      <c r="BO42" s="103"/>
    </row>
    <row r="43" spans="1:69" s="91" customFormat="1" ht="15" customHeight="1">
      <c r="A43" s="32">
        <f>VLOOKUP(BP43,[1]eFFG!$H$4:$J$274,3,FALSE)</f>
        <v>7.0799999999999983</v>
      </c>
      <c r="B43" s="33"/>
      <c r="C43" s="99" t="str">
        <f>VLOOKUP(BP43,[1]eFFG!$O$4:$BW$274,9,FALSE)</f>
        <v>In the last 30 days, on how many days have you gone outside your dwelling compound?</v>
      </c>
      <c r="D43" s="99"/>
      <c r="E43" s="99"/>
      <c r="F43" s="99"/>
      <c r="G43" s="99"/>
      <c r="H43" s="99"/>
      <c r="I43" s="99"/>
      <c r="J43" s="99"/>
      <c r="K43" s="99"/>
      <c r="L43" s="99"/>
      <c r="M43" s="99"/>
      <c r="N43" s="99"/>
      <c r="O43" s="99"/>
      <c r="P43" s="99"/>
      <c r="Q43" s="99"/>
      <c r="R43" s="99"/>
      <c r="S43" s="100"/>
      <c r="T43" s="4"/>
      <c r="U43" s="366"/>
      <c r="V43" s="32">
        <f>VLOOKUP(BP56,[1]eFFG!$H$4:$J$274,3,FALSE)</f>
        <v>7.0899999999999981</v>
      </c>
      <c r="W43" s="33"/>
      <c r="X43" s="99" t="str">
        <f>VLOOKUP(BP56,[1]eFFG!$O$4:$BW$274,9,FALSE)</f>
        <v>Do you always have a company when you leave the house?</v>
      </c>
      <c r="Y43" s="99"/>
      <c r="Z43" s="99"/>
      <c r="AA43" s="99"/>
      <c r="AB43" s="99"/>
      <c r="AC43" s="99"/>
      <c r="AD43" s="99"/>
      <c r="AE43" s="99"/>
      <c r="AF43" s="99"/>
      <c r="AG43" s="99"/>
      <c r="AH43" s="99"/>
      <c r="AI43" s="99"/>
      <c r="AJ43" s="99"/>
      <c r="AK43" s="99"/>
      <c r="AL43" s="99"/>
      <c r="AM43" s="99"/>
      <c r="AN43" s="100"/>
      <c r="AO43" s="4"/>
      <c r="AP43" s="366"/>
      <c r="AQ43" s="32">
        <f>VLOOKUP(BN42,[1]eFFG!$H$4:$J$274,3,FALSE)</f>
        <v>7.0999999999999979</v>
      </c>
      <c r="AR43" s="33"/>
      <c r="AS43" s="99" t="str">
        <f>VLOOKUP(BN42,[1]eFFG!$O$4:$BW$274,9,FALSE)</f>
        <v>When do you wear chadari?</v>
      </c>
      <c r="AT43" s="99"/>
      <c r="AU43" s="99"/>
      <c r="AV43" s="99"/>
      <c r="AW43" s="99"/>
      <c r="AX43" s="99"/>
      <c r="AY43" s="99"/>
      <c r="AZ43" s="99"/>
      <c r="BA43" s="99"/>
      <c r="BB43" s="99"/>
      <c r="BC43" s="99"/>
      <c r="BD43" s="99"/>
      <c r="BE43" s="99"/>
      <c r="BF43" s="99"/>
      <c r="BG43" s="99"/>
      <c r="BH43" s="99"/>
      <c r="BI43" s="100"/>
      <c r="BJ43" s="103">
        <v>10.11</v>
      </c>
      <c r="BK43" s="103"/>
      <c r="BN43" s="36" t="str">
        <f>VLOOKUP(BN42,[1]eFFG!$O$4:$BW$274,4,FALSE)</f>
        <v/>
      </c>
      <c r="BO43" s="36"/>
      <c r="BP43" s="103">
        <v>10.130000000000001</v>
      </c>
      <c r="BQ43" s="103"/>
    </row>
    <row r="44" spans="1:69" s="91" customFormat="1" ht="15" customHeight="1">
      <c r="A44" s="104"/>
      <c r="B44" s="166"/>
      <c r="C44" s="180"/>
      <c r="D44" s="180"/>
      <c r="E44" s="180"/>
      <c r="F44" s="180"/>
      <c r="G44" s="180"/>
      <c r="H44" s="180"/>
      <c r="I44" s="180"/>
      <c r="J44" s="180"/>
      <c r="K44" s="180"/>
      <c r="L44" s="180"/>
      <c r="M44" s="180"/>
      <c r="N44" s="180"/>
      <c r="O44" s="180"/>
      <c r="P44" s="180"/>
      <c r="Q44" s="180"/>
      <c r="R44" s="180"/>
      <c r="S44" s="181"/>
      <c r="T44" s="67"/>
      <c r="U44" s="379"/>
      <c r="V44" s="104"/>
      <c r="W44" s="166"/>
      <c r="X44" s="185"/>
      <c r="Y44" s="185"/>
      <c r="Z44" s="185"/>
      <c r="AA44" s="185"/>
      <c r="AB44" s="185"/>
      <c r="AC44" s="185"/>
      <c r="AD44" s="185"/>
      <c r="AE44" s="185"/>
      <c r="AF44" s="185"/>
      <c r="AG44" s="185"/>
      <c r="AH44" s="185"/>
      <c r="AI44" s="185"/>
      <c r="AJ44" s="185"/>
      <c r="AK44" s="185"/>
      <c r="AL44" s="185"/>
      <c r="AM44" s="185"/>
      <c r="AN44" s="186"/>
      <c r="AO44" s="4"/>
      <c r="AP44" s="366"/>
      <c r="AQ44" s="198" t="str">
        <f>VLOOKUP(BN42,[1]eFFG!$O$4:$BW$274,10,FALSE)</f>
        <v>[COUNT NUMBER OF RESPONDENTS GIVING EACH ANSWER AND ENTER NUMBER IN BOXES BELOW]</v>
      </c>
      <c r="AR44" s="199"/>
      <c r="AS44" s="199"/>
      <c r="AT44" s="199"/>
      <c r="AU44" s="199"/>
      <c r="AV44" s="199"/>
      <c r="AW44" s="199"/>
      <c r="AX44" s="199"/>
      <c r="AY44" s="199"/>
      <c r="AZ44" s="199"/>
      <c r="BA44" s="199"/>
      <c r="BB44" s="199"/>
      <c r="BC44" s="199"/>
      <c r="BD44" s="199"/>
      <c r="BE44" s="199"/>
      <c r="BF44" s="199"/>
      <c r="BG44" s="199"/>
      <c r="BH44" s="199"/>
      <c r="BI44" s="200"/>
      <c r="BJ44" s="22">
        <f>VLOOKUP(BJ43,[1]eFFG!$O$4:$BW$274,61,FALSE)</f>
        <v>0</v>
      </c>
      <c r="BK44" s="22"/>
    </row>
    <row r="45" spans="1:69" s="91" customFormat="1" ht="14.25" customHeight="1">
      <c r="A45" s="535" t="str">
        <f>VLOOKUP(BP43,[1]eFFG!$O$4:$BW$274,10,FALSE)</f>
        <v>[RECORD ANSWER OF EACH RESPONDENT]</v>
      </c>
      <c r="B45" s="536"/>
      <c r="C45" s="536"/>
      <c r="D45" s="536"/>
      <c r="E45" s="536"/>
      <c r="F45" s="536"/>
      <c r="G45" s="536"/>
      <c r="H45" s="536"/>
      <c r="I45" s="536"/>
      <c r="J45" s="536"/>
      <c r="K45" s="536"/>
      <c r="L45" s="536"/>
      <c r="M45" s="536"/>
      <c r="N45" s="536"/>
      <c r="O45" s="536"/>
      <c r="P45" s="536"/>
      <c r="Q45" s="536"/>
      <c r="R45" s="536"/>
      <c r="S45" s="537"/>
      <c r="T45" s="56"/>
      <c r="U45" s="379"/>
      <c r="V45" s="198" t="str">
        <f>VLOOKUP(BP56,[1]eFFG!$O$4:$BW$274,10,FALSE)</f>
        <v>[COUNT NUMBER OF RESPONDENTS GIVING EACH ANSWER AND ENTER NUMBER IN BOXES BELOW]</v>
      </c>
      <c r="W45" s="199"/>
      <c r="X45" s="199"/>
      <c r="Y45" s="199"/>
      <c r="Z45" s="199"/>
      <c r="AA45" s="199"/>
      <c r="AB45" s="199"/>
      <c r="AC45" s="199"/>
      <c r="AD45" s="199"/>
      <c r="AE45" s="199"/>
      <c r="AF45" s="199"/>
      <c r="AG45" s="199"/>
      <c r="AH45" s="199"/>
      <c r="AI45" s="199"/>
      <c r="AJ45" s="199"/>
      <c r="AK45" s="199"/>
      <c r="AL45" s="199"/>
      <c r="AM45" s="199"/>
      <c r="AN45" s="200"/>
      <c r="AO45" s="19"/>
      <c r="AP45" s="381"/>
      <c r="AQ45" s="472"/>
      <c r="AR45" s="204"/>
      <c r="AS45" s="204"/>
      <c r="AT45" s="204"/>
      <c r="AU45" s="204"/>
      <c r="AV45" s="204"/>
      <c r="AW45" s="204"/>
      <c r="AX45" s="204"/>
      <c r="AY45" s="204"/>
      <c r="AZ45" s="204"/>
      <c r="BA45" s="204"/>
      <c r="BB45" s="204"/>
      <c r="BC45" s="204"/>
      <c r="BD45" s="204"/>
      <c r="BE45" s="204"/>
      <c r="BF45" s="204"/>
      <c r="BG45" s="204"/>
      <c r="BH45" s="204"/>
      <c r="BI45" s="205"/>
      <c r="BJ45" s="36" t="str">
        <f>VLOOKUP(BJ43,[1]eFFG!$O$4:$BW$274,4,FALSE)</f>
        <v/>
      </c>
      <c r="BK45" s="36"/>
    </row>
    <row r="46" spans="1:69" s="91" customFormat="1" ht="14.25" customHeight="1">
      <c r="A46" s="538">
        <v>1</v>
      </c>
      <c r="B46" s="539" t="s">
        <v>2</v>
      </c>
      <c r="C46" s="540"/>
      <c r="D46" s="540"/>
      <c r="E46" s="540"/>
      <c r="F46" s="540"/>
      <c r="G46" s="540"/>
      <c r="H46" s="540"/>
      <c r="I46" s="540"/>
      <c r="J46" s="540"/>
      <c r="K46" s="540"/>
      <c r="L46" s="540"/>
      <c r="M46" s="541" t="str">
        <f>VLOOKUP($BP$43,[1]eFFG!$O$4:$BW$274,11,FALSE)</f>
        <v>Days</v>
      </c>
      <c r="N46" s="541"/>
      <c r="O46" s="541"/>
      <c r="P46" s="541"/>
      <c r="Q46" s="541"/>
      <c r="R46" s="542"/>
      <c r="S46" s="543" t="s">
        <v>0</v>
      </c>
      <c r="T46" s="19"/>
      <c r="U46" s="379"/>
      <c r="V46" s="472"/>
      <c r="W46" s="204"/>
      <c r="X46" s="204"/>
      <c r="Y46" s="204"/>
      <c r="Z46" s="204"/>
      <c r="AA46" s="204"/>
      <c r="AB46" s="204"/>
      <c r="AC46" s="204"/>
      <c r="AD46" s="204"/>
      <c r="AE46" s="204"/>
      <c r="AF46" s="204"/>
      <c r="AG46" s="204"/>
      <c r="AH46" s="204"/>
      <c r="AI46" s="204"/>
      <c r="AJ46" s="204"/>
      <c r="AK46" s="204"/>
      <c r="AL46" s="204"/>
      <c r="AM46" s="204"/>
      <c r="AN46" s="205"/>
      <c r="AO46" s="19"/>
      <c r="AP46" s="381"/>
      <c r="AQ46" s="148">
        <v>1</v>
      </c>
      <c r="AR46" s="477" t="str">
        <f>VLOOKUP(BN42,[1]eFFG!$O$4:$BW$274,11,FALSE)</f>
        <v>No, Don't Wear a Burka</v>
      </c>
      <c r="AS46" s="477"/>
      <c r="AT46" s="477"/>
      <c r="AU46" s="477"/>
      <c r="AV46" s="477"/>
      <c r="AW46" s="477"/>
      <c r="AX46" s="477"/>
      <c r="AY46" s="477"/>
      <c r="AZ46" s="477"/>
      <c r="BA46" s="477"/>
      <c r="BB46" s="477"/>
      <c r="BC46" s="477"/>
      <c r="BD46" s="477"/>
      <c r="BE46" s="477"/>
      <c r="BF46" s="544"/>
      <c r="BG46" s="246" t="s">
        <v>8</v>
      </c>
      <c r="BH46" s="119"/>
      <c r="BI46" s="119"/>
      <c r="BJ46" s="4"/>
      <c r="BK46" s="4"/>
    </row>
    <row r="47" spans="1:69" s="91" customFormat="1" ht="14.25" customHeight="1" thickBot="1">
      <c r="A47" s="538"/>
      <c r="B47" s="545"/>
      <c r="C47" s="453"/>
      <c r="D47" s="453"/>
      <c r="E47" s="453"/>
      <c r="F47" s="453"/>
      <c r="G47" s="453"/>
      <c r="H47" s="453"/>
      <c r="I47" s="453"/>
      <c r="J47" s="453"/>
      <c r="K47" s="453"/>
      <c r="L47" s="453"/>
      <c r="M47" s="508"/>
      <c r="N47" s="508"/>
      <c r="O47" s="508"/>
      <c r="P47" s="508"/>
      <c r="Q47" s="508"/>
      <c r="R47" s="546"/>
      <c r="S47" s="547" t="s">
        <v>1</v>
      </c>
      <c r="T47" s="171"/>
      <c r="U47" s="379"/>
      <c r="V47" s="148">
        <v>1</v>
      </c>
      <c r="W47" s="477" t="e">
        <f>VLOOKUP(BP56,[1]eFFG!$O$4:$BW$274,11,FALSE)</f>
        <v>#REF!</v>
      </c>
      <c r="X47" s="477"/>
      <c r="Y47" s="477"/>
      <c r="Z47" s="477"/>
      <c r="AA47" s="477"/>
      <c r="AB47" s="477"/>
      <c r="AC47" s="477"/>
      <c r="AD47" s="477"/>
      <c r="AE47" s="477"/>
      <c r="AF47" s="477"/>
      <c r="AG47" s="477"/>
      <c r="AH47" s="477"/>
      <c r="AI47" s="477"/>
      <c r="AJ47" s="477"/>
      <c r="AK47" s="544"/>
      <c r="AL47" s="246" t="s">
        <v>8</v>
      </c>
      <c r="AM47" s="119"/>
      <c r="AN47" s="119"/>
      <c r="AO47" s="19"/>
      <c r="AP47" s="381"/>
      <c r="AQ47" s="148"/>
      <c r="AR47" s="477"/>
      <c r="AS47" s="477"/>
      <c r="AT47" s="477"/>
      <c r="AU47" s="477"/>
      <c r="AV47" s="477"/>
      <c r="AW47" s="477"/>
      <c r="AX47" s="477"/>
      <c r="AY47" s="477"/>
      <c r="AZ47" s="477"/>
      <c r="BA47" s="477"/>
      <c r="BB47" s="477"/>
      <c r="BC47" s="477"/>
      <c r="BD47" s="477"/>
      <c r="BE47" s="477"/>
      <c r="BF47" s="544"/>
      <c r="BG47" s="246"/>
      <c r="BH47" s="119"/>
      <c r="BI47" s="119"/>
      <c r="BJ47" s="4"/>
      <c r="BK47" s="4"/>
    </row>
    <row r="48" spans="1:69" s="91" customFormat="1" ht="14.25" customHeight="1">
      <c r="A48" s="538">
        <v>2</v>
      </c>
      <c r="B48" s="548" t="s">
        <v>2</v>
      </c>
      <c r="C48" s="445"/>
      <c r="D48" s="445"/>
      <c r="E48" s="445"/>
      <c r="F48" s="445"/>
      <c r="G48" s="445"/>
      <c r="H48" s="445"/>
      <c r="I48" s="445"/>
      <c r="J48" s="445"/>
      <c r="K48" s="445"/>
      <c r="L48" s="445"/>
      <c r="M48" s="500" t="str">
        <f>VLOOKUP($BP$43,[1]eFFG!$O$4:$BW$274,11,FALSE)</f>
        <v>Days</v>
      </c>
      <c r="N48" s="500"/>
      <c r="O48" s="500"/>
      <c r="P48" s="500"/>
      <c r="Q48" s="500"/>
      <c r="R48" s="549"/>
      <c r="S48" s="550" t="s">
        <v>0</v>
      </c>
      <c r="T48" s="172"/>
      <c r="U48" s="379"/>
      <c r="V48" s="148"/>
      <c r="W48" s="477"/>
      <c r="X48" s="477"/>
      <c r="Y48" s="477"/>
      <c r="Z48" s="477"/>
      <c r="AA48" s="477"/>
      <c r="AB48" s="477"/>
      <c r="AC48" s="477"/>
      <c r="AD48" s="477"/>
      <c r="AE48" s="477"/>
      <c r="AF48" s="477"/>
      <c r="AG48" s="477"/>
      <c r="AH48" s="477"/>
      <c r="AI48" s="477"/>
      <c r="AJ48" s="477"/>
      <c r="AK48" s="544"/>
      <c r="AL48" s="246"/>
      <c r="AM48" s="119"/>
      <c r="AN48" s="119"/>
      <c r="AO48" s="19"/>
      <c r="AP48" s="381"/>
      <c r="AQ48" s="148">
        <v>2</v>
      </c>
      <c r="AR48" s="477" t="str">
        <f>VLOOKUP(BN42,[1]eFFG!$O$4:$BW$274,12,FALSE)</f>
        <v>Wear Headscarf or Other Head-Covering but Not Burqa</v>
      </c>
      <c r="AS48" s="477"/>
      <c r="AT48" s="477"/>
      <c r="AU48" s="477"/>
      <c r="AV48" s="477"/>
      <c r="AW48" s="477"/>
      <c r="AX48" s="477"/>
      <c r="AY48" s="477"/>
      <c r="AZ48" s="477"/>
      <c r="BA48" s="477"/>
      <c r="BB48" s="477"/>
      <c r="BC48" s="477"/>
      <c r="BD48" s="477"/>
      <c r="BE48" s="477"/>
      <c r="BF48" s="544"/>
      <c r="BG48" s="246" t="s">
        <v>8</v>
      </c>
      <c r="BH48" s="119"/>
      <c r="BI48" s="119"/>
      <c r="BJ48" s="90"/>
      <c r="BK48" s="90"/>
    </row>
    <row r="49" spans="1:69" s="91" customFormat="1" ht="14.25" customHeight="1" thickBot="1">
      <c r="A49" s="538"/>
      <c r="B49" s="545"/>
      <c r="C49" s="453"/>
      <c r="D49" s="453"/>
      <c r="E49" s="453"/>
      <c r="F49" s="453"/>
      <c r="G49" s="453"/>
      <c r="H49" s="453"/>
      <c r="I49" s="453"/>
      <c r="J49" s="453"/>
      <c r="K49" s="453"/>
      <c r="L49" s="453"/>
      <c r="M49" s="508"/>
      <c r="N49" s="508"/>
      <c r="O49" s="508"/>
      <c r="P49" s="508"/>
      <c r="Q49" s="508"/>
      <c r="R49" s="551"/>
      <c r="S49" s="547" t="s">
        <v>1</v>
      </c>
      <c r="T49" s="172"/>
      <c r="U49" s="379"/>
      <c r="V49" s="148">
        <v>2</v>
      </c>
      <c r="W49" s="477" t="str">
        <f>VLOOKUP(BP56,[1]eFFG!$O$4:$BW$274,12,FALSE)</f>
        <v>Yes, Child Under 10</v>
      </c>
      <c r="X49" s="477"/>
      <c r="Y49" s="477"/>
      <c r="Z49" s="477"/>
      <c r="AA49" s="477"/>
      <c r="AB49" s="477"/>
      <c r="AC49" s="477"/>
      <c r="AD49" s="477"/>
      <c r="AE49" s="477"/>
      <c r="AF49" s="477"/>
      <c r="AG49" s="477"/>
      <c r="AH49" s="477"/>
      <c r="AI49" s="477"/>
      <c r="AJ49" s="477"/>
      <c r="AK49" s="544"/>
      <c r="AL49" s="246" t="s">
        <v>8</v>
      </c>
      <c r="AM49" s="119"/>
      <c r="AN49" s="119"/>
      <c r="AO49" s="19"/>
      <c r="AP49" s="381"/>
      <c r="AQ49" s="148"/>
      <c r="AR49" s="477"/>
      <c r="AS49" s="477"/>
      <c r="AT49" s="477"/>
      <c r="AU49" s="477"/>
      <c r="AV49" s="477"/>
      <c r="AW49" s="477"/>
      <c r="AX49" s="477"/>
      <c r="AY49" s="477"/>
      <c r="AZ49" s="477"/>
      <c r="BA49" s="477"/>
      <c r="BB49" s="477"/>
      <c r="BC49" s="477"/>
      <c r="BD49" s="477"/>
      <c r="BE49" s="477"/>
      <c r="BF49" s="544"/>
      <c r="BG49" s="246"/>
      <c r="BH49" s="119"/>
      <c r="BI49" s="119"/>
      <c r="BJ49" s="369">
        <v>10.17</v>
      </c>
      <c r="BK49" s="90"/>
    </row>
    <row r="50" spans="1:69" s="91" customFormat="1" ht="14.25" customHeight="1">
      <c r="A50" s="538">
        <v>3</v>
      </c>
      <c r="B50" s="548" t="s">
        <v>2</v>
      </c>
      <c r="C50" s="445"/>
      <c r="D50" s="445"/>
      <c r="E50" s="445"/>
      <c r="F50" s="445"/>
      <c r="G50" s="445"/>
      <c r="H50" s="445"/>
      <c r="I50" s="445"/>
      <c r="J50" s="445"/>
      <c r="K50" s="445"/>
      <c r="L50" s="445"/>
      <c r="M50" s="500" t="str">
        <f>VLOOKUP($BP$43,[1]eFFG!$O$4:$BW$274,11,FALSE)</f>
        <v>Days</v>
      </c>
      <c r="N50" s="500"/>
      <c r="O50" s="500"/>
      <c r="P50" s="500"/>
      <c r="Q50" s="500"/>
      <c r="R50" s="549"/>
      <c r="S50" s="550" t="s">
        <v>0</v>
      </c>
      <c r="T50" s="172"/>
      <c r="U50" s="379"/>
      <c r="V50" s="148"/>
      <c r="W50" s="477"/>
      <c r="X50" s="477"/>
      <c r="Y50" s="477"/>
      <c r="Z50" s="477"/>
      <c r="AA50" s="477"/>
      <c r="AB50" s="477"/>
      <c r="AC50" s="477"/>
      <c r="AD50" s="477"/>
      <c r="AE50" s="477"/>
      <c r="AF50" s="477"/>
      <c r="AG50" s="477"/>
      <c r="AH50" s="477"/>
      <c r="AI50" s="477"/>
      <c r="AJ50" s="477"/>
      <c r="AK50" s="544"/>
      <c r="AL50" s="246"/>
      <c r="AM50" s="119"/>
      <c r="AN50" s="119"/>
      <c r="AO50" s="19"/>
      <c r="AP50" s="381"/>
      <c r="AQ50" s="148">
        <v>3</v>
      </c>
      <c r="AR50" s="477" t="str">
        <f>VLOOKUP(BN42,[1]eFFG!$O$4:$BW$274,13,FALSE)</f>
        <v>Yes, But Rarely</v>
      </c>
      <c r="AS50" s="477"/>
      <c r="AT50" s="477"/>
      <c r="AU50" s="477"/>
      <c r="AV50" s="477"/>
      <c r="AW50" s="477"/>
      <c r="AX50" s="477"/>
      <c r="AY50" s="477"/>
      <c r="AZ50" s="477"/>
      <c r="BA50" s="477"/>
      <c r="BB50" s="477"/>
      <c r="BC50" s="477"/>
      <c r="BD50" s="477"/>
      <c r="BE50" s="477"/>
      <c r="BF50" s="544"/>
      <c r="BG50" s="246" t="s">
        <v>8</v>
      </c>
      <c r="BH50" s="119"/>
      <c r="BI50" s="119"/>
      <c r="BJ50" s="38"/>
      <c r="BK50" s="90"/>
    </row>
    <row r="51" spans="1:69" s="91" customFormat="1" ht="14.25" customHeight="1" thickBot="1">
      <c r="A51" s="538"/>
      <c r="B51" s="545"/>
      <c r="C51" s="453"/>
      <c r="D51" s="453"/>
      <c r="E51" s="453"/>
      <c r="F51" s="453"/>
      <c r="G51" s="453"/>
      <c r="H51" s="453"/>
      <c r="I51" s="453"/>
      <c r="J51" s="453"/>
      <c r="K51" s="453"/>
      <c r="L51" s="453"/>
      <c r="M51" s="508"/>
      <c r="N51" s="508"/>
      <c r="O51" s="508"/>
      <c r="P51" s="508"/>
      <c r="Q51" s="508"/>
      <c r="R51" s="551"/>
      <c r="S51" s="547" t="s">
        <v>1</v>
      </c>
      <c r="T51" s="409"/>
      <c r="U51" s="379"/>
      <c r="V51" s="148">
        <v>3</v>
      </c>
      <c r="W51" s="477" t="str">
        <f>VLOOKUP(BP56,[1]eFFG!$O$4:$BW$274,13,FALSE)</f>
        <v>Child from 11 - 15 Years</v>
      </c>
      <c r="X51" s="477"/>
      <c r="Y51" s="477"/>
      <c r="Z51" s="477"/>
      <c r="AA51" s="477"/>
      <c r="AB51" s="477"/>
      <c r="AC51" s="477"/>
      <c r="AD51" s="477"/>
      <c r="AE51" s="477"/>
      <c r="AF51" s="477"/>
      <c r="AG51" s="477"/>
      <c r="AH51" s="477"/>
      <c r="AI51" s="477"/>
      <c r="AJ51" s="477"/>
      <c r="AK51" s="544"/>
      <c r="AL51" s="246" t="s">
        <v>8</v>
      </c>
      <c r="AM51" s="119"/>
      <c r="AN51" s="119"/>
      <c r="AO51" s="19"/>
      <c r="AP51" s="381"/>
      <c r="AQ51" s="148"/>
      <c r="AR51" s="477"/>
      <c r="AS51" s="477"/>
      <c r="AT51" s="477"/>
      <c r="AU51" s="477"/>
      <c r="AV51" s="477"/>
      <c r="AW51" s="477"/>
      <c r="AX51" s="477"/>
      <c r="AY51" s="477"/>
      <c r="AZ51" s="477"/>
      <c r="BA51" s="477"/>
      <c r="BB51" s="477"/>
      <c r="BC51" s="477"/>
      <c r="BD51" s="477"/>
      <c r="BE51" s="477"/>
      <c r="BF51" s="544"/>
      <c r="BG51" s="246"/>
      <c r="BH51" s="119"/>
      <c r="BI51" s="119"/>
      <c r="BJ51" s="374"/>
      <c r="BK51" s="90"/>
    </row>
    <row r="52" spans="1:69" s="91" customFormat="1" ht="15" customHeight="1">
      <c r="A52" s="538">
        <v>4</v>
      </c>
      <c r="B52" s="548" t="s">
        <v>2</v>
      </c>
      <c r="C52" s="445"/>
      <c r="D52" s="445"/>
      <c r="E52" s="445"/>
      <c r="F52" s="445"/>
      <c r="G52" s="445"/>
      <c r="H52" s="445"/>
      <c r="I52" s="445"/>
      <c r="J52" s="445"/>
      <c r="K52" s="445"/>
      <c r="L52" s="445"/>
      <c r="M52" s="500" t="str">
        <f>VLOOKUP($BP$43,[1]eFFG!$O$4:$BW$274,11,FALSE)</f>
        <v>Days</v>
      </c>
      <c r="N52" s="500"/>
      <c r="O52" s="500"/>
      <c r="P52" s="500"/>
      <c r="Q52" s="500"/>
      <c r="R52" s="549"/>
      <c r="S52" s="550" t="s">
        <v>0</v>
      </c>
      <c r="T52" s="370"/>
      <c r="U52" s="379"/>
      <c r="V52" s="148"/>
      <c r="W52" s="477"/>
      <c r="X52" s="477"/>
      <c r="Y52" s="477"/>
      <c r="Z52" s="477"/>
      <c r="AA52" s="477"/>
      <c r="AB52" s="477"/>
      <c r="AC52" s="477"/>
      <c r="AD52" s="477"/>
      <c r="AE52" s="477"/>
      <c r="AF52" s="477"/>
      <c r="AG52" s="477"/>
      <c r="AH52" s="477"/>
      <c r="AI52" s="477"/>
      <c r="AJ52" s="477"/>
      <c r="AK52" s="544"/>
      <c r="AL52" s="246"/>
      <c r="AM52" s="119"/>
      <c r="AN52" s="119"/>
      <c r="AO52" s="19"/>
      <c r="AP52" s="381"/>
      <c r="AQ52" s="148">
        <v>4</v>
      </c>
      <c r="AR52" s="477" t="str">
        <f>VLOOKUP(BN42,[1]eFFG!$O$4:$BW$274,14,FALSE)</f>
        <v>Yes, Sometimes</v>
      </c>
      <c r="AS52" s="477"/>
      <c r="AT52" s="477"/>
      <c r="AU52" s="477"/>
      <c r="AV52" s="477"/>
      <c r="AW52" s="477"/>
      <c r="AX52" s="477"/>
      <c r="AY52" s="477"/>
      <c r="AZ52" s="477"/>
      <c r="BA52" s="477"/>
      <c r="BB52" s="477"/>
      <c r="BC52" s="477"/>
      <c r="BD52" s="477"/>
      <c r="BE52" s="477"/>
      <c r="BF52" s="544"/>
      <c r="BG52" s="246" t="s">
        <v>8</v>
      </c>
      <c r="BH52" s="119"/>
      <c r="BI52" s="119"/>
      <c r="BJ52" s="380"/>
      <c r="BK52" s="90"/>
    </row>
    <row r="53" spans="1:69" s="91" customFormat="1" ht="15" customHeight="1" thickBot="1">
      <c r="A53" s="538"/>
      <c r="B53" s="545"/>
      <c r="C53" s="453"/>
      <c r="D53" s="453"/>
      <c r="E53" s="453"/>
      <c r="F53" s="453"/>
      <c r="G53" s="453"/>
      <c r="H53" s="453"/>
      <c r="I53" s="453"/>
      <c r="J53" s="453"/>
      <c r="K53" s="453"/>
      <c r="L53" s="453"/>
      <c r="M53" s="508"/>
      <c r="N53" s="508"/>
      <c r="O53" s="508"/>
      <c r="P53" s="508"/>
      <c r="Q53" s="508"/>
      <c r="R53" s="551"/>
      <c r="S53" s="547" t="s">
        <v>1</v>
      </c>
      <c r="T53" s="46"/>
      <c r="U53" s="379"/>
      <c r="V53" s="148">
        <v>4</v>
      </c>
      <c r="W53" s="477" t="str">
        <f>VLOOKUP(BP56,[1]eFFG!$O$4:$BW$274,14,FALSE)</f>
        <v>Husband</v>
      </c>
      <c r="X53" s="477"/>
      <c r="Y53" s="477"/>
      <c r="Z53" s="477"/>
      <c r="AA53" s="477"/>
      <c r="AB53" s="477"/>
      <c r="AC53" s="477"/>
      <c r="AD53" s="477"/>
      <c r="AE53" s="477"/>
      <c r="AF53" s="477"/>
      <c r="AG53" s="477"/>
      <c r="AH53" s="477"/>
      <c r="AI53" s="477"/>
      <c r="AJ53" s="477"/>
      <c r="AK53" s="544"/>
      <c r="AL53" s="246" t="s">
        <v>8</v>
      </c>
      <c r="AM53" s="119"/>
      <c r="AN53" s="119"/>
      <c r="AO53" s="19"/>
      <c r="AP53" s="381"/>
      <c r="AQ53" s="148"/>
      <c r="AR53" s="477"/>
      <c r="AS53" s="477"/>
      <c r="AT53" s="477"/>
      <c r="AU53" s="477"/>
      <c r="AV53" s="477"/>
      <c r="AW53" s="477"/>
      <c r="AX53" s="477"/>
      <c r="AY53" s="477"/>
      <c r="AZ53" s="477"/>
      <c r="BA53" s="477"/>
      <c r="BB53" s="477"/>
      <c r="BC53" s="477"/>
      <c r="BD53" s="477"/>
      <c r="BE53" s="477"/>
      <c r="BF53" s="544"/>
      <c r="BG53" s="246"/>
      <c r="BH53" s="119"/>
      <c r="BI53" s="119"/>
      <c r="BJ53" s="380"/>
      <c r="BK53" s="90"/>
    </row>
    <row r="54" spans="1:69" s="91" customFormat="1" ht="14.25" customHeight="1">
      <c r="A54" s="538">
        <v>5</v>
      </c>
      <c r="B54" s="548" t="s">
        <v>2</v>
      </c>
      <c r="C54" s="445"/>
      <c r="D54" s="445"/>
      <c r="E54" s="445"/>
      <c r="F54" s="445"/>
      <c r="G54" s="445"/>
      <c r="H54" s="445"/>
      <c r="I54" s="445"/>
      <c r="J54" s="445"/>
      <c r="K54" s="445"/>
      <c r="L54" s="445"/>
      <c r="M54" s="500" t="str">
        <f>VLOOKUP($BP$43,[1]eFFG!$O$4:$BW$274,11,FALSE)</f>
        <v>Days</v>
      </c>
      <c r="N54" s="500"/>
      <c r="O54" s="500"/>
      <c r="P54" s="500"/>
      <c r="Q54" s="500"/>
      <c r="R54" s="549"/>
      <c r="S54" s="550" t="s">
        <v>0</v>
      </c>
      <c r="T54" s="56"/>
      <c r="U54" s="379"/>
      <c r="V54" s="148"/>
      <c r="W54" s="477"/>
      <c r="X54" s="477"/>
      <c r="Y54" s="477"/>
      <c r="Z54" s="477"/>
      <c r="AA54" s="477"/>
      <c r="AB54" s="477"/>
      <c r="AC54" s="477"/>
      <c r="AD54" s="477"/>
      <c r="AE54" s="477"/>
      <c r="AF54" s="477"/>
      <c r="AG54" s="477"/>
      <c r="AH54" s="477"/>
      <c r="AI54" s="477"/>
      <c r="AJ54" s="477"/>
      <c r="AK54" s="544"/>
      <c r="AL54" s="246"/>
      <c r="AM54" s="119"/>
      <c r="AN54" s="119"/>
      <c r="AO54" s="19"/>
      <c r="AP54" s="381"/>
      <c r="AQ54" s="148">
        <v>5</v>
      </c>
      <c r="AR54" s="477" t="str">
        <f>VLOOKUP(BN42,[1]eFFG!$O$4:$BW$274,15,FALSE)</f>
        <v>Yes, Most of the Time</v>
      </c>
      <c r="AS54" s="477"/>
      <c r="AT54" s="477"/>
      <c r="AU54" s="477"/>
      <c r="AV54" s="477"/>
      <c r="AW54" s="477"/>
      <c r="AX54" s="477"/>
      <c r="AY54" s="477"/>
      <c r="AZ54" s="477"/>
      <c r="BA54" s="477"/>
      <c r="BB54" s="477"/>
      <c r="BC54" s="477"/>
      <c r="BD54" s="477"/>
      <c r="BE54" s="477"/>
      <c r="BF54" s="544"/>
      <c r="BG54" s="246" t="s">
        <v>8</v>
      </c>
      <c r="BH54" s="119"/>
      <c r="BI54" s="119"/>
      <c r="BJ54" s="380"/>
      <c r="BK54" s="90"/>
      <c r="BL54" s="92"/>
    </row>
    <row r="55" spans="1:69" s="91" customFormat="1" ht="14.25" customHeight="1" thickBot="1">
      <c r="A55" s="552"/>
      <c r="B55" s="545"/>
      <c r="C55" s="453"/>
      <c r="D55" s="453"/>
      <c r="E55" s="453"/>
      <c r="F55" s="453"/>
      <c r="G55" s="453"/>
      <c r="H55" s="453"/>
      <c r="I55" s="453"/>
      <c r="J55" s="453"/>
      <c r="K55" s="453"/>
      <c r="L55" s="453"/>
      <c r="M55" s="508"/>
      <c r="N55" s="508"/>
      <c r="O55" s="508"/>
      <c r="P55" s="508"/>
      <c r="Q55" s="508"/>
      <c r="R55" s="551"/>
      <c r="S55" s="547" t="s">
        <v>1</v>
      </c>
      <c r="T55" s="553"/>
      <c r="U55" s="554"/>
      <c r="V55" s="148">
        <v>5</v>
      </c>
      <c r="W55" s="477" t="str">
        <f>VLOOKUP(BP56,[1]eFFG!$O$4:$BW$274,15,FALSE)</f>
        <v>Adult Male Family Member</v>
      </c>
      <c r="X55" s="477"/>
      <c r="Y55" s="477"/>
      <c r="Z55" s="477"/>
      <c r="AA55" s="477"/>
      <c r="AB55" s="477"/>
      <c r="AC55" s="477"/>
      <c r="AD55" s="477"/>
      <c r="AE55" s="477"/>
      <c r="AF55" s="477"/>
      <c r="AG55" s="477"/>
      <c r="AH55" s="477"/>
      <c r="AI55" s="477"/>
      <c r="AJ55" s="477"/>
      <c r="AK55" s="544"/>
      <c r="AL55" s="246" t="s">
        <v>8</v>
      </c>
      <c r="AM55" s="119"/>
      <c r="AN55" s="119"/>
      <c r="AO55" s="19"/>
      <c r="AP55" s="381"/>
      <c r="AQ55" s="148"/>
      <c r="AR55" s="477"/>
      <c r="AS55" s="477"/>
      <c r="AT55" s="477"/>
      <c r="AU55" s="477"/>
      <c r="AV55" s="477"/>
      <c r="AW55" s="477"/>
      <c r="AX55" s="477"/>
      <c r="AY55" s="477"/>
      <c r="AZ55" s="477"/>
      <c r="BA55" s="477"/>
      <c r="BB55" s="477"/>
      <c r="BC55" s="477"/>
      <c r="BD55" s="477"/>
      <c r="BE55" s="477"/>
      <c r="BF55" s="544"/>
      <c r="BG55" s="246"/>
      <c r="BH55" s="119"/>
      <c r="BI55" s="119"/>
      <c r="BJ55" s="380"/>
      <c r="BK55" s="90"/>
      <c r="BL55" s="92"/>
    </row>
    <row r="56" spans="1:69" s="91" customFormat="1" ht="15" customHeight="1">
      <c r="A56" s="555">
        <v>6</v>
      </c>
      <c r="B56" s="548" t="s">
        <v>2</v>
      </c>
      <c r="C56" s="445"/>
      <c r="D56" s="445"/>
      <c r="E56" s="445"/>
      <c r="F56" s="445"/>
      <c r="G56" s="445"/>
      <c r="H56" s="445"/>
      <c r="I56" s="445"/>
      <c r="J56" s="445"/>
      <c r="K56" s="445"/>
      <c r="L56" s="445"/>
      <c r="M56" s="500" t="str">
        <f>VLOOKUP($BP$43,[1]eFFG!$O$4:$BW$274,11,FALSE)</f>
        <v>Days</v>
      </c>
      <c r="N56" s="500"/>
      <c r="O56" s="500"/>
      <c r="P56" s="500"/>
      <c r="Q56" s="500"/>
      <c r="R56" s="549"/>
      <c r="S56" s="550" t="s">
        <v>0</v>
      </c>
      <c r="T56" s="4"/>
      <c r="U56" s="366"/>
      <c r="V56" s="148"/>
      <c r="W56" s="477"/>
      <c r="X56" s="477"/>
      <c r="Y56" s="477"/>
      <c r="Z56" s="477"/>
      <c r="AA56" s="477"/>
      <c r="AB56" s="477"/>
      <c r="AC56" s="477"/>
      <c r="AD56" s="477"/>
      <c r="AE56" s="477"/>
      <c r="AF56" s="477"/>
      <c r="AG56" s="477"/>
      <c r="AH56" s="477"/>
      <c r="AI56" s="477"/>
      <c r="AJ56" s="477"/>
      <c r="AK56" s="544"/>
      <c r="AL56" s="246"/>
      <c r="AM56" s="119"/>
      <c r="AN56" s="119"/>
      <c r="AO56" s="19"/>
      <c r="AP56" s="381"/>
      <c r="AQ56" s="148">
        <v>6</v>
      </c>
      <c r="AR56" s="556" t="str">
        <f>VLOOKUP(BN42,[1]eFFG!$O$4:$BW$274,16,FALSE)</f>
        <v>Yes, Always</v>
      </c>
      <c r="AS56" s="494"/>
      <c r="AT56" s="494"/>
      <c r="AU56" s="494"/>
      <c r="AV56" s="494"/>
      <c r="AW56" s="494"/>
      <c r="AX56" s="494"/>
      <c r="AY56" s="494"/>
      <c r="AZ56" s="494"/>
      <c r="BA56" s="494"/>
      <c r="BB56" s="494"/>
      <c r="BC56" s="494"/>
      <c r="BD56" s="494"/>
      <c r="BE56" s="494"/>
      <c r="BF56" s="494"/>
      <c r="BG56" s="246" t="s">
        <v>8</v>
      </c>
      <c r="BH56" s="119"/>
      <c r="BI56" s="119"/>
      <c r="BJ56" s="380"/>
      <c r="BK56" s="90"/>
      <c r="BL56" s="92"/>
      <c r="BP56" s="103">
        <v>10.15</v>
      </c>
      <c r="BQ56" s="103"/>
    </row>
    <row r="57" spans="1:69" s="91" customFormat="1" ht="15" customHeight="1" thickBot="1">
      <c r="A57" s="555"/>
      <c r="B57" s="545"/>
      <c r="C57" s="453"/>
      <c r="D57" s="453"/>
      <c r="E57" s="453"/>
      <c r="F57" s="453"/>
      <c r="G57" s="453"/>
      <c r="H57" s="453"/>
      <c r="I57" s="453"/>
      <c r="J57" s="453"/>
      <c r="K57" s="453"/>
      <c r="L57" s="453"/>
      <c r="M57" s="508"/>
      <c r="N57" s="508"/>
      <c r="O57" s="508"/>
      <c r="P57" s="508"/>
      <c r="Q57" s="508"/>
      <c r="R57" s="551"/>
      <c r="S57" s="547" t="s">
        <v>1</v>
      </c>
      <c r="T57" s="46"/>
      <c r="U57" s="379"/>
      <c r="V57" s="148">
        <v>6</v>
      </c>
      <c r="W57" s="556" t="str">
        <f>VLOOKUP(BP56,[1]eFFG!$O$4:$BW$274,16,FALSE)</f>
        <v>Adult Female Family Member</v>
      </c>
      <c r="X57" s="494"/>
      <c r="Y57" s="494"/>
      <c r="Z57" s="494"/>
      <c r="AA57" s="494"/>
      <c r="AB57" s="494"/>
      <c r="AC57" s="494"/>
      <c r="AD57" s="494"/>
      <c r="AE57" s="494"/>
      <c r="AF57" s="494"/>
      <c r="AG57" s="494"/>
      <c r="AH57" s="494"/>
      <c r="AI57" s="494"/>
      <c r="AJ57" s="494"/>
      <c r="AK57" s="494"/>
      <c r="AL57" s="246" t="s">
        <v>8</v>
      </c>
      <c r="AM57" s="119"/>
      <c r="AN57" s="119"/>
      <c r="AO57" s="19"/>
      <c r="AP57" s="381"/>
      <c r="AQ57" s="148"/>
      <c r="AR57" s="557"/>
      <c r="AS57" s="558"/>
      <c r="AT57" s="558"/>
      <c r="AU57" s="558"/>
      <c r="AV57" s="558"/>
      <c r="AW57" s="558"/>
      <c r="AX57" s="558"/>
      <c r="AY57" s="558"/>
      <c r="AZ57" s="558"/>
      <c r="BA57" s="558"/>
      <c r="BB57" s="558"/>
      <c r="BC57" s="558"/>
      <c r="BD57" s="558"/>
      <c r="BE57" s="558"/>
      <c r="BF57" s="558"/>
      <c r="BG57" s="246"/>
      <c r="BH57" s="119"/>
      <c r="BI57" s="119"/>
      <c r="BJ57" s="380"/>
      <c r="BK57" s="90"/>
      <c r="BL57" s="92"/>
    </row>
    <row r="58" spans="1:69" s="91" customFormat="1" ht="14.25" customHeight="1">
      <c r="A58" s="555">
        <v>7</v>
      </c>
      <c r="B58" s="548" t="s">
        <v>2</v>
      </c>
      <c r="C58" s="445"/>
      <c r="D58" s="445"/>
      <c r="E58" s="445"/>
      <c r="F58" s="445"/>
      <c r="G58" s="445"/>
      <c r="H58" s="445"/>
      <c r="I58" s="445"/>
      <c r="J58" s="445"/>
      <c r="K58" s="445"/>
      <c r="L58" s="445"/>
      <c r="M58" s="500" t="str">
        <f>VLOOKUP($BP$43,[1]eFFG!$O$4:$BW$274,11,FALSE)</f>
        <v>Days</v>
      </c>
      <c r="N58" s="500"/>
      <c r="O58" s="500"/>
      <c r="P58" s="500"/>
      <c r="Q58" s="500"/>
      <c r="R58" s="549"/>
      <c r="S58" s="550" t="s">
        <v>0</v>
      </c>
      <c r="T58" s="56"/>
      <c r="U58" s="379"/>
      <c r="V58" s="148"/>
      <c r="W58" s="559"/>
      <c r="X58" s="496"/>
      <c r="Y58" s="496"/>
      <c r="Z58" s="496"/>
      <c r="AA58" s="496"/>
      <c r="AB58" s="496"/>
      <c r="AC58" s="496"/>
      <c r="AD58" s="496"/>
      <c r="AE58" s="496"/>
      <c r="AF58" s="496"/>
      <c r="AG58" s="496"/>
      <c r="AH58" s="496"/>
      <c r="AI58" s="496"/>
      <c r="AJ58" s="496"/>
      <c r="AK58" s="496"/>
      <c r="AL58" s="246"/>
      <c r="AM58" s="119"/>
      <c r="AN58" s="119"/>
      <c r="AO58" s="19"/>
      <c r="AP58" s="381"/>
      <c r="AQ58" s="148" t="s">
        <v>4</v>
      </c>
      <c r="AR58" s="487" t="str">
        <f>VLOOKUP(BN42,[1]eFFG!$O$4:$BW$274,17,FALSE)</f>
        <v>Other:</v>
      </c>
      <c r="AS58" s="560"/>
      <c r="AT58" s="560"/>
      <c r="AU58" s="560"/>
      <c r="AV58" s="560"/>
      <c r="AW58" s="560"/>
      <c r="AX58" s="560"/>
      <c r="AY58" s="560"/>
      <c r="AZ58" s="560"/>
      <c r="BA58" s="560"/>
      <c r="BB58" s="560"/>
      <c r="BC58" s="560"/>
      <c r="BD58" s="560"/>
      <c r="BE58" s="560"/>
      <c r="BF58" s="561"/>
      <c r="BG58" s="246" t="s">
        <v>8</v>
      </c>
      <c r="BH58" s="119"/>
      <c r="BI58" s="119"/>
      <c r="BJ58" s="380"/>
      <c r="BK58" s="90"/>
      <c r="BL58" s="92"/>
    </row>
    <row r="59" spans="1:69" s="91" customFormat="1" ht="14.25" customHeight="1" thickBot="1">
      <c r="A59" s="555"/>
      <c r="B59" s="545"/>
      <c r="C59" s="453"/>
      <c r="D59" s="453"/>
      <c r="E59" s="453"/>
      <c r="F59" s="453"/>
      <c r="G59" s="453"/>
      <c r="H59" s="453"/>
      <c r="I59" s="453"/>
      <c r="J59" s="453"/>
      <c r="K59" s="453"/>
      <c r="L59" s="453"/>
      <c r="M59" s="508"/>
      <c r="N59" s="508"/>
      <c r="O59" s="508"/>
      <c r="P59" s="508"/>
      <c r="Q59" s="508"/>
      <c r="R59" s="551"/>
      <c r="S59" s="547" t="s">
        <v>1</v>
      </c>
      <c r="T59" s="19"/>
      <c r="U59" s="379"/>
      <c r="V59" s="148">
        <v>7</v>
      </c>
      <c r="W59" s="556" t="str">
        <f>VLOOKUP(BP56,[1]eFFG!$O$4:$BW$274,17,FALSE)</f>
        <v>Female Non-Relative</v>
      </c>
      <c r="X59" s="494"/>
      <c r="Y59" s="494"/>
      <c r="Z59" s="494"/>
      <c r="AA59" s="494"/>
      <c r="AB59" s="494"/>
      <c r="AC59" s="494"/>
      <c r="AD59" s="494"/>
      <c r="AE59" s="494"/>
      <c r="AF59" s="494"/>
      <c r="AG59" s="494"/>
      <c r="AH59" s="494"/>
      <c r="AI59" s="494"/>
      <c r="AJ59" s="494"/>
      <c r="AK59" s="494"/>
      <c r="AL59" s="246" t="s">
        <v>8</v>
      </c>
      <c r="AM59" s="119"/>
      <c r="AN59" s="119"/>
      <c r="AO59" s="19"/>
      <c r="AP59" s="381"/>
      <c r="AQ59" s="148"/>
      <c r="AR59" s="487"/>
      <c r="AS59" s="560"/>
      <c r="AT59" s="560"/>
      <c r="AU59" s="560"/>
      <c r="AV59" s="560"/>
      <c r="AW59" s="560"/>
      <c r="AX59" s="560"/>
      <c r="AY59" s="560"/>
      <c r="AZ59" s="560"/>
      <c r="BA59" s="560"/>
      <c r="BB59" s="560"/>
      <c r="BC59" s="560"/>
      <c r="BD59" s="560"/>
      <c r="BE59" s="560"/>
      <c r="BF59" s="561"/>
      <c r="BG59" s="246"/>
      <c r="BH59" s="119"/>
      <c r="BI59" s="119"/>
      <c r="BJ59" s="562"/>
      <c r="BK59" s="90"/>
      <c r="BL59" s="92"/>
    </row>
    <row r="60" spans="1:69" s="91" customFormat="1" ht="14.25" customHeight="1">
      <c r="A60" s="555">
        <v>8</v>
      </c>
      <c r="B60" s="548" t="s">
        <v>2</v>
      </c>
      <c r="C60" s="445"/>
      <c r="D60" s="445"/>
      <c r="E60" s="445"/>
      <c r="F60" s="445"/>
      <c r="G60" s="445"/>
      <c r="H60" s="445"/>
      <c r="I60" s="445"/>
      <c r="J60" s="445"/>
      <c r="K60" s="445"/>
      <c r="L60" s="445"/>
      <c r="M60" s="500" t="str">
        <f>VLOOKUP($BP$43,[1]eFFG!$O$4:$BW$274,11,FALSE)</f>
        <v>Days</v>
      </c>
      <c r="N60" s="500"/>
      <c r="O60" s="500"/>
      <c r="P60" s="500"/>
      <c r="Q60" s="500"/>
      <c r="R60" s="549"/>
      <c r="S60" s="550" t="s">
        <v>0</v>
      </c>
      <c r="T60" s="19"/>
      <c r="U60" s="379"/>
      <c r="V60" s="148"/>
      <c r="W60" s="557"/>
      <c r="X60" s="558"/>
      <c r="Y60" s="558"/>
      <c r="Z60" s="558"/>
      <c r="AA60" s="558"/>
      <c r="AB60" s="558"/>
      <c r="AC60" s="558"/>
      <c r="AD60" s="558"/>
      <c r="AE60" s="558"/>
      <c r="AF60" s="558"/>
      <c r="AG60" s="558"/>
      <c r="AH60" s="558"/>
      <c r="AI60" s="558"/>
      <c r="AJ60" s="558"/>
      <c r="AK60" s="558"/>
      <c r="AL60" s="246"/>
      <c r="AM60" s="119"/>
      <c r="AN60" s="119"/>
      <c r="AO60" s="90"/>
      <c r="AP60" s="563"/>
      <c r="AQ60" s="148"/>
      <c r="AR60" s="487"/>
      <c r="AS60" s="560"/>
      <c r="AT60" s="560"/>
      <c r="AU60" s="560"/>
      <c r="AV60" s="560"/>
      <c r="AW60" s="560"/>
      <c r="AX60" s="560"/>
      <c r="AY60" s="560"/>
      <c r="AZ60" s="560"/>
      <c r="BA60" s="560"/>
      <c r="BB60" s="560"/>
      <c r="BC60" s="560"/>
      <c r="BD60" s="560"/>
      <c r="BE60" s="560"/>
      <c r="BF60" s="561"/>
      <c r="BG60" s="246"/>
      <c r="BH60" s="119"/>
      <c r="BI60" s="119"/>
      <c r="BJ60" s="562"/>
      <c r="BK60" s="90"/>
      <c r="BL60" s="92"/>
    </row>
    <row r="61" spans="1:69" s="91" customFormat="1" ht="14.25" customHeight="1" thickBot="1">
      <c r="A61" s="555"/>
      <c r="B61" s="545"/>
      <c r="C61" s="453"/>
      <c r="D61" s="453"/>
      <c r="E61" s="453"/>
      <c r="F61" s="453"/>
      <c r="G61" s="453"/>
      <c r="H61" s="453"/>
      <c r="I61" s="453"/>
      <c r="J61" s="453"/>
      <c r="K61" s="453"/>
      <c r="L61" s="453"/>
      <c r="M61" s="508"/>
      <c r="N61" s="508"/>
      <c r="O61" s="508"/>
      <c r="P61" s="508"/>
      <c r="Q61" s="508"/>
      <c r="R61" s="551"/>
      <c r="S61" s="547" t="s">
        <v>1</v>
      </c>
      <c r="T61" s="19"/>
      <c r="U61" s="379"/>
      <c r="V61" s="148" t="s">
        <v>4</v>
      </c>
      <c r="W61" s="487" t="str">
        <f>VLOOKUP(BP56,[1]eFFG!$O$4:$BW$274,18,FALSE)</f>
        <v>Other:</v>
      </c>
      <c r="X61" s="560"/>
      <c r="Y61" s="560"/>
      <c r="Z61" s="560"/>
      <c r="AA61" s="560"/>
      <c r="AB61" s="560"/>
      <c r="AC61" s="560"/>
      <c r="AD61" s="560"/>
      <c r="AE61" s="560"/>
      <c r="AF61" s="560"/>
      <c r="AG61" s="560"/>
      <c r="AH61" s="560"/>
      <c r="AI61" s="560"/>
      <c r="AJ61" s="560"/>
      <c r="AK61" s="561"/>
      <c r="AL61" s="246" t="s">
        <v>8</v>
      </c>
      <c r="AM61" s="119"/>
      <c r="AN61" s="119"/>
      <c r="AO61" s="90"/>
      <c r="AP61" s="563"/>
      <c r="AQ61" s="148" t="s">
        <v>4</v>
      </c>
      <c r="AR61" s="487" t="str">
        <f>VLOOKUP(BN42,[1]eFFG!$O$4:$BW$274,18,FALSE)</f>
        <v>Other:</v>
      </c>
      <c r="AS61" s="560"/>
      <c r="AT61" s="560"/>
      <c r="AU61" s="560"/>
      <c r="AV61" s="560"/>
      <c r="AW61" s="560"/>
      <c r="AX61" s="560"/>
      <c r="AY61" s="560"/>
      <c r="AZ61" s="560"/>
      <c r="BA61" s="560"/>
      <c r="BB61" s="560"/>
      <c r="BC61" s="560"/>
      <c r="BD61" s="560"/>
      <c r="BE61" s="560"/>
      <c r="BF61" s="561"/>
      <c r="BG61" s="246" t="s">
        <v>8</v>
      </c>
      <c r="BH61" s="119"/>
      <c r="BI61" s="119"/>
      <c r="BJ61" s="90"/>
      <c r="BK61" s="90"/>
      <c r="BL61" s="92"/>
    </row>
    <row r="62" spans="1:69" s="91" customFormat="1" ht="14.25" customHeight="1">
      <c r="A62" s="564">
        <v>9</v>
      </c>
      <c r="B62" s="548" t="s">
        <v>2</v>
      </c>
      <c r="C62" s="445"/>
      <c r="D62" s="445"/>
      <c r="E62" s="445"/>
      <c r="F62" s="445"/>
      <c r="G62" s="445"/>
      <c r="H62" s="445"/>
      <c r="I62" s="445"/>
      <c r="J62" s="445"/>
      <c r="K62" s="445"/>
      <c r="L62" s="445"/>
      <c r="M62" s="500" t="str">
        <f>VLOOKUP($BP$43,[1]eFFG!$O$4:$BW$274,11,FALSE)</f>
        <v>Days</v>
      </c>
      <c r="N62" s="500"/>
      <c r="O62" s="500"/>
      <c r="P62" s="500"/>
      <c r="Q62" s="500"/>
      <c r="R62" s="549"/>
      <c r="S62" s="550" t="s">
        <v>0</v>
      </c>
      <c r="T62" s="19"/>
      <c r="U62" s="379"/>
      <c r="V62" s="148"/>
      <c r="W62" s="487"/>
      <c r="X62" s="560"/>
      <c r="Y62" s="560"/>
      <c r="Z62" s="560"/>
      <c r="AA62" s="560"/>
      <c r="AB62" s="560"/>
      <c r="AC62" s="560"/>
      <c r="AD62" s="560"/>
      <c r="AE62" s="560"/>
      <c r="AF62" s="560"/>
      <c r="AG62" s="560"/>
      <c r="AH62" s="560"/>
      <c r="AI62" s="560"/>
      <c r="AJ62" s="560"/>
      <c r="AK62" s="561"/>
      <c r="AL62" s="246"/>
      <c r="AM62" s="119"/>
      <c r="AN62" s="119"/>
      <c r="AO62" s="90"/>
      <c r="AP62" s="563"/>
      <c r="AQ62" s="148"/>
      <c r="AR62" s="487"/>
      <c r="AS62" s="560"/>
      <c r="AT62" s="560"/>
      <c r="AU62" s="560"/>
      <c r="AV62" s="560"/>
      <c r="AW62" s="560"/>
      <c r="AX62" s="560"/>
      <c r="AY62" s="560"/>
      <c r="AZ62" s="560"/>
      <c r="BA62" s="560"/>
      <c r="BB62" s="560"/>
      <c r="BC62" s="560"/>
      <c r="BD62" s="560"/>
      <c r="BE62" s="560"/>
      <c r="BF62" s="561"/>
      <c r="BG62" s="246"/>
      <c r="BH62" s="119"/>
      <c r="BI62" s="119"/>
      <c r="BJ62" s="369">
        <v>10.199999999999999</v>
      </c>
      <c r="BK62" s="90"/>
      <c r="BL62" s="92"/>
    </row>
    <row r="63" spans="1:69" s="91" customFormat="1" ht="14.25" customHeight="1" thickBot="1">
      <c r="A63" s="565"/>
      <c r="B63" s="545"/>
      <c r="C63" s="453"/>
      <c r="D63" s="453"/>
      <c r="E63" s="453"/>
      <c r="F63" s="453"/>
      <c r="G63" s="453"/>
      <c r="H63" s="453"/>
      <c r="I63" s="453"/>
      <c r="J63" s="453"/>
      <c r="K63" s="453"/>
      <c r="L63" s="453"/>
      <c r="M63" s="508"/>
      <c r="N63" s="508"/>
      <c r="O63" s="508"/>
      <c r="P63" s="508"/>
      <c r="Q63" s="508"/>
      <c r="R63" s="549"/>
      <c r="S63" s="261" t="s">
        <v>1</v>
      </c>
      <c r="T63" s="19"/>
      <c r="U63" s="379"/>
      <c r="V63" s="148"/>
      <c r="W63" s="487"/>
      <c r="X63" s="560"/>
      <c r="Y63" s="560"/>
      <c r="Z63" s="560"/>
      <c r="AA63" s="560"/>
      <c r="AB63" s="560"/>
      <c r="AC63" s="560"/>
      <c r="AD63" s="560"/>
      <c r="AE63" s="560"/>
      <c r="AF63" s="560"/>
      <c r="AG63" s="560"/>
      <c r="AH63" s="560"/>
      <c r="AI63" s="560"/>
      <c r="AJ63" s="560"/>
      <c r="AK63" s="561"/>
      <c r="AL63" s="246"/>
      <c r="AM63" s="119"/>
      <c r="AN63" s="119"/>
      <c r="AO63" s="90"/>
      <c r="AP63" s="563"/>
      <c r="AQ63" s="348"/>
      <c r="AR63" s="566"/>
      <c r="AS63" s="567"/>
      <c r="AT63" s="567"/>
      <c r="AU63" s="567"/>
      <c r="AV63" s="567"/>
      <c r="AW63" s="567"/>
      <c r="AX63" s="567"/>
      <c r="AY63" s="567"/>
      <c r="AZ63" s="567"/>
      <c r="BA63" s="567"/>
      <c r="BB63" s="567"/>
      <c r="BC63" s="567"/>
      <c r="BD63" s="567"/>
      <c r="BE63" s="567"/>
      <c r="BF63" s="499"/>
      <c r="BG63" s="346"/>
      <c r="BH63" s="225"/>
      <c r="BI63" s="225"/>
      <c r="BJ63" s="38"/>
      <c r="BK63" s="90"/>
      <c r="BL63" s="92"/>
    </row>
    <row r="64" spans="1:69" s="91" customFormat="1" ht="14.25" customHeight="1">
      <c r="A64" s="4"/>
      <c r="B64" s="4"/>
      <c r="C64" s="4"/>
      <c r="D64" s="4"/>
      <c r="E64" s="4"/>
      <c r="F64" s="4"/>
      <c r="G64" s="4"/>
      <c r="H64" s="4"/>
      <c r="I64" s="4"/>
      <c r="J64" s="4"/>
      <c r="K64" s="4"/>
      <c r="L64" s="4"/>
      <c r="M64" s="4"/>
      <c r="N64" s="4"/>
      <c r="O64" s="4"/>
      <c r="P64" s="4"/>
      <c r="Q64" s="4"/>
      <c r="R64" s="4"/>
      <c r="S64" s="4"/>
      <c r="T64" s="19"/>
      <c r="U64" s="492"/>
      <c r="V64" s="148" t="s">
        <v>4</v>
      </c>
      <c r="W64" s="487" t="str">
        <f>VLOOKUP(BP56,[1]eFFG!$O$4:$BW$274,19,FALSE)</f>
        <v>Other:</v>
      </c>
      <c r="X64" s="560"/>
      <c r="Y64" s="560"/>
      <c r="Z64" s="560"/>
      <c r="AA64" s="560"/>
      <c r="AB64" s="560"/>
      <c r="AC64" s="560"/>
      <c r="AD64" s="560"/>
      <c r="AE64" s="560"/>
      <c r="AF64" s="560"/>
      <c r="AG64" s="560"/>
      <c r="AH64" s="560"/>
      <c r="AI64" s="560"/>
      <c r="AJ64" s="560"/>
      <c r="AK64" s="561"/>
      <c r="AL64" s="246" t="s">
        <v>8</v>
      </c>
      <c r="AM64" s="119"/>
      <c r="AN64" s="119"/>
      <c r="AO64" s="4"/>
      <c r="AP64" s="366"/>
      <c r="AQ64" s="514" t="s">
        <v>0</v>
      </c>
      <c r="AR64" s="568" t="s">
        <v>35</v>
      </c>
      <c r="AS64" s="515"/>
      <c r="AT64" s="515"/>
      <c r="AU64" s="515"/>
      <c r="AV64" s="515"/>
      <c r="AW64" s="244" t="s">
        <v>8</v>
      </c>
      <c r="AX64" s="245"/>
      <c r="AY64" s="245"/>
      <c r="AZ64" s="569"/>
      <c r="BA64" s="514" t="s">
        <v>1</v>
      </c>
      <c r="BB64" s="518" t="s">
        <v>36</v>
      </c>
      <c r="BC64" s="519"/>
      <c r="BD64" s="519"/>
      <c r="BE64" s="519"/>
      <c r="BF64" s="519"/>
      <c r="BG64" s="244" t="s">
        <v>8</v>
      </c>
      <c r="BH64" s="245"/>
      <c r="BI64" s="245"/>
      <c r="BJ64" s="90"/>
      <c r="BK64" s="90"/>
      <c r="BL64" s="92"/>
    </row>
    <row r="65" spans="1:68" s="91" customFormat="1" ht="15" customHeight="1">
      <c r="A65" s="4"/>
      <c r="B65" s="4"/>
      <c r="C65" s="4"/>
      <c r="D65" s="4"/>
      <c r="E65" s="4"/>
      <c r="F65" s="4"/>
      <c r="G65" s="4"/>
      <c r="H65" s="4"/>
      <c r="I65" s="4"/>
      <c r="J65" s="4"/>
      <c r="K65" s="4"/>
      <c r="L65" s="4"/>
      <c r="M65" s="4"/>
      <c r="N65" s="4"/>
      <c r="O65" s="4"/>
      <c r="P65" s="4"/>
      <c r="Q65" s="4"/>
      <c r="R65" s="4"/>
      <c r="S65" s="4"/>
      <c r="T65" s="19"/>
      <c r="U65" s="492"/>
      <c r="V65" s="148"/>
      <c r="W65" s="487"/>
      <c r="X65" s="560"/>
      <c r="Y65" s="560"/>
      <c r="Z65" s="560"/>
      <c r="AA65" s="560"/>
      <c r="AB65" s="560"/>
      <c r="AC65" s="560"/>
      <c r="AD65" s="560"/>
      <c r="AE65" s="560"/>
      <c r="AF65" s="560"/>
      <c r="AG65" s="560"/>
      <c r="AH65" s="560"/>
      <c r="AI65" s="560"/>
      <c r="AJ65" s="560"/>
      <c r="AK65" s="561"/>
      <c r="AL65" s="246"/>
      <c r="AM65" s="119"/>
      <c r="AN65" s="119"/>
      <c r="AO65" s="4"/>
      <c r="AP65" s="570"/>
      <c r="AQ65" s="148"/>
      <c r="AR65" s="571"/>
      <c r="AS65" s="521"/>
      <c r="AT65" s="521"/>
      <c r="AU65" s="521"/>
      <c r="AV65" s="521"/>
      <c r="AW65" s="246"/>
      <c r="AX65" s="119"/>
      <c r="AY65" s="119"/>
      <c r="AZ65" s="572"/>
      <c r="BA65" s="148"/>
      <c r="BB65" s="524"/>
      <c r="BC65" s="525"/>
      <c r="BD65" s="525"/>
      <c r="BE65" s="525"/>
      <c r="BF65" s="525"/>
      <c r="BG65" s="246"/>
      <c r="BH65" s="119"/>
      <c r="BI65" s="119"/>
      <c r="BJ65" s="374"/>
      <c r="BK65" s="90"/>
      <c r="BL65" s="92"/>
      <c r="BP65" s="369">
        <v>10.119999999999999</v>
      </c>
    </row>
    <row r="66" spans="1:68" s="91" customFormat="1" ht="15" customHeight="1" thickBot="1">
      <c r="A66" s="4"/>
      <c r="B66" s="4"/>
      <c r="C66" s="4"/>
      <c r="D66" s="4"/>
      <c r="E66" s="4"/>
      <c r="F66" s="4"/>
      <c r="G66" s="4"/>
      <c r="H66" s="4"/>
      <c r="I66" s="4"/>
      <c r="J66" s="4"/>
      <c r="K66" s="4"/>
      <c r="L66" s="4"/>
      <c r="M66" s="4"/>
      <c r="N66" s="4"/>
      <c r="O66" s="4"/>
      <c r="P66" s="4"/>
      <c r="Q66" s="4"/>
      <c r="R66" s="4"/>
      <c r="S66" s="4"/>
      <c r="T66" s="19"/>
      <c r="U66" s="492"/>
      <c r="V66" s="348"/>
      <c r="W66" s="566"/>
      <c r="X66" s="567"/>
      <c r="Y66" s="567"/>
      <c r="Z66" s="567"/>
      <c r="AA66" s="567"/>
      <c r="AB66" s="567"/>
      <c r="AC66" s="567"/>
      <c r="AD66" s="567"/>
      <c r="AE66" s="567"/>
      <c r="AF66" s="567"/>
      <c r="AG66" s="567"/>
      <c r="AH66" s="567"/>
      <c r="AI66" s="567"/>
      <c r="AJ66" s="567"/>
      <c r="AK66" s="499"/>
      <c r="AL66" s="346"/>
      <c r="AM66" s="225"/>
      <c r="AN66" s="225"/>
      <c r="AO66" s="38"/>
      <c r="AP66" s="46"/>
      <c r="AQ66" s="53"/>
      <c r="AR66" s="4"/>
      <c r="AS66" s="4"/>
      <c r="AT66" s="4"/>
      <c r="AU66" s="4"/>
      <c r="AV66" s="4"/>
      <c r="AW66" s="4"/>
      <c r="AX66" s="4"/>
      <c r="AY66" s="4"/>
      <c r="AZ66" s="4"/>
      <c r="BA66" s="4"/>
      <c r="BB66" s="4"/>
      <c r="BC66" s="4"/>
      <c r="BD66" s="4"/>
      <c r="BE66" s="4"/>
      <c r="BF66" s="4"/>
      <c r="BG66" s="4"/>
      <c r="BH66" s="4"/>
      <c r="BI66" s="4"/>
      <c r="BJ66" s="380"/>
      <c r="BK66" s="90"/>
      <c r="BL66" s="92"/>
    </row>
    <row r="67" spans="1:68" s="91" customFormat="1" ht="14.25" customHeight="1">
      <c r="A67" s="4"/>
      <c r="B67" s="4"/>
      <c r="C67" s="4"/>
      <c r="D67" s="4"/>
      <c r="E67" s="4"/>
      <c r="F67" s="4"/>
      <c r="G67" s="4"/>
      <c r="H67" s="4"/>
      <c r="I67" s="4"/>
      <c r="J67" s="4"/>
      <c r="K67" s="4"/>
      <c r="L67" s="4"/>
      <c r="M67" s="4"/>
      <c r="N67" s="4"/>
      <c r="O67" s="4"/>
      <c r="P67" s="4"/>
      <c r="Q67" s="4"/>
      <c r="R67" s="4"/>
      <c r="S67" s="4"/>
      <c r="T67" s="19"/>
      <c r="U67" s="492"/>
      <c r="V67" s="514" t="s">
        <v>0</v>
      </c>
      <c r="W67" s="568" t="s">
        <v>35</v>
      </c>
      <c r="X67" s="515"/>
      <c r="Y67" s="515"/>
      <c r="Z67" s="515"/>
      <c r="AA67" s="515"/>
      <c r="AB67" s="244" t="s">
        <v>8</v>
      </c>
      <c r="AC67" s="245"/>
      <c r="AD67" s="245"/>
      <c r="AE67" s="569"/>
      <c r="AF67" s="514" t="s">
        <v>1</v>
      </c>
      <c r="AG67" s="518" t="s">
        <v>36</v>
      </c>
      <c r="AH67" s="519"/>
      <c r="AI67" s="519"/>
      <c r="AJ67" s="519"/>
      <c r="AK67" s="519"/>
      <c r="AL67" s="244" t="s">
        <v>8</v>
      </c>
      <c r="AM67" s="245"/>
      <c r="AN67" s="245"/>
      <c r="AO67" s="374"/>
      <c r="AP67" s="56"/>
      <c r="AQ67" s="4"/>
      <c r="AR67" s="4"/>
      <c r="AS67" s="4"/>
      <c r="AT67" s="4"/>
      <c r="AU67" s="4"/>
      <c r="AV67" s="4"/>
      <c r="AW67" s="4"/>
      <c r="AX67" s="4"/>
      <c r="AY67" s="4"/>
      <c r="AZ67" s="4"/>
      <c r="BA67" s="4"/>
      <c r="BB67" s="4"/>
      <c r="BC67" s="4"/>
      <c r="BD67" s="4"/>
      <c r="BE67" s="4"/>
      <c r="BF67" s="4"/>
      <c r="BG67" s="4"/>
      <c r="BH67" s="4"/>
      <c r="BI67" s="4"/>
      <c r="BJ67" s="380"/>
      <c r="BK67" s="90"/>
      <c r="BL67" s="92"/>
    </row>
    <row r="68" spans="1:68" s="91" customFormat="1" ht="14.25" customHeight="1">
      <c r="A68" s="4"/>
      <c r="B68" s="4"/>
      <c r="C68" s="4"/>
      <c r="D68" s="4"/>
      <c r="E68" s="4"/>
      <c r="F68" s="4"/>
      <c r="G68" s="4"/>
      <c r="H68" s="4"/>
      <c r="I68" s="4"/>
      <c r="J68" s="4"/>
      <c r="K68" s="4"/>
      <c r="L68" s="4"/>
      <c r="M68" s="4"/>
      <c r="N68" s="4"/>
      <c r="O68" s="4"/>
      <c r="P68" s="4"/>
      <c r="Q68" s="4"/>
      <c r="R68" s="4"/>
      <c r="S68" s="4"/>
      <c r="T68" s="19"/>
      <c r="U68" s="492"/>
      <c r="V68" s="148"/>
      <c r="W68" s="571"/>
      <c r="X68" s="521"/>
      <c r="Y68" s="521"/>
      <c r="Z68" s="521"/>
      <c r="AA68" s="521"/>
      <c r="AB68" s="246"/>
      <c r="AC68" s="119"/>
      <c r="AD68" s="119"/>
      <c r="AE68" s="572"/>
      <c r="AF68" s="148"/>
      <c r="AG68" s="524"/>
      <c r="AH68" s="525"/>
      <c r="AI68" s="525"/>
      <c r="AJ68" s="525"/>
      <c r="AK68" s="525"/>
      <c r="AL68" s="246"/>
      <c r="AM68" s="119"/>
      <c r="AN68" s="119"/>
      <c r="AO68" s="380"/>
      <c r="AP68" s="38"/>
      <c r="AQ68" s="4"/>
      <c r="AR68" s="4"/>
      <c r="AS68" s="4"/>
      <c r="AT68" s="4"/>
      <c r="AU68" s="4"/>
      <c r="AV68" s="4"/>
      <c r="AW68" s="4"/>
      <c r="AX68" s="4"/>
      <c r="AY68" s="4"/>
      <c r="AZ68" s="4"/>
      <c r="BA68" s="4"/>
      <c r="BB68" s="4"/>
      <c r="BC68" s="4"/>
      <c r="BD68" s="4"/>
      <c r="BE68" s="4"/>
      <c r="BF68" s="4"/>
      <c r="BG68" s="4"/>
      <c r="BH68" s="4"/>
      <c r="BI68" s="4"/>
      <c r="BJ68" s="380"/>
      <c r="BK68" s="90"/>
      <c r="BL68" s="92"/>
    </row>
    <row r="69" spans="1:68" s="91" customFormat="1" ht="14.25" customHeight="1">
      <c r="A69" s="4"/>
      <c r="B69" s="4"/>
      <c r="C69" s="4"/>
      <c r="D69" s="4"/>
      <c r="E69" s="4"/>
      <c r="F69" s="4"/>
      <c r="G69" s="4"/>
      <c r="H69" s="4"/>
      <c r="I69" s="4"/>
      <c r="J69" s="4"/>
      <c r="K69" s="4"/>
      <c r="L69" s="4"/>
      <c r="M69" s="4"/>
      <c r="N69" s="4"/>
      <c r="O69" s="4"/>
      <c r="P69" s="4"/>
      <c r="Q69" s="4"/>
      <c r="R69" s="4"/>
      <c r="S69" s="4"/>
      <c r="T69" s="19"/>
      <c r="U69" s="38"/>
      <c r="V69" s="4"/>
      <c r="W69" s="4"/>
      <c r="X69" s="4"/>
      <c r="Y69" s="4"/>
      <c r="Z69" s="4"/>
      <c r="AA69" s="4"/>
      <c r="AB69" s="4"/>
      <c r="AC69" s="4"/>
      <c r="AD69" s="4"/>
      <c r="AE69" s="4"/>
      <c r="AF69" s="4"/>
      <c r="AG69" s="4"/>
      <c r="AH69" s="4"/>
      <c r="AI69" s="4"/>
      <c r="AJ69" s="4"/>
      <c r="AK69" s="4"/>
      <c r="AL69" s="4"/>
      <c r="AM69" s="4"/>
      <c r="AN69" s="53"/>
      <c r="AO69" s="19"/>
      <c r="AP69" s="4"/>
      <c r="AQ69" s="4"/>
      <c r="AR69" s="4"/>
      <c r="AS69" s="4"/>
      <c r="AT69" s="4"/>
      <c r="AU69" s="4"/>
      <c r="AV69" s="4"/>
      <c r="AW69" s="4"/>
      <c r="AX69" s="4"/>
      <c r="AY69" s="4"/>
      <c r="AZ69" s="4"/>
      <c r="BA69" s="4"/>
      <c r="BB69" s="4"/>
      <c r="BC69" s="4"/>
      <c r="BD69" s="4"/>
      <c r="BE69" s="4"/>
      <c r="BF69" s="4"/>
      <c r="BG69" s="4"/>
      <c r="BH69" s="4"/>
      <c r="BI69" s="4"/>
      <c r="BJ69" s="380"/>
      <c r="BK69" s="90"/>
      <c r="BL69" s="92"/>
    </row>
    <row r="70" spans="1:68" s="91" customFormat="1" ht="14.25" customHeight="1">
      <c r="A70" s="4"/>
      <c r="B70" s="4"/>
      <c r="C70" s="4"/>
      <c r="D70" s="4"/>
      <c r="E70" s="4"/>
      <c r="F70" s="4"/>
      <c r="G70" s="4"/>
      <c r="H70" s="4"/>
      <c r="I70" s="4"/>
      <c r="J70" s="4"/>
      <c r="K70" s="4"/>
      <c r="L70" s="4"/>
      <c r="M70" s="4"/>
      <c r="N70" s="4"/>
      <c r="O70" s="4"/>
      <c r="P70" s="4"/>
      <c r="Q70" s="4"/>
      <c r="R70" s="4"/>
      <c r="S70" s="4"/>
      <c r="T70" s="19"/>
      <c r="U70" s="38"/>
      <c r="V70" s="4"/>
      <c r="W70" s="4"/>
      <c r="X70" s="4"/>
      <c r="Y70" s="4"/>
      <c r="Z70" s="4"/>
      <c r="AA70" s="4"/>
      <c r="AB70" s="4"/>
      <c r="AC70" s="4"/>
      <c r="AD70" s="4"/>
      <c r="AE70" s="4"/>
      <c r="AF70" s="4"/>
      <c r="AG70" s="4"/>
      <c r="AH70" s="4"/>
      <c r="AI70" s="4"/>
      <c r="AJ70" s="4"/>
      <c r="AK70" s="4"/>
      <c r="AL70" s="4"/>
      <c r="AM70" s="4"/>
      <c r="AN70" s="4"/>
      <c r="AO70" s="19"/>
      <c r="AP70" s="4"/>
      <c r="AQ70" s="4"/>
      <c r="AR70" s="4"/>
      <c r="AS70" s="4"/>
      <c r="AT70" s="4"/>
      <c r="AU70" s="4"/>
      <c r="AV70" s="4"/>
      <c r="AW70" s="4"/>
      <c r="AX70" s="4"/>
      <c r="AY70" s="4"/>
      <c r="AZ70" s="4"/>
      <c r="BA70" s="4"/>
      <c r="BB70" s="4"/>
      <c r="BC70" s="4"/>
      <c r="BD70" s="4"/>
      <c r="BE70" s="4"/>
      <c r="BF70" s="4"/>
      <c r="BG70" s="4"/>
      <c r="BH70" s="4"/>
      <c r="BI70" s="4"/>
      <c r="BJ70" s="380"/>
      <c r="BK70" s="90"/>
      <c r="BL70" s="92"/>
    </row>
    <row r="71" spans="1:68" s="91" customFormat="1" ht="14.25" customHeight="1">
      <c r="A71" s="4"/>
      <c r="B71" s="4"/>
      <c r="C71" s="4"/>
      <c r="D71" s="4"/>
      <c r="E71" s="4"/>
      <c r="F71" s="4"/>
      <c r="G71" s="4"/>
      <c r="H71" s="4"/>
      <c r="I71" s="4"/>
      <c r="J71" s="4"/>
      <c r="K71" s="4"/>
      <c r="L71" s="4"/>
      <c r="M71" s="4"/>
      <c r="N71" s="4"/>
      <c r="O71" s="4"/>
      <c r="P71" s="4"/>
      <c r="Q71" s="4"/>
      <c r="R71" s="4"/>
      <c r="S71" s="4"/>
      <c r="T71" s="19"/>
      <c r="U71" s="38"/>
      <c r="V71" s="4"/>
      <c r="W71" s="4"/>
      <c r="X71" s="4"/>
      <c r="Y71" s="4"/>
      <c r="Z71" s="4"/>
      <c r="AA71" s="4"/>
      <c r="AB71" s="4"/>
      <c r="AC71" s="4"/>
      <c r="AD71" s="4"/>
      <c r="AE71" s="4"/>
      <c r="AF71" s="4"/>
      <c r="AG71" s="4"/>
      <c r="AH71" s="4"/>
      <c r="AI71" s="4"/>
      <c r="AJ71" s="4"/>
      <c r="AK71" s="4"/>
      <c r="AL71" s="4"/>
      <c r="AM71" s="4"/>
      <c r="AN71" s="4"/>
      <c r="AO71" s="19"/>
      <c r="AP71" s="4"/>
      <c r="AQ71" s="4"/>
      <c r="AR71" s="4"/>
      <c r="AS71" s="4"/>
      <c r="AT71" s="4"/>
      <c r="AU71" s="4"/>
      <c r="AV71" s="4"/>
      <c r="AW71" s="4"/>
      <c r="AX71" s="4"/>
      <c r="AY71" s="4"/>
      <c r="AZ71" s="4"/>
      <c r="BA71" s="4"/>
      <c r="BB71" s="4"/>
      <c r="BC71" s="4"/>
      <c r="BD71" s="4"/>
      <c r="BE71" s="4"/>
      <c r="BF71" s="4"/>
      <c r="BG71" s="4"/>
      <c r="BH71" s="4"/>
      <c r="BI71" s="4"/>
      <c r="BJ71" s="380"/>
      <c r="BK71" s="90"/>
      <c r="BL71" s="92"/>
    </row>
    <row r="72" spans="1:68" s="91" customFormat="1" ht="14.25" customHeight="1">
      <c r="A72" s="4"/>
      <c r="B72" s="4"/>
      <c r="C72" s="4"/>
      <c r="D72" s="4"/>
      <c r="E72" s="4"/>
      <c r="F72" s="4"/>
      <c r="G72" s="4"/>
      <c r="H72" s="4"/>
      <c r="I72" s="4"/>
      <c r="J72" s="4"/>
      <c r="K72" s="4"/>
      <c r="L72" s="4"/>
      <c r="M72" s="4"/>
      <c r="N72" s="4"/>
      <c r="O72" s="4"/>
      <c r="P72" s="4"/>
      <c r="Q72" s="4"/>
      <c r="R72" s="4"/>
      <c r="S72" s="4"/>
      <c r="T72" s="19"/>
      <c r="U72" s="38"/>
      <c r="V72" s="4"/>
      <c r="W72" s="4"/>
      <c r="X72" s="4"/>
      <c r="Y72" s="4"/>
      <c r="Z72" s="4"/>
      <c r="AA72" s="4"/>
      <c r="AB72" s="4"/>
      <c r="AC72" s="4"/>
      <c r="AD72" s="4"/>
      <c r="AE72" s="4"/>
      <c r="AF72" s="4"/>
      <c r="AG72" s="4"/>
      <c r="AH72" s="4"/>
      <c r="AI72" s="4"/>
      <c r="AJ72" s="4"/>
      <c r="AK72" s="4"/>
      <c r="AL72" s="4"/>
      <c r="AM72" s="4"/>
      <c r="AN72" s="4"/>
      <c r="AO72" s="19"/>
      <c r="AP72" s="4"/>
      <c r="AQ72" s="4"/>
      <c r="AR72" s="4"/>
      <c r="AS72" s="4"/>
      <c r="AT72" s="4"/>
      <c r="AU72" s="4"/>
      <c r="AV72" s="4"/>
      <c r="AW72" s="4"/>
      <c r="AX72" s="4"/>
      <c r="AY72" s="4"/>
      <c r="AZ72" s="4"/>
      <c r="BA72" s="4"/>
      <c r="BB72" s="4"/>
      <c r="BC72" s="4"/>
      <c r="BD72" s="4"/>
      <c r="BE72" s="4"/>
      <c r="BF72" s="4"/>
      <c r="BG72" s="4"/>
      <c r="BH72" s="4"/>
      <c r="BI72" s="4"/>
      <c r="BJ72" s="380"/>
      <c r="BK72" s="90"/>
      <c r="BL72" s="92"/>
    </row>
    <row r="73" spans="1:68" s="91" customFormat="1" ht="14.25" customHeight="1">
      <c r="A73" s="4"/>
      <c r="B73" s="4"/>
      <c r="C73" s="4"/>
      <c r="D73" s="4"/>
      <c r="E73" s="4"/>
      <c r="F73" s="4"/>
      <c r="G73" s="4"/>
      <c r="H73" s="4"/>
      <c r="I73" s="4"/>
      <c r="J73" s="4"/>
      <c r="K73" s="4"/>
      <c r="L73" s="4"/>
      <c r="M73" s="4"/>
      <c r="N73" s="4"/>
      <c r="O73" s="4"/>
      <c r="P73" s="4"/>
      <c r="Q73" s="4"/>
      <c r="R73" s="4"/>
      <c r="S73" s="4"/>
      <c r="T73" s="19"/>
      <c r="U73" s="38"/>
      <c r="V73" s="4"/>
      <c r="W73" s="4"/>
      <c r="X73" s="4"/>
      <c r="Y73" s="4"/>
      <c r="Z73" s="4"/>
      <c r="AA73" s="4"/>
      <c r="AB73" s="4"/>
      <c r="AC73" s="4"/>
      <c r="AD73" s="4"/>
      <c r="AE73" s="4"/>
      <c r="AF73" s="4"/>
      <c r="AG73" s="4"/>
      <c r="AH73" s="4"/>
      <c r="AI73" s="4"/>
      <c r="AJ73" s="4"/>
      <c r="AK73" s="4"/>
      <c r="AL73" s="4"/>
      <c r="AM73" s="4"/>
      <c r="AN73" s="4"/>
      <c r="AO73" s="19"/>
      <c r="AP73" s="4"/>
      <c r="AQ73" s="4"/>
      <c r="AR73" s="4"/>
      <c r="AS73" s="4"/>
      <c r="AT73" s="4"/>
      <c r="AU73" s="4"/>
      <c r="AV73" s="4"/>
      <c r="AW73" s="4"/>
      <c r="AX73" s="4"/>
      <c r="AY73" s="4"/>
      <c r="AZ73" s="4"/>
      <c r="BA73" s="4"/>
      <c r="BB73" s="4"/>
      <c r="BC73" s="4"/>
      <c r="BD73" s="4"/>
      <c r="BE73" s="4"/>
      <c r="BF73" s="4"/>
      <c r="BG73" s="4"/>
      <c r="BH73" s="4"/>
      <c r="BI73" s="4"/>
      <c r="BJ73" s="562"/>
      <c r="BK73" s="90"/>
      <c r="BL73" s="92"/>
    </row>
    <row r="74" spans="1:68" s="91" customFormat="1" ht="14.25" customHeight="1">
      <c r="A74" s="4"/>
      <c r="B74" s="4"/>
      <c r="C74" s="4"/>
      <c r="D74" s="4"/>
      <c r="E74" s="4"/>
      <c r="F74" s="4"/>
      <c r="G74" s="4"/>
      <c r="H74" s="4"/>
      <c r="I74" s="4"/>
      <c r="J74" s="4"/>
      <c r="K74" s="4"/>
      <c r="L74" s="4"/>
      <c r="M74" s="4"/>
      <c r="N74" s="4"/>
      <c r="O74" s="4"/>
      <c r="P74" s="4"/>
      <c r="Q74" s="4"/>
      <c r="R74" s="4"/>
      <c r="S74" s="4"/>
      <c r="T74" s="90"/>
      <c r="U74" s="38"/>
      <c r="V74" s="4"/>
      <c r="W74" s="4"/>
      <c r="X74" s="4"/>
      <c r="Y74" s="4"/>
      <c r="Z74" s="4"/>
      <c r="AA74" s="4"/>
      <c r="AB74" s="4"/>
      <c r="AC74" s="4"/>
      <c r="AD74" s="4"/>
      <c r="AE74" s="4"/>
      <c r="AF74" s="4"/>
      <c r="AG74" s="4"/>
      <c r="AH74" s="4"/>
      <c r="AI74" s="4"/>
      <c r="AJ74" s="4"/>
      <c r="AK74" s="4"/>
      <c r="AL74" s="4"/>
      <c r="AM74" s="4"/>
      <c r="AN74" s="4"/>
      <c r="AO74" s="19"/>
      <c r="AP74" s="4"/>
      <c r="AQ74" s="4"/>
      <c r="AR74" s="4"/>
      <c r="AS74" s="4"/>
      <c r="AT74" s="4"/>
      <c r="AU74" s="4"/>
      <c r="AV74" s="4"/>
      <c r="AW74" s="4"/>
      <c r="AX74" s="4"/>
      <c r="AY74" s="4"/>
      <c r="AZ74" s="4"/>
      <c r="BA74" s="4"/>
      <c r="BB74" s="4"/>
      <c r="BC74" s="4"/>
      <c r="BD74" s="4"/>
      <c r="BE74" s="4"/>
      <c r="BF74" s="4"/>
      <c r="BG74" s="4"/>
      <c r="BH74" s="4"/>
      <c r="BI74" s="4"/>
      <c r="BJ74" s="562"/>
      <c r="BK74" s="90"/>
    </row>
    <row r="75" spans="1:68" s="91" customFormat="1" ht="14.25" customHeight="1">
      <c r="A75" s="4"/>
      <c r="B75" s="4"/>
      <c r="C75" s="4"/>
      <c r="D75" s="4"/>
      <c r="E75" s="4"/>
      <c r="F75" s="4"/>
      <c r="G75" s="4"/>
      <c r="H75" s="4"/>
      <c r="I75" s="4"/>
      <c r="J75" s="4"/>
      <c r="K75" s="4"/>
      <c r="L75" s="4"/>
      <c r="M75" s="4"/>
      <c r="N75" s="4"/>
      <c r="O75" s="4"/>
      <c r="P75" s="4"/>
      <c r="Q75" s="4"/>
      <c r="R75" s="4"/>
      <c r="S75" s="4"/>
      <c r="T75" s="92"/>
      <c r="U75" s="38"/>
      <c r="V75" s="4"/>
      <c r="W75" s="4"/>
      <c r="X75" s="4"/>
      <c r="Y75" s="4"/>
      <c r="Z75" s="4"/>
      <c r="AA75" s="4"/>
      <c r="AB75" s="4"/>
      <c r="AC75" s="4"/>
      <c r="AD75" s="4"/>
      <c r="AE75" s="4"/>
      <c r="AF75" s="4"/>
      <c r="AG75" s="4"/>
      <c r="AH75" s="4"/>
      <c r="AI75" s="4"/>
      <c r="AJ75" s="4"/>
      <c r="AK75" s="4"/>
      <c r="AL75" s="4"/>
      <c r="AM75" s="4"/>
      <c r="AN75" s="4"/>
      <c r="AO75" s="573"/>
      <c r="AP75" s="4"/>
      <c r="AQ75" s="4"/>
      <c r="AR75" s="4"/>
      <c r="AS75" s="4"/>
      <c r="AT75" s="4"/>
      <c r="AU75" s="4"/>
      <c r="AV75" s="4"/>
      <c r="AW75" s="4"/>
      <c r="AX75" s="4"/>
      <c r="AY75" s="4"/>
      <c r="AZ75" s="4"/>
      <c r="BA75" s="4"/>
      <c r="BB75" s="4"/>
      <c r="BC75" s="4"/>
      <c r="BD75" s="4"/>
      <c r="BE75" s="4"/>
      <c r="BF75" s="4"/>
      <c r="BG75" s="4"/>
      <c r="BH75" s="4"/>
      <c r="BI75" s="4"/>
      <c r="BJ75" s="90"/>
      <c r="BK75" s="90"/>
    </row>
    <row r="76" spans="1:68" s="91" customFormat="1" ht="14.25" customHeight="1">
      <c r="A76" s="4"/>
      <c r="B76" s="4"/>
      <c r="C76" s="4"/>
      <c r="D76" s="4"/>
      <c r="E76" s="4"/>
      <c r="F76" s="4"/>
      <c r="G76" s="4"/>
      <c r="H76" s="4"/>
      <c r="I76" s="4"/>
      <c r="J76" s="4"/>
      <c r="K76" s="4"/>
      <c r="L76" s="4"/>
      <c r="M76" s="4"/>
      <c r="N76" s="4"/>
      <c r="O76" s="4"/>
      <c r="P76" s="4"/>
      <c r="Q76" s="4"/>
      <c r="R76" s="4"/>
      <c r="S76" s="4"/>
      <c r="T76" s="92"/>
      <c r="U76" s="38"/>
      <c r="V76" s="4"/>
      <c r="W76" s="4"/>
      <c r="X76" s="4"/>
      <c r="Y76" s="4"/>
      <c r="Z76" s="4"/>
      <c r="AA76" s="4"/>
      <c r="AB76" s="4"/>
      <c r="AC76" s="4"/>
      <c r="AD76" s="4"/>
      <c r="AE76" s="4"/>
      <c r="AF76" s="4"/>
      <c r="AG76" s="4"/>
      <c r="AH76" s="4"/>
      <c r="AI76" s="4"/>
      <c r="AJ76" s="4"/>
      <c r="AK76" s="4"/>
      <c r="AL76" s="4"/>
      <c r="AM76" s="4"/>
      <c r="AN76" s="4"/>
      <c r="AO76" s="573"/>
      <c r="AP76" s="4"/>
      <c r="AQ76" s="4"/>
      <c r="AR76" s="4"/>
      <c r="AS76" s="4"/>
      <c r="AT76" s="4"/>
      <c r="AU76" s="4"/>
      <c r="AV76" s="4"/>
      <c r="AW76" s="4"/>
      <c r="AX76" s="4"/>
      <c r="AY76" s="4"/>
      <c r="AZ76" s="4"/>
      <c r="BA76" s="4"/>
      <c r="BB76" s="4"/>
      <c r="BC76" s="4"/>
      <c r="BD76" s="4"/>
      <c r="BE76" s="4"/>
      <c r="BF76" s="4"/>
      <c r="BG76" s="4"/>
      <c r="BH76" s="4"/>
      <c r="BI76" s="4"/>
      <c r="BJ76" s="90"/>
      <c r="BK76" s="90"/>
      <c r="BL76" s="92"/>
    </row>
    <row r="77" spans="1:68" s="91" customFormat="1" ht="14.25" customHeight="1">
      <c r="A77" s="4"/>
      <c r="B77" s="4"/>
      <c r="C77" s="4"/>
      <c r="D77" s="4"/>
      <c r="E77" s="4"/>
      <c r="F77" s="4"/>
      <c r="G77" s="4"/>
      <c r="H77" s="4"/>
      <c r="I77" s="4"/>
      <c r="J77" s="4"/>
      <c r="K77" s="4"/>
      <c r="L77" s="4"/>
      <c r="M77" s="4"/>
      <c r="N77" s="4"/>
      <c r="O77" s="4"/>
      <c r="P77" s="4"/>
      <c r="Q77" s="4"/>
      <c r="R77" s="4"/>
      <c r="S77" s="4"/>
      <c r="T77" s="92"/>
      <c r="U77" s="92"/>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90"/>
      <c r="BK77" s="90"/>
      <c r="BL77" s="92"/>
    </row>
    <row r="78" spans="1:68" s="91" customFormat="1"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90"/>
      <c r="BK78" s="90"/>
    </row>
    <row r="79" spans="1:68" s="91" customFormat="1"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row>
    <row r="80" spans="1:68" s="91" customFormat="1"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row>
    <row r="81" spans="1:65" s="91" customFormat="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90"/>
      <c r="BK81" s="90"/>
    </row>
    <row r="82" spans="1:65" s="91" customFormat="1" ht="15.75" customHeight="1">
      <c r="A82" s="1" t="str">
        <f>CONCATENATE([1]Sections!$P$1, " - / - ",[1]Sections!$P$10," ",[1]Sections!$Q$10,": ",[1]Sections!$S$10," [ ",[1]Sections!$V$2," ",ROMAN(COUNT($BL$1:$BL$908))," / ",ROMAN(BL82)," ]")</f>
        <v>Female Focus Group Questionnaire - / - Section 7: Women's Issues [ Page III / III ]</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90"/>
      <c r="BK82" s="90"/>
      <c r="BL82" s="91">
        <v>3</v>
      </c>
      <c r="BM82" s="91">
        <v>3</v>
      </c>
    </row>
    <row r="83" spans="1:65" s="91" customFormat="1" ht="6"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92"/>
      <c r="BJ83" s="92"/>
      <c r="BK83" s="90"/>
    </row>
    <row r="84" spans="1:65" s="91" customFormat="1" ht="15" customHeight="1">
      <c r="A84" s="574">
        <f>VLOOKUP($BJ$43,[1]eFFG!$H$4:$J$274,3,FALSE)</f>
        <v>7.1099999999999977</v>
      </c>
      <c r="B84" s="575"/>
      <c r="C84" s="576" t="str">
        <f>VLOOKUP($BJ$43,[1]eFFG!$O$4:$BW$274,9,FALSE)</f>
        <v>How many households do you know in the village that is closest to your village?</v>
      </c>
      <c r="D84" s="577"/>
      <c r="E84" s="577"/>
      <c r="F84" s="577"/>
      <c r="G84" s="577"/>
      <c r="H84" s="577"/>
      <c r="I84" s="577"/>
      <c r="J84" s="577"/>
      <c r="K84" s="577"/>
      <c r="L84" s="577"/>
      <c r="M84" s="577"/>
      <c r="N84" s="577"/>
      <c r="O84" s="577"/>
      <c r="P84" s="577"/>
      <c r="Q84" s="577"/>
      <c r="R84" s="577"/>
      <c r="S84" s="578"/>
      <c r="T84" s="491"/>
      <c r="U84" s="579"/>
      <c r="V84" s="574">
        <f>VLOOKUP(BP65,[1]eFFG!$H$4:$J$3012,3,FALSE)</f>
        <v>7.1199999999999974</v>
      </c>
      <c r="W84" s="575"/>
      <c r="X84" s="580" t="str">
        <f>VLOOKUP(BP65,[1]eFFG!$O$4:$XX$3012,9,FALSE)</f>
        <v>During the past 3 months, how many times have you visited the nearest village?</v>
      </c>
      <c r="Y84" s="233"/>
      <c r="Z84" s="233"/>
      <c r="AA84" s="233"/>
      <c r="AB84" s="233"/>
      <c r="AC84" s="233"/>
      <c r="AD84" s="233"/>
      <c r="AE84" s="233"/>
      <c r="AF84" s="233"/>
      <c r="AG84" s="233"/>
      <c r="AH84" s="233"/>
      <c r="AI84" s="233"/>
      <c r="AJ84" s="233"/>
      <c r="AK84" s="233"/>
      <c r="AL84" s="233"/>
      <c r="AM84" s="233"/>
      <c r="AN84" s="234"/>
      <c r="AO84" s="4"/>
      <c r="AP84" s="366"/>
      <c r="AQ84" s="32">
        <f>VLOOKUP(BJ84,[1]eFFG!$H$4:$J$274,3,FALSE)</f>
        <v>7.1299999999999972</v>
      </c>
      <c r="AR84" s="33"/>
      <c r="AS84" s="99" t="str">
        <f>VLOOKUP(BJ84,[1]eFFG!$O$4:$BW$274,9,FALSE)</f>
        <v>In the past month, how many times have you been to {name of district center}?</v>
      </c>
      <c r="AT84" s="99"/>
      <c r="AU84" s="99"/>
      <c r="AV84" s="99"/>
      <c r="AW84" s="99"/>
      <c r="AX84" s="99"/>
      <c r="AY84" s="99"/>
      <c r="AZ84" s="99"/>
      <c r="BA84" s="99"/>
      <c r="BB84" s="99"/>
      <c r="BC84" s="99"/>
      <c r="BD84" s="99"/>
      <c r="BE84" s="99"/>
      <c r="BF84" s="99"/>
      <c r="BG84" s="99"/>
      <c r="BH84" s="99"/>
      <c r="BI84" s="100"/>
      <c r="BJ84" s="103">
        <v>10.18</v>
      </c>
      <c r="BK84" s="103"/>
    </row>
    <row r="85" spans="1:65" s="91" customFormat="1" ht="15" customHeight="1">
      <c r="A85" s="535" t="str">
        <f>VLOOKUP(BJ43,[1]eFFG!$O$4:$BW$274,10,FALSE)</f>
        <v>[RECORD ANSWER OF EACH RESPONDENT]</v>
      </c>
      <c r="B85" s="536"/>
      <c r="C85" s="536"/>
      <c r="D85" s="536"/>
      <c r="E85" s="536"/>
      <c r="F85" s="536"/>
      <c r="G85" s="536"/>
      <c r="H85" s="536"/>
      <c r="I85" s="536"/>
      <c r="J85" s="536"/>
      <c r="K85" s="536"/>
      <c r="L85" s="536"/>
      <c r="M85" s="536"/>
      <c r="N85" s="536"/>
      <c r="O85" s="536"/>
      <c r="P85" s="536"/>
      <c r="Q85" s="536"/>
      <c r="R85" s="536"/>
      <c r="S85" s="537"/>
      <c r="T85" s="581"/>
      <c r="U85" s="582"/>
      <c r="V85" s="535" t="str">
        <f>VLOOKUP(BP65,[1]eFFG!$O$4:$BW$274,10,FALSE)</f>
        <v>[RECORD ANSWER OF EACH RESPONDENT]</v>
      </c>
      <c r="W85" s="536"/>
      <c r="X85" s="536"/>
      <c r="Y85" s="536"/>
      <c r="Z85" s="536"/>
      <c r="AA85" s="536"/>
      <c r="AB85" s="536"/>
      <c r="AC85" s="536"/>
      <c r="AD85" s="536"/>
      <c r="AE85" s="536"/>
      <c r="AF85" s="536"/>
      <c r="AG85" s="536"/>
      <c r="AH85" s="536"/>
      <c r="AI85" s="536"/>
      <c r="AJ85" s="536"/>
      <c r="AK85" s="536"/>
      <c r="AL85" s="536"/>
      <c r="AM85" s="536"/>
      <c r="AN85" s="537"/>
      <c r="AO85" s="4"/>
      <c r="AP85" s="366"/>
      <c r="AQ85" s="104"/>
      <c r="AR85" s="166"/>
      <c r="AS85" s="180"/>
      <c r="AT85" s="180"/>
      <c r="AU85" s="180"/>
      <c r="AV85" s="180"/>
      <c r="AW85" s="180"/>
      <c r="AX85" s="180"/>
      <c r="AY85" s="180"/>
      <c r="AZ85" s="180"/>
      <c r="BA85" s="180"/>
      <c r="BB85" s="180"/>
      <c r="BC85" s="180"/>
      <c r="BD85" s="180"/>
      <c r="BE85" s="180"/>
      <c r="BF85" s="180"/>
      <c r="BG85" s="180"/>
      <c r="BH85" s="180"/>
      <c r="BI85" s="181"/>
      <c r="BJ85" s="22">
        <f>VLOOKUP(BJ84,[1]eFFG!$O$4:$BW$274,61,FALSE)</f>
        <v>0</v>
      </c>
      <c r="BK85" s="22"/>
    </row>
    <row r="86" spans="1:65" s="91" customFormat="1" ht="14.25" customHeight="1">
      <c r="A86" s="538">
        <v>1</v>
      </c>
      <c r="B86" s="583">
        <v>0</v>
      </c>
      <c r="C86" s="584" t="str">
        <f>VLOOKUP($BJ$43,[1]eFFG!$O$4:$XX$4020,11,FALSE)</f>
        <v>No Households</v>
      </c>
      <c r="D86" s="584"/>
      <c r="E86" s="584"/>
      <c r="F86" s="584"/>
      <c r="G86" s="585"/>
      <c r="H86" s="539" t="s">
        <v>2</v>
      </c>
      <c r="I86" s="540"/>
      <c r="J86" s="540"/>
      <c r="K86" s="540"/>
      <c r="L86" s="540"/>
      <c r="M86" s="540"/>
      <c r="N86" s="540"/>
      <c r="O86" s="540"/>
      <c r="P86" s="586" t="str">
        <f>VLOOKUP($BJ$43,[1]eFFG!$O$4:$XX$4020,12,FALSE)</f>
        <v>Households</v>
      </c>
      <c r="Q86" s="586"/>
      <c r="R86" s="586"/>
      <c r="S86" s="587" t="s">
        <v>0</v>
      </c>
      <c r="T86" s="581"/>
      <c r="U86" s="582"/>
      <c r="V86" s="538">
        <v>1</v>
      </c>
      <c r="W86" s="539" t="s">
        <v>2</v>
      </c>
      <c r="X86" s="540"/>
      <c r="Y86" s="540"/>
      <c r="Z86" s="540"/>
      <c r="AA86" s="540"/>
      <c r="AB86" s="540"/>
      <c r="AC86" s="540"/>
      <c r="AD86" s="540"/>
      <c r="AE86" s="586" t="str">
        <f>VLOOKUP($BP$65,[1]eFFG!$O$4:$XX$4020,27,FALSE)</f>
        <v>Times</v>
      </c>
      <c r="AF86" s="586"/>
      <c r="AG86" s="586"/>
      <c r="AH86" s="585"/>
      <c r="AI86" s="583" t="s">
        <v>11</v>
      </c>
      <c r="AJ86" s="584" t="str">
        <f>VLOOKUP($BP$65,[1]eFFG!$O$4:$XX$4020,25,FALSE)</f>
        <v>Too Many to Count</v>
      </c>
      <c r="AK86" s="584"/>
      <c r="AL86" s="584"/>
      <c r="AM86" s="584"/>
      <c r="AN86" s="587" t="s">
        <v>0</v>
      </c>
      <c r="AO86" s="4"/>
      <c r="AP86" s="366"/>
      <c r="AQ86" s="535" t="str">
        <f>VLOOKUP(BJ84,[1]eFFG!$O$4:$BW$274,10,FALSE)</f>
        <v>[RECORD ANSWER OF EACH RESPONDENT]</v>
      </c>
      <c r="AR86" s="536"/>
      <c r="AS86" s="536"/>
      <c r="AT86" s="536"/>
      <c r="AU86" s="536"/>
      <c r="AV86" s="536"/>
      <c r="AW86" s="536"/>
      <c r="AX86" s="536"/>
      <c r="AY86" s="536"/>
      <c r="AZ86" s="536"/>
      <c r="BA86" s="536"/>
      <c r="BB86" s="536"/>
      <c r="BC86" s="536"/>
      <c r="BD86" s="536"/>
      <c r="BE86" s="536"/>
      <c r="BF86" s="536"/>
      <c r="BG86" s="536"/>
      <c r="BH86" s="536"/>
      <c r="BI86" s="537"/>
      <c r="BJ86" s="36" t="str">
        <f>VLOOKUP(BJ84,[1]eFFG!$O$4:$BW$274,4,FALSE)</f>
        <v/>
      </c>
      <c r="BK86" s="36"/>
    </row>
    <row r="87" spans="1:65" s="91" customFormat="1" ht="13.5" customHeight="1">
      <c r="A87" s="538"/>
      <c r="B87" s="120"/>
      <c r="C87" s="588"/>
      <c r="D87" s="588"/>
      <c r="E87" s="588"/>
      <c r="F87" s="588"/>
      <c r="G87" s="589"/>
      <c r="H87" s="545"/>
      <c r="I87" s="453"/>
      <c r="J87" s="453"/>
      <c r="K87" s="453"/>
      <c r="L87" s="453"/>
      <c r="M87" s="453"/>
      <c r="N87" s="453"/>
      <c r="O87" s="453"/>
      <c r="P87" s="590"/>
      <c r="Q87" s="590"/>
      <c r="R87" s="590"/>
      <c r="S87" s="60" t="s">
        <v>1</v>
      </c>
      <c r="T87" s="581"/>
      <c r="U87" s="582"/>
      <c r="V87" s="538"/>
      <c r="W87" s="545"/>
      <c r="X87" s="453"/>
      <c r="Y87" s="453"/>
      <c r="Z87" s="453"/>
      <c r="AA87" s="453"/>
      <c r="AB87" s="453"/>
      <c r="AC87" s="453"/>
      <c r="AD87" s="453"/>
      <c r="AE87" s="590"/>
      <c r="AF87" s="590"/>
      <c r="AG87" s="590"/>
      <c r="AH87" s="589"/>
      <c r="AI87" s="120"/>
      <c r="AJ87" s="588"/>
      <c r="AK87" s="588"/>
      <c r="AL87" s="588"/>
      <c r="AM87" s="588"/>
      <c r="AN87" s="60" t="s">
        <v>1</v>
      </c>
      <c r="AO87" s="19"/>
      <c r="AP87" s="381"/>
      <c r="AQ87" s="538">
        <v>1</v>
      </c>
      <c r="AR87" s="583">
        <v>0</v>
      </c>
      <c r="AS87" s="584" t="str">
        <f>VLOOKUP($BJ$84,[1]eFFG!$O$4:$XX$4020,11,FALSE)</f>
        <v>Zero Times</v>
      </c>
      <c r="AT87" s="584"/>
      <c r="AU87" s="584"/>
      <c r="AV87" s="584"/>
      <c r="AW87" s="585"/>
      <c r="AX87" s="539" t="s">
        <v>2</v>
      </c>
      <c r="AY87" s="540"/>
      <c r="AZ87" s="540"/>
      <c r="BA87" s="540"/>
      <c r="BB87" s="540"/>
      <c r="BC87" s="540"/>
      <c r="BD87" s="540"/>
      <c r="BE87" s="540"/>
      <c r="BF87" s="586" t="str">
        <f>VLOOKUP($BJ$84,[1]eFFG!$O$4:$XX$4020,12,FALSE)</f>
        <v>Times</v>
      </c>
      <c r="BG87" s="586"/>
      <c r="BH87" s="586"/>
      <c r="BI87" s="587" t="s">
        <v>0</v>
      </c>
      <c r="BJ87" s="90"/>
      <c r="BK87" s="90"/>
    </row>
    <row r="88" spans="1:65" s="91" customFormat="1" ht="13.5" customHeight="1">
      <c r="A88" s="538">
        <v>2</v>
      </c>
      <c r="B88" s="115">
        <v>0</v>
      </c>
      <c r="C88" s="591" t="str">
        <f>VLOOKUP($BJ$43,[1]eFFG!$O$4:$XX$4020,11,FALSE)</f>
        <v>No Households</v>
      </c>
      <c r="D88" s="591"/>
      <c r="E88" s="591"/>
      <c r="F88" s="591"/>
      <c r="G88" s="585"/>
      <c r="H88" s="548" t="s">
        <v>2</v>
      </c>
      <c r="I88" s="445"/>
      <c r="J88" s="445"/>
      <c r="K88" s="445"/>
      <c r="L88" s="445"/>
      <c r="M88" s="445"/>
      <c r="N88" s="445"/>
      <c r="O88" s="445"/>
      <c r="P88" s="592" t="str">
        <f>VLOOKUP($BJ$43,[1]eFFG!$O$4:$XX$4020,12,FALSE)</f>
        <v>Households</v>
      </c>
      <c r="Q88" s="592"/>
      <c r="R88" s="592"/>
      <c r="S88" s="60" t="s">
        <v>0</v>
      </c>
      <c r="T88" s="581"/>
      <c r="U88" s="582"/>
      <c r="V88" s="538">
        <v>2</v>
      </c>
      <c r="W88" s="548" t="s">
        <v>2</v>
      </c>
      <c r="X88" s="445"/>
      <c r="Y88" s="445"/>
      <c r="Z88" s="445"/>
      <c r="AA88" s="445"/>
      <c r="AB88" s="445"/>
      <c r="AC88" s="445"/>
      <c r="AD88" s="445"/>
      <c r="AE88" s="592" t="str">
        <f>VLOOKUP($BP$65,[1]eFFG!$O$4:$XX$4020,27,FALSE)</f>
        <v>Times</v>
      </c>
      <c r="AF88" s="592"/>
      <c r="AG88" s="592"/>
      <c r="AH88" s="585"/>
      <c r="AI88" s="115" t="s">
        <v>11</v>
      </c>
      <c r="AJ88" s="591" t="str">
        <f>VLOOKUP($BP$65,[1]eFFG!$O$4:$XX$4020,25,FALSE)</f>
        <v>Too Many to Count</v>
      </c>
      <c r="AK88" s="591"/>
      <c r="AL88" s="591"/>
      <c r="AM88" s="591"/>
      <c r="AN88" s="60" t="s">
        <v>0</v>
      </c>
      <c r="AO88" s="171"/>
      <c r="AP88" s="379"/>
      <c r="AQ88" s="538"/>
      <c r="AR88" s="120"/>
      <c r="AS88" s="588"/>
      <c r="AT88" s="588"/>
      <c r="AU88" s="588"/>
      <c r="AV88" s="588"/>
      <c r="AW88" s="589"/>
      <c r="AX88" s="545"/>
      <c r="AY88" s="453"/>
      <c r="AZ88" s="453"/>
      <c r="BA88" s="453"/>
      <c r="BB88" s="453"/>
      <c r="BC88" s="453"/>
      <c r="BD88" s="453"/>
      <c r="BE88" s="453"/>
      <c r="BF88" s="590"/>
      <c r="BG88" s="590"/>
      <c r="BH88" s="590"/>
      <c r="BI88" s="60" t="s">
        <v>1</v>
      </c>
      <c r="BJ88" s="90"/>
      <c r="BK88" s="90"/>
    </row>
    <row r="89" spans="1:65" s="91" customFormat="1" ht="13.5" customHeight="1">
      <c r="A89" s="538"/>
      <c r="B89" s="120"/>
      <c r="C89" s="588"/>
      <c r="D89" s="588"/>
      <c r="E89" s="588"/>
      <c r="F89" s="588"/>
      <c r="G89" s="589"/>
      <c r="H89" s="545"/>
      <c r="I89" s="453"/>
      <c r="J89" s="453"/>
      <c r="K89" s="453"/>
      <c r="L89" s="453"/>
      <c r="M89" s="453"/>
      <c r="N89" s="453"/>
      <c r="O89" s="453"/>
      <c r="P89" s="590"/>
      <c r="Q89" s="590"/>
      <c r="R89" s="590"/>
      <c r="S89" s="60" t="s">
        <v>1</v>
      </c>
      <c r="T89" s="581"/>
      <c r="U89" s="582"/>
      <c r="V89" s="538"/>
      <c r="W89" s="545"/>
      <c r="X89" s="453"/>
      <c r="Y89" s="453"/>
      <c r="Z89" s="453"/>
      <c r="AA89" s="453"/>
      <c r="AB89" s="453"/>
      <c r="AC89" s="453"/>
      <c r="AD89" s="453"/>
      <c r="AE89" s="590"/>
      <c r="AF89" s="590"/>
      <c r="AG89" s="590"/>
      <c r="AH89" s="589"/>
      <c r="AI89" s="120"/>
      <c r="AJ89" s="588"/>
      <c r="AK89" s="588"/>
      <c r="AL89" s="588"/>
      <c r="AM89" s="588"/>
      <c r="AN89" s="60" t="s">
        <v>1</v>
      </c>
      <c r="AO89" s="172"/>
      <c r="AP89" s="593"/>
      <c r="AQ89" s="538">
        <v>2</v>
      </c>
      <c r="AR89" s="115">
        <v>0</v>
      </c>
      <c r="AS89" s="591" t="str">
        <f>VLOOKUP($BJ$84,[1]eFFG!$O$4:$XX$4020,11,FALSE)</f>
        <v>Zero Times</v>
      </c>
      <c r="AT89" s="591"/>
      <c r="AU89" s="591"/>
      <c r="AV89" s="591"/>
      <c r="AW89" s="585"/>
      <c r="AX89" s="548" t="s">
        <v>2</v>
      </c>
      <c r="AY89" s="445"/>
      <c r="AZ89" s="445"/>
      <c r="BA89" s="445"/>
      <c r="BB89" s="445"/>
      <c r="BC89" s="445"/>
      <c r="BD89" s="445"/>
      <c r="BE89" s="445"/>
      <c r="BF89" s="592" t="str">
        <f>VLOOKUP($BJ$84,[1]eFFG!$O$4:$XX$4020,12,FALSE)</f>
        <v>Times</v>
      </c>
      <c r="BG89" s="592"/>
      <c r="BH89" s="592"/>
      <c r="BI89" s="60" t="s">
        <v>0</v>
      </c>
      <c r="BJ89" s="90"/>
      <c r="BK89" s="90"/>
    </row>
    <row r="90" spans="1:65" s="91" customFormat="1" ht="13.5" customHeight="1">
      <c r="A90" s="538">
        <v>3</v>
      </c>
      <c r="B90" s="115">
        <v>0</v>
      </c>
      <c r="C90" s="591" t="str">
        <f>VLOOKUP($BJ$43,[1]eFFG!$O$4:$XX$4020,11,FALSE)</f>
        <v>No Households</v>
      </c>
      <c r="D90" s="591"/>
      <c r="E90" s="591"/>
      <c r="F90" s="591"/>
      <c r="G90" s="585"/>
      <c r="H90" s="548" t="s">
        <v>2</v>
      </c>
      <c r="I90" s="445"/>
      <c r="J90" s="445"/>
      <c r="K90" s="445"/>
      <c r="L90" s="445"/>
      <c r="M90" s="445"/>
      <c r="N90" s="445"/>
      <c r="O90" s="445"/>
      <c r="P90" s="592" t="str">
        <f>VLOOKUP($BJ$43,[1]eFFG!$O$4:$XX$4020,12,FALSE)</f>
        <v>Households</v>
      </c>
      <c r="Q90" s="592"/>
      <c r="R90" s="592"/>
      <c r="S90" s="60" t="s">
        <v>0</v>
      </c>
      <c r="T90" s="581"/>
      <c r="U90" s="582"/>
      <c r="V90" s="538">
        <v>3</v>
      </c>
      <c r="W90" s="548" t="s">
        <v>2</v>
      </c>
      <c r="X90" s="445"/>
      <c r="Y90" s="445"/>
      <c r="Z90" s="445"/>
      <c r="AA90" s="445"/>
      <c r="AB90" s="445"/>
      <c r="AC90" s="445"/>
      <c r="AD90" s="445"/>
      <c r="AE90" s="592" t="str">
        <f>VLOOKUP($BP$65,[1]eFFG!$O$4:$XX$4020,27,FALSE)</f>
        <v>Times</v>
      </c>
      <c r="AF90" s="592"/>
      <c r="AG90" s="592"/>
      <c r="AH90" s="585"/>
      <c r="AI90" s="115" t="s">
        <v>11</v>
      </c>
      <c r="AJ90" s="591" t="str">
        <f>VLOOKUP($BP$65,[1]eFFG!$O$4:$XX$4020,25,FALSE)</f>
        <v>Too Many to Count</v>
      </c>
      <c r="AK90" s="591"/>
      <c r="AL90" s="591"/>
      <c r="AM90" s="591"/>
      <c r="AN90" s="60" t="s">
        <v>0</v>
      </c>
      <c r="AO90" s="172"/>
      <c r="AP90" s="593"/>
      <c r="AQ90" s="538"/>
      <c r="AR90" s="120"/>
      <c r="AS90" s="588"/>
      <c r="AT90" s="588"/>
      <c r="AU90" s="588"/>
      <c r="AV90" s="588"/>
      <c r="AW90" s="589"/>
      <c r="AX90" s="545"/>
      <c r="AY90" s="453"/>
      <c r="AZ90" s="453"/>
      <c r="BA90" s="453"/>
      <c r="BB90" s="453"/>
      <c r="BC90" s="453"/>
      <c r="BD90" s="453"/>
      <c r="BE90" s="453"/>
      <c r="BF90" s="590"/>
      <c r="BG90" s="590"/>
      <c r="BH90" s="590"/>
      <c r="BI90" s="60" t="s">
        <v>1</v>
      </c>
      <c r="BJ90" s="90"/>
      <c r="BK90" s="90"/>
    </row>
    <row r="91" spans="1:65" s="91" customFormat="1" ht="13.5" customHeight="1">
      <c r="A91" s="538"/>
      <c r="B91" s="120"/>
      <c r="C91" s="588"/>
      <c r="D91" s="588"/>
      <c r="E91" s="588"/>
      <c r="F91" s="588"/>
      <c r="G91" s="589"/>
      <c r="H91" s="545"/>
      <c r="I91" s="453"/>
      <c r="J91" s="453"/>
      <c r="K91" s="453"/>
      <c r="L91" s="453"/>
      <c r="M91" s="453"/>
      <c r="N91" s="453"/>
      <c r="O91" s="453"/>
      <c r="P91" s="590"/>
      <c r="Q91" s="590"/>
      <c r="R91" s="590"/>
      <c r="S91" s="60" t="s">
        <v>1</v>
      </c>
      <c r="T91" s="16"/>
      <c r="U91" s="594"/>
      <c r="V91" s="538"/>
      <c r="W91" s="545"/>
      <c r="X91" s="453"/>
      <c r="Y91" s="453"/>
      <c r="Z91" s="453"/>
      <c r="AA91" s="453"/>
      <c r="AB91" s="453"/>
      <c r="AC91" s="453"/>
      <c r="AD91" s="453"/>
      <c r="AE91" s="590"/>
      <c r="AF91" s="590"/>
      <c r="AG91" s="590"/>
      <c r="AH91" s="589"/>
      <c r="AI91" s="120"/>
      <c r="AJ91" s="588"/>
      <c r="AK91" s="588"/>
      <c r="AL91" s="588"/>
      <c r="AM91" s="588"/>
      <c r="AN91" s="60" t="s">
        <v>1</v>
      </c>
      <c r="AO91" s="172"/>
      <c r="AP91" s="593"/>
      <c r="AQ91" s="538">
        <v>3</v>
      </c>
      <c r="AR91" s="115">
        <v>0</v>
      </c>
      <c r="AS91" s="591" t="str">
        <f>VLOOKUP($BJ$84,[1]eFFG!$O$4:$XX$4020,11,FALSE)</f>
        <v>Zero Times</v>
      </c>
      <c r="AT91" s="591"/>
      <c r="AU91" s="591"/>
      <c r="AV91" s="591"/>
      <c r="AW91" s="585"/>
      <c r="AX91" s="548" t="s">
        <v>2</v>
      </c>
      <c r="AY91" s="445"/>
      <c r="AZ91" s="445"/>
      <c r="BA91" s="445"/>
      <c r="BB91" s="445"/>
      <c r="BC91" s="445"/>
      <c r="BD91" s="445"/>
      <c r="BE91" s="445"/>
      <c r="BF91" s="592" t="str">
        <f>VLOOKUP($BJ$84,[1]eFFG!$O$4:$XX$4020,12,FALSE)</f>
        <v>Times</v>
      </c>
      <c r="BG91" s="592"/>
      <c r="BH91" s="592"/>
      <c r="BI91" s="60" t="s">
        <v>0</v>
      </c>
      <c r="BJ91" s="90"/>
      <c r="BK91" s="90"/>
    </row>
    <row r="92" spans="1:65" s="91" customFormat="1" ht="13.5" customHeight="1">
      <c r="A92" s="538">
        <v>4</v>
      </c>
      <c r="B92" s="115">
        <v>0</v>
      </c>
      <c r="C92" s="591" t="str">
        <f>VLOOKUP($BJ$43,[1]eFFG!$O$4:$XX$4020,11,FALSE)</f>
        <v>No Households</v>
      </c>
      <c r="D92" s="591"/>
      <c r="E92" s="591"/>
      <c r="F92" s="591"/>
      <c r="G92" s="585"/>
      <c r="H92" s="548" t="s">
        <v>2</v>
      </c>
      <c r="I92" s="445"/>
      <c r="J92" s="445"/>
      <c r="K92" s="445"/>
      <c r="L92" s="445"/>
      <c r="M92" s="445"/>
      <c r="N92" s="445"/>
      <c r="O92" s="445"/>
      <c r="P92" s="592" t="str">
        <f>VLOOKUP($BJ$43,[1]eFFG!$O$4:$XX$4020,12,FALSE)</f>
        <v>Households</v>
      </c>
      <c r="Q92" s="592"/>
      <c r="R92" s="592"/>
      <c r="S92" s="60" t="s">
        <v>0</v>
      </c>
      <c r="T92" s="16"/>
      <c r="U92" s="594"/>
      <c r="V92" s="538">
        <v>4</v>
      </c>
      <c r="W92" s="548" t="s">
        <v>2</v>
      </c>
      <c r="X92" s="445"/>
      <c r="Y92" s="445"/>
      <c r="Z92" s="445"/>
      <c r="AA92" s="445"/>
      <c r="AB92" s="445"/>
      <c r="AC92" s="445"/>
      <c r="AD92" s="445"/>
      <c r="AE92" s="592" t="str">
        <f>VLOOKUP($BP$65,[1]eFFG!$O$4:$XX$4020,27,FALSE)</f>
        <v>Times</v>
      </c>
      <c r="AF92" s="592"/>
      <c r="AG92" s="592"/>
      <c r="AH92" s="585"/>
      <c r="AI92" s="115" t="s">
        <v>11</v>
      </c>
      <c r="AJ92" s="591" t="str">
        <f>VLOOKUP($BP$65,[1]eFFG!$O$4:$XX$4020,25,FALSE)</f>
        <v>Too Many to Count</v>
      </c>
      <c r="AK92" s="591"/>
      <c r="AL92" s="591"/>
      <c r="AM92" s="591"/>
      <c r="AN92" s="60" t="s">
        <v>0</v>
      </c>
      <c r="AO92" s="409"/>
      <c r="AP92" s="595"/>
      <c r="AQ92" s="538"/>
      <c r="AR92" s="120"/>
      <c r="AS92" s="588"/>
      <c r="AT92" s="588"/>
      <c r="AU92" s="588"/>
      <c r="AV92" s="588"/>
      <c r="AW92" s="589"/>
      <c r="AX92" s="545"/>
      <c r="AY92" s="453"/>
      <c r="AZ92" s="453"/>
      <c r="BA92" s="453"/>
      <c r="BB92" s="453"/>
      <c r="BC92" s="453"/>
      <c r="BD92" s="453"/>
      <c r="BE92" s="453"/>
      <c r="BF92" s="590"/>
      <c r="BG92" s="590"/>
      <c r="BH92" s="590"/>
      <c r="BI92" s="60" t="s">
        <v>1</v>
      </c>
      <c r="BJ92" s="90"/>
      <c r="BK92" s="90"/>
    </row>
    <row r="93" spans="1:65" s="91" customFormat="1" ht="13.5" customHeight="1">
      <c r="A93" s="538"/>
      <c r="B93" s="120"/>
      <c r="C93" s="588"/>
      <c r="D93" s="588"/>
      <c r="E93" s="588"/>
      <c r="F93" s="588"/>
      <c r="G93" s="589"/>
      <c r="H93" s="545"/>
      <c r="I93" s="453"/>
      <c r="J93" s="453"/>
      <c r="K93" s="453"/>
      <c r="L93" s="453"/>
      <c r="M93" s="453"/>
      <c r="N93" s="453"/>
      <c r="O93" s="453"/>
      <c r="P93" s="590"/>
      <c r="Q93" s="590"/>
      <c r="R93" s="590"/>
      <c r="S93" s="60" t="s">
        <v>1</v>
      </c>
      <c r="T93" s="16"/>
      <c r="U93" s="594"/>
      <c r="V93" s="538"/>
      <c r="W93" s="545"/>
      <c r="X93" s="453"/>
      <c r="Y93" s="453"/>
      <c r="Z93" s="453"/>
      <c r="AA93" s="453"/>
      <c r="AB93" s="453"/>
      <c r="AC93" s="453"/>
      <c r="AD93" s="453"/>
      <c r="AE93" s="590"/>
      <c r="AF93" s="590"/>
      <c r="AG93" s="590"/>
      <c r="AH93" s="589"/>
      <c r="AI93" s="120"/>
      <c r="AJ93" s="588"/>
      <c r="AK93" s="588"/>
      <c r="AL93" s="588"/>
      <c r="AM93" s="588"/>
      <c r="AN93" s="60" t="s">
        <v>1</v>
      </c>
      <c r="AO93" s="370"/>
      <c r="AP93" s="554"/>
      <c r="AQ93" s="538">
        <v>4</v>
      </c>
      <c r="AR93" s="115">
        <v>0</v>
      </c>
      <c r="AS93" s="591" t="str">
        <f>VLOOKUP($BJ$84,[1]eFFG!$O$4:$XX$4020,11,FALSE)</f>
        <v>Zero Times</v>
      </c>
      <c r="AT93" s="591"/>
      <c r="AU93" s="591"/>
      <c r="AV93" s="591"/>
      <c r="AW93" s="585"/>
      <c r="AX93" s="548" t="s">
        <v>2</v>
      </c>
      <c r="AY93" s="445"/>
      <c r="AZ93" s="445"/>
      <c r="BA93" s="445"/>
      <c r="BB93" s="445"/>
      <c r="BC93" s="445"/>
      <c r="BD93" s="445"/>
      <c r="BE93" s="445"/>
      <c r="BF93" s="592" t="str">
        <f>VLOOKUP($BJ$84,[1]eFFG!$O$4:$XX$4020,12,FALSE)</f>
        <v>Times</v>
      </c>
      <c r="BG93" s="592"/>
      <c r="BH93" s="592"/>
      <c r="BI93" s="60" t="s">
        <v>0</v>
      </c>
      <c r="BJ93" s="90"/>
      <c r="BK93" s="90"/>
    </row>
    <row r="94" spans="1:65" s="91" customFormat="1" ht="13.5" customHeight="1">
      <c r="A94" s="538">
        <v>5</v>
      </c>
      <c r="B94" s="115">
        <v>0</v>
      </c>
      <c r="C94" s="591" t="str">
        <f>VLOOKUP($BJ$43,[1]eFFG!$O$4:$XX$4020,11,FALSE)</f>
        <v>No Households</v>
      </c>
      <c r="D94" s="591"/>
      <c r="E94" s="591"/>
      <c r="F94" s="591"/>
      <c r="G94" s="585"/>
      <c r="H94" s="548" t="s">
        <v>2</v>
      </c>
      <c r="I94" s="445"/>
      <c r="J94" s="445"/>
      <c r="K94" s="445"/>
      <c r="L94" s="445"/>
      <c r="M94" s="445"/>
      <c r="N94" s="445"/>
      <c r="O94" s="445"/>
      <c r="P94" s="592" t="str">
        <f>VLOOKUP($BJ$43,[1]eFFG!$O$4:$XX$4020,12,FALSE)</f>
        <v>Households</v>
      </c>
      <c r="Q94" s="592"/>
      <c r="R94" s="592"/>
      <c r="S94" s="60" t="s">
        <v>0</v>
      </c>
      <c r="T94" s="16"/>
      <c r="U94" s="594"/>
      <c r="V94" s="538">
        <v>5</v>
      </c>
      <c r="W94" s="548" t="s">
        <v>2</v>
      </c>
      <c r="X94" s="445"/>
      <c r="Y94" s="445"/>
      <c r="Z94" s="445"/>
      <c r="AA94" s="445"/>
      <c r="AB94" s="445"/>
      <c r="AC94" s="445"/>
      <c r="AD94" s="445"/>
      <c r="AE94" s="592" t="str">
        <f>VLOOKUP($BP$65,[1]eFFG!$O$4:$XX$4020,27,FALSE)</f>
        <v>Times</v>
      </c>
      <c r="AF94" s="592"/>
      <c r="AG94" s="592"/>
      <c r="AH94" s="585"/>
      <c r="AI94" s="115" t="s">
        <v>11</v>
      </c>
      <c r="AJ94" s="591" t="str">
        <f>VLOOKUP($BP$65,[1]eFFG!$O$4:$XX$4020,25,FALSE)</f>
        <v>Too Many to Count</v>
      </c>
      <c r="AK94" s="591"/>
      <c r="AL94" s="591"/>
      <c r="AM94" s="591"/>
      <c r="AN94" s="60" t="s">
        <v>0</v>
      </c>
      <c r="AO94" s="46"/>
      <c r="AP94" s="596"/>
      <c r="AQ94" s="538"/>
      <c r="AR94" s="120"/>
      <c r="AS94" s="588"/>
      <c r="AT94" s="588"/>
      <c r="AU94" s="588"/>
      <c r="AV94" s="588"/>
      <c r="AW94" s="589"/>
      <c r="AX94" s="545"/>
      <c r="AY94" s="453"/>
      <c r="AZ94" s="453"/>
      <c r="BA94" s="453"/>
      <c r="BB94" s="453"/>
      <c r="BC94" s="453"/>
      <c r="BD94" s="453"/>
      <c r="BE94" s="453"/>
      <c r="BF94" s="590"/>
      <c r="BG94" s="590"/>
      <c r="BH94" s="590"/>
      <c r="BI94" s="60" t="s">
        <v>1</v>
      </c>
      <c r="BJ94" s="90"/>
      <c r="BK94" s="90"/>
    </row>
    <row r="95" spans="1:65" s="91" customFormat="1" ht="13.5" customHeight="1">
      <c r="A95" s="552"/>
      <c r="B95" s="120"/>
      <c r="C95" s="588"/>
      <c r="D95" s="588"/>
      <c r="E95" s="588"/>
      <c r="F95" s="588"/>
      <c r="G95" s="589"/>
      <c r="H95" s="545"/>
      <c r="I95" s="453"/>
      <c r="J95" s="453"/>
      <c r="K95" s="453"/>
      <c r="L95" s="453"/>
      <c r="M95" s="453"/>
      <c r="N95" s="453"/>
      <c r="O95" s="453"/>
      <c r="P95" s="590"/>
      <c r="Q95" s="590"/>
      <c r="R95" s="590"/>
      <c r="S95" s="60" t="s">
        <v>1</v>
      </c>
      <c r="T95" s="16"/>
      <c r="U95" s="594"/>
      <c r="V95" s="552"/>
      <c r="W95" s="545"/>
      <c r="X95" s="453"/>
      <c r="Y95" s="453"/>
      <c r="Z95" s="453"/>
      <c r="AA95" s="453"/>
      <c r="AB95" s="453"/>
      <c r="AC95" s="453"/>
      <c r="AD95" s="453"/>
      <c r="AE95" s="590"/>
      <c r="AF95" s="590"/>
      <c r="AG95" s="590"/>
      <c r="AH95" s="589"/>
      <c r="AI95" s="120"/>
      <c r="AJ95" s="588"/>
      <c r="AK95" s="588"/>
      <c r="AL95" s="588"/>
      <c r="AM95" s="588"/>
      <c r="AN95" s="60" t="s">
        <v>1</v>
      </c>
      <c r="AO95" s="56"/>
      <c r="AP95" s="597"/>
      <c r="AQ95" s="538">
        <v>5</v>
      </c>
      <c r="AR95" s="115">
        <v>0</v>
      </c>
      <c r="AS95" s="591" t="str">
        <f>VLOOKUP($BJ$84,[1]eFFG!$O$4:$XX$4020,11,FALSE)</f>
        <v>Zero Times</v>
      </c>
      <c r="AT95" s="591"/>
      <c r="AU95" s="591"/>
      <c r="AV95" s="591"/>
      <c r="AW95" s="585"/>
      <c r="AX95" s="548" t="s">
        <v>2</v>
      </c>
      <c r="AY95" s="445"/>
      <c r="AZ95" s="445"/>
      <c r="BA95" s="445"/>
      <c r="BB95" s="445"/>
      <c r="BC95" s="445"/>
      <c r="BD95" s="445"/>
      <c r="BE95" s="445"/>
      <c r="BF95" s="592" t="str">
        <f>VLOOKUP($BJ$84,[1]eFFG!$O$4:$XX$4020,12,FALSE)</f>
        <v>Times</v>
      </c>
      <c r="BG95" s="592"/>
      <c r="BH95" s="592"/>
      <c r="BI95" s="60" t="s">
        <v>0</v>
      </c>
      <c r="BJ95" s="90"/>
      <c r="BK95" s="90"/>
    </row>
    <row r="96" spans="1:65" s="91" customFormat="1" ht="13.5" customHeight="1">
      <c r="A96" s="538">
        <v>6</v>
      </c>
      <c r="B96" s="115">
        <v>0</v>
      </c>
      <c r="C96" s="591" t="str">
        <f>VLOOKUP($BJ$43,[1]eFFG!$O$4:$XX$4020,11,FALSE)</f>
        <v>No Households</v>
      </c>
      <c r="D96" s="591"/>
      <c r="E96" s="591"/>
      <c r="F96" s="591"/>
      <c r="G96" s="585"/>
      <c r="H96" s="548" t="s">
        <v>2</v>
      </c>
      <c r="I96" s="445"/>
      <c r="J96" s="445"/>
      <c r="K96" s="445"/>
      <c r="L96" s="445"/>
      <c r="M96" s="445"/>
      <c r="N96" s="445"/>
      <c r="O96" s="445"/>
      <c r="P96" s="592" t="str">
        <f>VLOOKUP($BJ$43,[1]eFFG!$O$4:$XX$4020,12,FALSE)</f>
        <v>Households</v>
      </c>
      <c r="Q96" s="592"/>
      <c r="R96" s="592"/>
      <c r="S96" s="60" t="s">
        <v>0</v>
      </c>
      <c r="T96" s="16"/>
      <c r="U96" s="594"/>
      <c r="V96" s="538">
        <v>6</v>
      </c>
      <c r="W96" s="548" t="s">
        <v>2</v>
      </c>
      <c r="X96" s="445"/>
      <c r="Y96" s="445"/>
      <c r="Z96" s="445"/>
      <c r="AA96" s="445"/>
      <c r="AB96" s="445"/>
      <c r="AC96" s="445"/>
      <c r="AD96" s="445"/>
      <c r="AE96" s="592" t="str">
        <f>VLOOKUP($BP$65,[1]eFFG!$O$4:$XX$4020,27,FALSE)</f>
        <v>Times</v>
      </c>
      <c r="AF96" s="592"/>
      <c r="AG96" s="592"/>
      <c r="AH96" s="585"/>
      <c r="AI96" s="115" t="s">
        <v>11</v>
      </c>
      <c r="AJ96" s="591" t="str">
        <f>VLOOKUP($BP$65,[1]eFFG!$O$4:$XX$4020,25,FALSE)</f>
        <v>Too Many to Count</v>
      </c>
      <c r="AK96" s="591"/>
      <c r="AL96" s="591"/>
      <c r="AM96" s="591"/>
      <c r="AN96" s="60" t="s">
        <v>0</v>
      </c>
      <c r="AO96" s="19"/>
      <c r="AP96" s="381"/>
      <c r="AQ96" s="552"/>
      <c r="AR96" s="120"/>
      <c r="AS96" s="588"/>
      <c r="AT96" s="588"/>
      <c r="AU96" s="588"/>
      <c r="AV96" s="588"/>
      <c r="AW96" s="589"/>
      <c r="AX96" s="545"/>
      <c r="AY96" s="453"/>
      <c r="AZ96" s="453"/>
      <c r="BA96" s="453"/>
      <c r="BB96" s="453"/>
      <c r="BC96" s="453"/>
      <c r="BD96" s="453"/>
      <c r="BE96" s="453"/>
      <c r="BF96" s="590"/>
      <c r="BG96" s="590"/>
      <c r="BH96" s="590"/>
      <c r="BI96" s="60" t="s">
        <v>1</v>
      </c>
      <c r="BJ96" s="90"/>
      <c r="BK96" s="90"/>
    </row>
    <row r="97" spans="1:65" s="91" customFormat="1" ht="13.5" customHeight="1">
      <c r="A97" s="538"/>
      <c r="B97" s="120"/>
      <c r="C97" s="588"/>
      <c r="D97" s="588"/>
      <c r="E97" s="588"/>
      <c r="F97" s="588"/>
      <c r="G97" s="589"/>
      <c r="H97" s="545"/>
      <c r="I97" s="453"/>
      <c r="J97" s="453"/>
      <c r="K97" s="453"/>
      <c r="L97" s="453"/>
      <c r="M97" s="453"/>
      <c r="N97" s="453"/>
      <c r="O97" s="453"/>
      <c r="P97" s="590"/>
      <c r="Q97" s="590"/>
      <c r="R97" s="590"/>
      <c r="S97" s="60" t="s">
        <v>1</v>
      </c>
      <c r="T97" s="16"/>
      <c r="U97" s="594"/>
      <c r="V97" s="538"/>
      <c r="W97" s="545"/>
      <c r="X97" s="453"/>
      <c r="Y97" s="453"/>
      <c r="Z97" s="453"/>
      <c r="AA97" s="453"/>
      <c r="AB97" s="453"/>
      <c r="AC97" s="453"/>
      <c r="AD97" s="453"/>
      <c r="AE97" s="590"/>
      <c r="AF97" s="590"/>
      <c r="AG97" s="590"/>
      <c r="AH97" s="589"/>
      <c r="AI97" s="120"/>
      <c r="AJ97" s="588"/>
      <c r="AK97" s="588"/>
      <c r="AL97" s="588"/>
      <c r="AM97" s="588"/>
      <c r="AN97" s="60" t="s">
        <v>1</v>
      </c>
      <c r="AO97" s="375"/>
      <c r="AP97" s="598"/>
      <c r="AQ97" s="538">
        <v>6</v>
      </c>
      <c r="AR97" s="115">
        <v>0</v>
      </c>
      <c r="AS97" s="591" t="str">
        <f>VLOOKUP($BJ$84,[1]eFFG!$O$4:$XX$4020,11,FALSE)</f>
        <v>Zero Times</v>
      </c>
      <c r="AT97" s="591"/>
      <c r="AU97" s="591"/>
      <c r="AV97" s="591"/>
      <c r="AW97" s="585"/>
      <c r="AX97" s="548" t="s">
        <v>2</v>
      </c>
      <c r="AY97" s="445"/>
      <c r="AZ97" s="445"/>
      <c r="BA97" s="445"/>
      <c r="BB97" s="445"/>
      <c r="BC97" s="445"/>
      <c r="BD97" s="445"/>
      <c r="BE97" s="445"/>
      <c r="BF97" s="592" t="str">
        <f>VLOOKUP($BJ$84,[1]eFFG!$O$4:$XX$4020,12,FALSE)</f>
        <v>Times</v>
      </c>
      <c r="BG97" s="592"/>
      <c r="BH97" s="592"/>
      <c r="BI97" s="60" t="s">
        <v>0</v>
      </c>
      <c r="BJ97" s="90"/>
      <c r="BK97" s="90"/>
    </row>
    <row r="98" spans="1:65" s="91" customFormat="1" ht="13.5" customHeight="1">
      <c r="A98" s="538">
        <v>7</v>
      </c>
      <c r="B98" s="115">
        <v>0</v>
      </c>
      <c r="C98" s="591" t="str">
        <f>VLOOKUP($BJ$43,[1]eFFG!$O$4:$XX$4020,11,FALSE)</f>
        <v>No Households</v>
      </c>
      <c r="D98" s="591"/>
      <c r="E98" s="591"/>
      <c r="F98" s="591"/>
      <c r="G98" s="585"/>
      <c r="H98" s="548" t="s">
        <v>2</v>
      </c>
      <c r="I98" s="445"/>
      <c r="J98" s="445"/>
      <c r="K98" s="445"/>
      <c r="L98" s="445"/>
      <c r="M98" s="445"/>
      <c r="N98" s="445"/>
      <c r="O98" s="445"/>
      <c r="P98" s="592" t="str">
        <f>VLOOKUP($BJ$43,[1]eFFG!$O$4:$XX$4020,12,FALSE)</f>
        <v>Households</v>
      </c>
      <c r="Q98" s="592"/>
      <c r="R98" s="592"/>
      <c r="S98" s="60" t="s">
        <v>0</v>
      </c>
      <c r="T98" s="16"/>
      <c r="U98" s="594"/>
      <c r="V98" s="538">
        <v>7</v>
      </c>
      <c r="W98" s="548" t="s">
        <v>2</v>
      </c>
      <c r="X98" s="445"/>
      <c r="Y98" s="445"/>
      <c r="Z98" s="445"/>
      <c r="AA98" s="445"/>
      <c r="AB98" s="445"/>
      <c r="AC98" s="445"/>
      <c r="AD98" s="445"/>
      <c r="AE98" s="592" t="str">
        <f>VLOOKUP($BP$65,[1]eFFG!$O$4:$XX$4020,27,FALSE)</f>
        <v>Times</v>
      </c>
      <c r="AF98" s="592"/>
      <c r="AG98" s="592"/>
      <c r="AH98" s="585"/>
      <c r="AI98" s="115" t="s">
        <v>11</v>
      </c>
      <c r="AJ98" s="591" t="str">
        <f>VLOOKUP($BP$65,[1]eFFG!$O$4:$XX$4020,25,FALSE)</f>
        <v>Too Many to Count</v>
      </c>
      <c r="AK98" s="591"/>
      <c r="AL98" s="591"/>
      <c r="AM98" s="591"/>
      <c r="AN98" s="60" t="s">
        <v>0</v>
      </c>
      <c r="AO98" s="375"/>
      <c r="AP98" s="598"/>
      <c r="AQ98" s="538"/>
      <c r="AR98" s="120"/>
      <c r="AS98" s="588"/>
      <c r="AT98" s="588"/>
      <c r="AU98" s="588"/>
      <c r="AV98" s="588"/>
      <c r="AW98" s="589"/>
      <c r="AX98" s="545"/>
      <c r="AY98" s="453"/>
      <c r="AZ98" s="453"/>
      <c r="BA98" s="453"/>
      <c r="BB98" s="453"/>
      <c r="BC98" s="453"/>
      <c r="BD98" s="453"/>
      <c r="BE98" s="453"/>
      <c r="BF98" s="590"/>
      <c r="BG98" s="590"/>
      <c r="BH98" s="590"/>
      <c r="BI98" s="60" t="s">
        <v>1</v>
      </c>
      <c r="BJ98" s="90"/>
      <c r="BK98" s="90"/>
    </row>
    <row r="99" spans="1:65" s="91" customFormat="1" ht="13.5" customHeight="1">
      <c r="A99" s="538"/>
      <c r="B99" s="120"/>
      <c r="C99" s="588"/>
      <c r="D99" s="588"/>
      <c r="E99" s="588"/>
      <c r="F99" s="588"/>
      <c r="G99" s="589"/>
      <c r="H99" s="545"/>
      <c r="I99" s="453"/>
      <c r="J99" s="453"/>
      <c r="K99" s="453"/>
      <c r="L99" s="453"/>
      <c r="M99" s="453"/>
      <c r="N99" s="453"/>
      <c r="O99" s="453"/>
      <c r="P99" s="590"/>
      <c r="Q99" s="590"/>
      <c r="R99" s="590"/>
      <c r="S99" s="60" t="s">
        <v>1</v>
      </c>
      <c r="T99" s="16"/>
      <c r="U99" s="594"/>
      <c r="V99" s="538"/>
      <c r="W99" s="545"/>
      <c r="X99" s="453"/>
      <c r="Y99" s="453"/>
      <c r="Z99" s="453"/>
      <c r="AA99" s="453"/>
      <c r="AB99" s="453"/>
      <c r="AC99" s="453"/>
      <c r="AD99" s="453"/>
      <c r="AE99" s="590"/>
      <c r="AF99" s="590"/>
      <c r="AG99" s="590"/>
      <c r="AH99" s="589"/>
      <c r="AI99" s="120"/>
      <c r="AJ99" s="588"/>
      <c r="AK99" s="588"/>
      <c r="AL99" s="588"/>
      <c r="AM99" s="588"/>
      <c r="AN99" s="60" t="s">
        <v>1</v>
      </c>
      <c r="AO99" s="375"/>
      <c r="AP99" s="598"/>
      <c r="AQ99" s="538">
        <v>7</v>
      </c>
      <c r="AR99" s="115">
        <v>0</v>
      </c>
      <c r="AS99" s="591" t="str">
        <f>VLOOKUP($BJ$84,[1]eFFG!$O$4:$XX$4020,11,FALSE)</f>
        <v>Zero Times</v>
      </c>
      <c r="AT99" s="591"/>
      <c r="AU99" s="591"/>
      <c r="AV99" s="591"/>
      <c r="AW99" s="585"/>
      <c r="AX99" s="548" t="s">
        <v>2</v>
      </c>
      <c r="AY99" s="445"/>
      <c r="AZ99" s="445"/>
      <c r="BA99" s="445"/>
      <c r="BB99" s="445"/>
      <c r="BC99" s="445"/>
      <c r="BD99" s="445"/>
      <c r="BE99" s="445"/>
      <c r="BF99" s="592" t="str">
        <f>VLOOKUP($BJ$84,[1]eFFG!$O$4:$XX$4020,12,FALSE)</f>
        <v>Times</v>
      </c>
      <c r="BG99" s="592"/>
      <c r="BH99" s="592"/>
      <c r="BI99" s="60" t="s">
        <v>0</v>
      </c>
      <c r="BJ99" s="90"/>
      <c r="BK99" s="90"/>
    </row>
    <row r="100" spans="1:65" s="91" customFormat="1" ht="13.5" customHeight="1">
      <c r="A100" s="538">
        <v>8</v>
      </c>
      <c r="B100" s="115">
        <v>0</v>
      </c>
      <c r="C100" s="591" t="str">
        <f>VLOOKUP($BJ$43,[1]eFFG!$O$4:$XX$4020,11,FALSE)</f>
        <v>No Households</v>
      </c>
      <c r="D100" s="591"/>
      <c r="E100" s="591"/>
      <c r="F100" s="591"/>
      <c r="G100" s="585"/>
      <c r="H100" s="548" t="s">
        <v>2</v>
      </c>
      <c r="I100" s="445"/>
      <c r="J100" s="445"/>
      <c r="K100" s="445"/>
      <c r="L100" s="445"/>
      <c r="M100" s="445"/>
      <c r="N100" s="445"/>
      <c r="O100" s="445"/>
      <c r="P100" s="592" t="str">
        <f>VLOOKUP($BJ$43,[1]eFFG!$O$4:$XX$4020,12,FALSE)</f>
        <v>Households</v>
      </c>
      <c r="Q100" s="592"/>
      <c r="R100" s="592"/>
      <c r="S100" s="60" t="s">
        <v>0</v>
      </c>
      <c r="T100" s="16"/>
      <c r="U100" s="594"/>
      <c r="V100" s="538">
        <v>8</v>
      </c>
      <c r="W100" s="548" t="s">
        <v>2</v>
      </c>
      <c r="X100" s="445"/>
      <c r="Y100" s="445"/>
      <c r="Z100" s="445"/>
      <c r="AA100" s="445"/>
      <c r="AB100" s="445"/>
      <c r="AC100" s="445"/>
      <c r="AD100" s="445"/>
      <c r="AE100" s="592" t="str">
        <f>VLOOKUP($BP$65,[1]eFFG!$O$4:$XX$4020,27,FALSE)</f>
        <v>Times</v>
      </c>
      <c r="AF100" s="592"/>
      <c r="AG100" s="592"/>
      <c r="AH100" s="585"/>
      <c r="AI100" s="115" t="s">
        <v>11</v>
      </c>
      <c r="AJ100" s="591" t="str">
        <f>VLOOKUP($BP$65,[1]eFFG!$O$4:$XX$4020,25,FALSE)</f>
        <v>Too Many to Count</v>
      </c>
      <c r="AK100" s="591"/>
      <c r="AL100" s="591"/>
      <c r="AM100" s="591"/>
      <c r="AN100" s="60" t="s">
        <v>0</v>
      </c>
      <c r="AO100" s="375"/>
      <c r="AP100" s="598"/>
      <c r="AQ100" s="538"/>
      <c r="AR100" s="120"/>
      <c r="AS100" s="588"/>
      <c r="AT100" s="588"/>
      <c r="AU100" s="588"/>
      <c r="AV100" s="588"/>
      <c r="AW100" s="589"/>
      <c r="AX100" s="545"/>
      <c r="AY100" s="453"/>
      <c r="AZ100" s="453"/>
      <c r="BA100" s="453"/>
      <c r="BB100" s="453"/>
      <c r="BC100" s="453"/>
      <c r="BD100" s="453"/>
      <c r="BE100" s="453"/>
      <c r="BF100" s="590"/>
      <c r="BG100" s="590"/>
      <c r="BH100" s="590"/>
      <c r="BI100" s="60" t="s">
        <v>1</v>
      </c>
      <c r="BJ100" s="90"/>
      <c r="BK100" s="90"/>
    </row>
    <row r="101" spans="1:65" s="91" customFormat="1" ht="13.5" customHeight="1">
      <c r="A101" s="538"/>
      <c r="B101" s="120"/>
      <c r="C101" s="588"/>
      <c r="D101" s="588"/>
      <c r="E101" s="588"/>
      <c r="F101" s="588"/>
      <c r="G101" s="589"/>
      <c r="H101" s="545"/>
      <c r="I101" s="453"/>
      <c r="J101" s="453"/>
      <c r="K101" s="453"/>
      <c r="L101" s="453"/>
      <c r="M101" s="453"/>
      <c r="N101" s="453"/>
      <c r="O101" s="453"/>
      <c r="P101" s="590"/>
      <c r="Q101" s="590"/>
      <c r="R101" s="590"/>
      <c r="S101" s="60" t="s">
        <v>1</v>
      </c>
      <c r="T101" s="16"/>
      <c r="U101" s="594"/>
      <c r="V101" s="538"/>
      <c r="W101" s="545"/>
      <c r="X101" s="453"/>
      <c r="Y101" s="453"/>
      <c r="Z101" s="453"/>
      <c r="AA101" s="453"/>
      <c r="AB101" s="453"/>
      <c r="AC101" s="453"/>
      <c r="AD101" s="453"/>
      <c r="AE101" s="590"/>
      <c r="AF101" s="590"/>
      <c r="AG101" s="590"/>
      <c r="AH101" s="589"/>
      <c r="AI101" s="120"/>
      <c r="AJ101" s="588"/>
      <c r="AK101" s="588"/>
      <c r="AL101" s="588"/>
      <c r="AM101" s="588"/>
      <c r="AN101" s="60" t="s">
        <v>1</v>
      </c>
      <c r="AO101" s="375"/>
      <c r="AP101" s="598"/>
      <c r="AQ101" s="538">
        <v>8</v>
      </c>
      <c r="AR101" s="115">
        <v>0</v>
      </c>
      <c r="AS101" s="591" t="str">
        <f>VLOOKUP($BJ$84,[1]eFFG!$O$4:$XX$4020,11,FALSE)</f>
        <v>Zero Times</v>
      </c>
      <c r="AT101" s="591"/>
      <c r="AU101" s="591"/>
      <c r="AV101" s="591"/>
      <c r="AW101" s="585"/>
      <c r="AX101" s="548" t="s">
        <v>2</v>
      </c>
      <c r="AY101" s="445"/>
      <c r="AZ101" s="445"/>
      <c r="BA101" s="445"/>
      <c r="BB101" s="445"/>
      <c r="BC101" s="445"/>
      <c r="BD101" s="445"/>
      <c r="BE101" s="445"/>
      <c r="BF101" s="592" t="str">
        <f>VLOOKUP($BJ$84,[1]eFFG!$O$4:$XX$4020,12,FALSE)</f>
        <v>Times</v>
      </c>
      <c r="BG101" s="592"/>
      <c r="BH101" s="592"/>
      <c r="BI101" s="60" t="s">
        <v>0</v>
      </c>
      <c r="BJ101" s="90"/>
      <c r="BK101" s="90"/>
    </row>
    <row r="102" spans="1:65" s="91" customFormat="1" ht="13.5" customHeight="1">
      <c r="A102" s="538">
        <v>9</v>
      </c>
      <c r="B102" s="115">
        <v>0</v>
      </c>
      <c r="C102" s="591" t="str">
        <f>VLOOKUP($BJ$43,[1]eFFG!$O$4:$XX$4020,11,FALSE)</f>
        <v>No Households</v>
      </c>
      <c r="D102" s="591"/>
      <c r="E102" s="591"/>
      <c r="F102" s="591"/>
      <c r="G102" s="585"/>
      <c r="H102" s="548" t="s">
        <v>2</v>
      </c>
      <c r="I102" s="445"/>
      <c r="J102" s="445"/>
      <c r="K102" s="445"/>
      <c r="L102" s="445"/>
      <c r="M102" s="445"/>
      <c r="N102" s="445"/>
      <c r="O102" s="445"/>
      <c r="P102" s="592" t="str">
        <f>VLOOKUP($BJ$43,[1]eFFG!$O$4:$XX$4020,12,FALSE)</f>
        <v>Households</v>
      </c>
      <c r="Q102" s="592"/>
      <c r="R102" s="592"/>
      <c r="S102" s="60" t="s">
        <v>0</v>
      </c>
      <c r="T102" s="16"/>
      <c r="U102" s="594"/>
      <c r="V102" s="538">
        <v>9</v>
      </c>
      <c r="W102" s="548" t="s">
        <v>2</v>
      </c>
      <c r="X102" s="445"/>
      <c r="Y102" s="445"/>
      <c r="Z102" s="445"/>
      <c r="AA102" s="445"/>
      <c r="AB102" s="445"/>
      <c r="AC102" s="445"/>
      <c r="AD102" s="445"/>
      <c r="AE102" s="592" t="str">
        <f>VLOOKUP($BP$65,[1]eFFG!$O$4:$XX$4020,27,FALSE)</f>
        <v>Times</v>
      </c>
      <c r="AF102" s="592"/>
      <c r="AG102" s="592"/>
      <c r="AH102" s="585"/>
      <c r="AI102" s="115" t="s">
        <v>11</v>
      </c>
      <c r="AJ102" s="591" t="str">
        <f>VLOOKUP($BP$65,[1]eFFG!$O$4:$XX$4020,25,FALSE)</f>
        <v>Too Many to Count</v>
      </c>
      <c r="AK102" s="591"/>
      <c r="AL102" s="591"/>
      <c r="AM102" s="591"/>
      <c r="AN102" s="60" t="s">
        <v>0</v>
      </c>
      <c r="AO102" s="375"/>
      <c r="AP102" s="598"/>
      <c r="AQ102" s="538"/>
      <c r="AR102" s="120"/>
      <c r="AS102" s="588"/>
      <c r="AT102" s="588"/>
      <c r="AU102" s="588"/>
      <c r="AV102" s="588"/>
      <c r="AW102" s="589"/>
      <c r="AX102" s="545"/>
      <c r="AY102" s="453"/>
      <c r="AZ102" s="453"/>
      <c r="BA102" s="453"/>
      <c r="BB102" s="453"/>
      <c r="BC102" s="453"/>
      <c r="BD102" s="453"/>
      <c r="BE102" s="453"/>
      <c r="BF102" s="590"/>
      <c r="BG102" s="590"/>
      <c r="BH102" s="590"/>
      <c r="BI102" s="60" t="s">
        <v>1</v>
      </c>
      <c r="BJ102" s="90"/>
      <c r="BK102" s="90"/>
    </row>
    <row r="103" spans="1:65" s="91" customFormat="1" ht="13.5" customHeight="1">
      <c r="A103" s="552"/>
      <c r="B103" s="120"/>
      <c r="C103" s="588"/>
      <c r="D103" s="588"/>
      <c r="E103" s="588"/>
      <c r="F103" s="588"/>
      <c r="G103" s="599"/>
      <c r="H103" s="545"/>
      <c r="I103" s="453"/>
      <c r="J103" s="453"/>
      <c r="K103" s="453"/>
      <c r="L103" s="453"/>
      <c r="M103" s="453"/>
      <c r="N103" s="453"/>
      <c r="O103" s="453"/>
      <c r="P103" s="590"/>
      <c r="Q103" s="590"/>
      <c r="R103" s="590"/>
      <c r="S103" s="60" t="s">
        <v>1</v>
      </c>
      <c r="T103" s="16"/>
      <c r="U103" s="594"/>
      <c r="V103" s="552"/>
      <c r="W103" s="545"/>
      <c r="X103" s="453"/>
      <c r="Y103" s="453"/>
      <c r="Z103" s="453"/>
      <c r="AA103" s="453"/>
      <c r="AB103" s="453"/>
      <c r="AC103" s="453"/>
      <c r="AD103" s="453"/>
      <c r="AE103" s="590"/>
      <c r="AF103" s="590"/>
      <c r="AG103" s="590"/>
      <c r="AH103" s="599"/>
      <c r="AI103" s="120"/>
      <c r="AJ103" s="588"/>
      <c r="AK103" s="588"/>
      <c r="AL103" s="588"/>
      <c r="AM103" s="588"/>
      <c r="AN103" s="60" t="s">
        <v>1</v>
      </c>
      <c r="AO103" s="375"/>
      <c r="AP103" s="598"/>
      <c r="AQ103" s="538">
        <v>9</v>
      </c>
      <c r="AR103" s="115">
        <v>0</v>
      </c>
      <c r="AS103" s="591" t="str">
        <f>VLOOKUP($BJ$84,[1]eFFG!$O$4:$XX$4020,11,FALSE)</f>
        <v>Zero Times</v>
      </c>
      <c r="AT103" s="591"/>
      <c r="AU103" s="591"/>
      <c r="AV103" s="591"/>
      <c r="AW103" s="585"/>
      <c r="AX103" s="548" t="s">
        <v>2</v>
      </c>
      <c r="AY103" s="445"/>
      <c r="AZ103" s="445"/>
      <c r="BA103" s="445"/>
      <c r="BB103" s="445"/>
      <c r="BC103" s="445"/>
      <c r="BD103" s="445"/>
      <c r="BE103" s="445"/>
      <c r="BF103" s="592" t="str">
        <f>VLOOKUP($BJ$84,[1]eFFG!$O$4:$XX$4020,12,FALSE)</f>
        <v>Times</v>
      </c>
      <c r="BG103" s="592"/>
      <c r="BH103" s="592"/>
      <c r="BI103" s="60" t="s">
        <v>0</v>
      </c>
      <c r="BJ103" s="90"/>
      <c r="BK103" s="90"/>
    </row>
    <row r="104" spans="1:65" s="91" customFormat="1" ht="13.5" customHeight="1">
      <c r="A104" s="4"/>
      <c r="B104" s="4"/>
      <c r="C104" s="4"/>
      <c r="D104" s="4"/>
      <c r="E104" s="4"/>
      <c r="F104" s="4"/>
      <c r="G104" s="4"/>
      <c r="H104" s="4"/>
      <c r="I104" s="4"/>
      <c r="J104" s="4"/>
      <c r="K104" s="4"/>
      <c r="L104" s="4"/>
      <c r="M104" s="4"/>
      <c r="N104" s="4"/>
      <c r="O104" s="4"/>
      <c r="P104" s="4"/>
      <c r="Q104" s="4"/>
      <c r="R104" s="4"/>
      <c r="S104" s="4"/>
      <c r="T104" s="16"/>
      <c r="U104" s="16"/>
      <c r="V104" s="4"/>
      <c r="W104" s="4"/>
      <c r="X104" s="4"/>
      <c r="Y104" s="4"/>
      <c r="Z104" s="4"/>
      <c r="AA104" s="4"/>
      <c r="AB104" s="4"/>
      <c r="AC104" s="4"/>
      <c r="AD104" s="4"/>
      <c r="AE104" s="4"/>
      <c r="AF104" s="4"/>
      <c r="AG104" s="4"/>
      <c r="AH104" s="4"/>
      <c r="AI104" s="4"/>
      <c r="AJ104" s="4"/>
      <c r="AK104" s="4"/>
      <c r="AL104" s="4"/>
      <c r="AM104" s="4"/>
      <c r="AN104" s="4"/>
      <c r="AO104" s="375"/>
      <c r="AP104" s="600"/>
      <c r="AQ104" s="552"/>
      <c r="AR104" s="120"/>
      <c r="AS104" s="588"/>
      <c r="AT104" s="588"/>
      <c r="AU104" s="588"/>
      <c r="AV104" s="588"/>
      <c r="AW104" s="599"/>
      <c r="AX104" s="545"/>
      <c r="AY104" s="453"/>
      <c r="AZ104" s="453"/>
      <c r="BA104" s="453"/>
      <c r="BB104" s="453"/>
      <c r="BC104" s="453"/>
      <c r="BD104" s="453"/>
      <c r="BE104" s="453"/>
      <c r="BF104" s="590"/>
      <c r="BG104" s="590"/>
      <c r="BH104" s="590"/>
      <c r="BI104" s="60" t="s">
        <v>1</v>
      </c>
      <c r="BJ104" s="90"/>
      <c r="BK104" s="90"/>
    </row>
    <row r="105" spans="1:65" s="91" customFormat="1" ht="9.9499999999999993" customHeight="1">
      <c r="A105" s="30"/>
      <c r="B105" s="30"/>
      <c r="C105" s="30"/>
      <c r="D105" s="30"/>
      <c r="E105" s="30"/>
      <c r="F105" s="30"/>
      <c r="G105" s="30"/>
      <c r="H105" s="30"/>
      <c r="I105" s="30"/>
      <c r="J105" s="30"/>
      <c r="K105" s="30"/>
      <c r="L105" s="30"/>
      <c r="M105" s="30"/>
      <c r="N105" s="30"/>
      <c r="O105" s="30"/>
      <c r="P105" s="30"/>
      <c r="Q105" s="30"/>
      <c r="R105" s="30"/>
      <c r="S105" s="30"/>
      <c r="T105" s="25"/>
      <c r="U105" s="25"/>
      <c r="V105" s="30"/>
      <c r="W105" s="30"/>
      <c r="X105" s="30"/>
      <c r="Y105" s="30"/>
      <c r="Z105" s="30"/>
      <c r="AA105" s="30"/>
      <c r="AB105" s="30"/>
      <c r="AC105" s="30"/>
      <c r="AD105" s="30"/>
      <c r="AE105" s="30"/>
      <c r="AF105" s="30"/>
      <c r="AG105" s="30"/>
      <c r="AH105" s="30"/>
      <c r="AI105" s="30"/>
      <c r="AJ105" s="30"/>
      <c r="AK105" s="30"/>
      <c r="AL105" s="30"/>
      <c r="AM105" s="30"/>
      <c r="AN105" s="30"/>
      <c r="AO105" s="601"/>
      <c r="AP105" s="601"/>
      <c r="AQ105" s="602"/>
      <c r="AR105" s="28"/>
      <c r="AS105" s="28"/>
      <c r="AT105" s="28"/>
      <c r="AU105" s="28"/>
      <c r="AV105" s="28"/>
      <c r="AW105" s="28"/>
      <c r="AX105" s="28"/>
      <c r="AY105" s="28"/>
      <c r="AZ105" s="603"/>
      <c r="BA105" s="603"/>
      <c r="BB105" s="603"/>
      <c r="BC105" s="603"/>
      <c r="BD105" s="604"/>
      <c r="BE105" s="605"/>
      <c r="BF105" s="605"/>
      <c r="BG105" s="605"/>
      <c r="BH105" s="605"/>
      <c r="BI105" s="606"/>
      <c r="BJ105" s="90"/>
      <c r="BK105" s="90"/>
    </row>
    <row r="106" spans="1:65" s="91" customFormat="1" ht="16.5" customHeight="1" thickBot="1">
      <c r="A106" s="607" t="str">
        <f>VLOOKUP(BJ106,[1]eFFG!$O$4:$BW$274,9,FALSE)</f>
        <v>I want to ask you who decides about the following issues in your household:</v>
      </c>
      <c r="B106" s="608"/>
      <c r="C106" s="608"/>
      <c r="D106" s="608"/>
      <c r="E106" s="608"/>
      <c r="F106" s="608"/>
      <c r="G106" s="608"/>
      <c r="H106" s="608"/>
      <c r="I106" s="608"/>
      <c r="J106" s="608"/>
      <c r="K106" s="608"/>
      <c r="L106" s="608"/>
      <c r="M106" s="608"/>
      <c r="N106" s="608"/>
      <c r="O106" s="608"/>
      <c r="P106" s="608"/>
      <c r="Q106" s="608"/>
      <c r="R106" s="608"/>
      <c r="S106" s="608"/>
      <c r="T106" s="608"/>
      <c r="U106" s="608"/>
      <c r="V106" s="608"/>
      <c r="W106" s="608"/>
      <c r="X106" s="608"/>
      <c r="Y106" s="608"/>
      <c r="Z106" s="608"/>
      <c r="AA106" s="608"/>
      <c r="AB106" s="608"/>
      <c r="AC106" s="608"/>
      <c r="AD106" s="608"/>
      <c r="AE106" s="608"/>
      <c r="AF106" s="608"/>
      <c r="AG106" s="608"/>
      <c r="AH106" s="608"/>
      <c r="AI106" s="608"/>
      <c r="AJ106" s="608"/>
      <c r="AK106" s="608"/>
      <c r="AL106" s="608"/>
      <c r="AM106" s="608"/>
      <c r="AN106" s="608"/>
      <c r="AO106" s="608"/>
      <c r="AP106" s="608"/>
      <c r="AQ106" s="608"/>
      <c r="AR106" s="608"/>
      <c r="AS106" s="608"/>
      <c r="AT106" s="608"/>
      <c r="AU106" s="608"/>
      <c r="AV106" s="608"/>
      <c r="AW106" s="608"/>
      <c r="AX106" s="608"/>
      <c r="AY106" s="608"/>
      <c r="AZ106" s="608"/>
      <c r="BA106" s="608"/>
      <c r="BB106" s="608"/>
      <c r="BC106" s="608"/>
      <c r="BD106" s="608"/>
      <c r="BE106" s="608"/>
      <c r="BF106" s="608"/>
      <c r="BG106" s="608"/>
      <c r="BH106" s="608"/>
      <c r="BI106" s="609"/>
      <c r="BJ106" s="610">
        <v>13</v>
      </c>
      <c r="BK106" s="610"/>
      <c r="BL106" s="610"/>
      <c r="BM106" s="610"/>
    </row>
    <row r="107" spans="1:65" s="91" customFormat="1" ht="14.1" customHeight="1">
      <c r="A107" s="611"/>
      <c r="B107" s="165"/>
      <c r="C107" s="165"/>
      <c r="D107" s="165"/>
      <c r="E107" s="165"/>
      <c r="F107" s="165"/>
      <c r="G107" s="165"/>
      <c r="H107" s="612" t="str">
        <f>VLOOKUP($BJ$107,[1]eFFG!$O$4:$BW$274,11,FALSE)</f>
        <v>Head / Father of the household decides alone</v>
      </c>
      <c r="I107" s="612"/>
      <c r="J107" s="612"/>
      <c r="K107" s="612"/>
      <c r="L107" s="612"/>
      <c r="M107" s="612" t="str">
        <f>VLOOKUP($BJ$107,[1]eFFG!$O$4:$BW$274,12,FALSE)</f>
        <v>Spouse of household head or female household head decides alone</v>
      </c>
      <c r="N107" s="612"/>
      <c r="O107" s="612"/>
      <c r="P107" s="612"/>
      <c r="Q107" s="612"/>
      <c r="R107" s="612"/>
      <c r="S107" s="612" t="str">
        <f>VLOOKUP($BJ$107,[1]eFFG!$O$4:$BW$274,13,FALSE)</f>
        <v>Head / Father in consultation with his/her spouse</v>
      </c>
      <c r="T107" s="612"/>
      <c r="U107" s="612"/>
      <c r="V107" s="612"/>
      <c r="W107" s="612"/>
      <c r="X107" s="612" t="str">
        <f>VLOOKUP($BJ$107,[1]eFFG!$O$4:$BW$274,14,FALSE)</f>
        <v>Head / Father in consultation with the person concerned</v>
      </c>
      <c r="Y107" s="612"/>
      <c r="Z107" s="612"/>
      <c r="AA107" s="612"/>
      <c r="AB107" s="612"/>
      <c r="AC107" s="612" t="str">
        <f>VLOOKUP($BJ$107,[1]eFFG!$O$4:$BW$274,15,FALSE)</f>
        <v>Head / Father and spouse of head in consultation with the person concerned</v>
      </c>
      <c r="AD107" s="612"/>
      <c r="AE107" s="612"/>
      <c r="AF107" s="612"/>
      <c r="AG107" s="612"/>
      <c r="AH107" s="612"/>
      <c r="AI107" s="612" t="str">
        <f>VLOOKUP($BJ$107,[1]eFFG!$O$4:$BW$274,16,FALSE)</f>
        <v>Head / Father and other male members decide</v>
      </c>
      <c r="AJ107" s="612"/>
      <c r="AK107" s="612"/>
      <c r="AL107" s="612"/>
      <c r="AM107" s="612"/>
      <c r="AN107" s="612" t="str">
        <f>VLOOKUP($BJ$107,[1]eFFG!$O$4:$BW$274,17,FALSE)</f>
        <v>Other combination of persons decide</v>
      </c>
      <c r="AO107" s="612"/>
      <c r="AP107" s="612"/>
      <c r="AQ107" s="612"/>
      <c r="AR107" s="612"/>
      <c r="AS107" s="612"/>
      <c r="AT107" s="612"/>
      <c r="AU107" s="612"/>
      <c r="AV107" s="612"/>
      <c r="AW107" s="612"/>
      <c r="AX107" s="612"/>
      <c r="AY107" s="612"/>
      <c r="AZ107" s="612"/>
      <c r="BA107" s="612" t="str">
        <f>VLOOKUP($BJ$107,[1]eFFG!$O$4:$BW$274,18,FALSE)</f>
        <v>Does not apply to this household</v>
      </c>
      <c r="BB107" s="612"/>
      <c r="BC107" s="612"/>
      <c r="BD107" s="612"/>
      <c r="BE107" s="613" t="s">
        <v>35</v>
      </c>
      <c r="BF107" s="613"/>
      <c r="BG107" s="613" t="s">
        <v>36</v>
      </c>
      <c r="BH107" s="613"/>
      <c r="BI107" s="614"/>
      <c r="BJ107" s="12">
        <v>13.01</v>
      </c>
      <c r="BK107" s="12"/>
    </row>
    <row r="108" spans="1:65" s="91" customFormat="1" ht="14.1" customHeight="1">
      <c r="A108" s="611"/>
      <c r="B108" s="165"/>
      <c r="C108" s="165"/>
      <c r="D108" s="165"/>
      <c r="E108" s="165"/>
      <c r="F108" s="165"/>
      <c r="G108" s="165"/>
      <c r="H108" s="615"/>
      <c r="I108" s="615"/>
      <c r="J108" s="615"/>
      <c r="K108" s="615"/>
      <c r="L108" s="615"/>
      <c r="M108" s="615"/>
      <c r="N108" s="615"/>
      <c r="O108" s="615"/>
      <c r="P108" s="615"/>
      <c r="Q108" s="615"/>
      <c r="R108" s="615"/>
      <c r="S108" s="615"/>
      <c r="T108" s="615"/>
      <c r="U108" s="615"/>
      <c r="V108" s="615"/>
      <c r="W108" s="615"/>
      <c r="X108" s="615"/>
      <c r="Y108" s="615"/>
      <c r="Z108" s="615"/>
      <c r="AA108" s="615"/>
      <c r="AB108" s="615"/>
      <c r="AC108" s="615"/>
      <c r="AD108" s="615"/>
      <c r="AE108" s="615"/>
      <c r="AF108" s="615"/>
      <c r="AG108" s="615"/>
      <c r="AH108" s="615"/>
      <c r="AI108" s="615"/>
      <c r="AJ108" s="615"/>
      <c r="AK108" s="615"/>
      <c r="AL108" s="615"/>
      <c r="AM108" s="615"/>
      <c r="AN108" s="615"/>
      <c r="AO108" s="615"/>
      <c r="AP108" s="615"/>
      <c r="AQ108" s="615"/>
      <c r="AR108" s="615"/>
      <c r="AS108" s="615"/>
      <c r="AT108" s="615"/>
      <c r="AU108" s="615"/>
      <c r="AV108" s="615"/>
      <c r="AW108" s="615"/>
      <c r="AX108" s="615"/>
      <c r="AY108" s="615"/>
      <c r="AZ108" s="615"/>
      <c r="BA108" s="615"/>
      <c r="BB108" s="615"/>
      <c r="BC108" s="615"/>
      <c r="BD108" s="615"/>
      <c r="BE108" s="616"/>
      <c r="BF108" s="616"/>
      <c r="BG108" s="616"/>
      <c r="BH108" s="616"/>
      <c r="BI108" s="617"/>
      <c r="BJ108" s="84"/>
      <c r="BK108" s="84"/>
      <c r="BL108" s="618"/>
      <c r="BM108" s="84"/>
    </row>
    <row r="109" spans="1:65" s="91" customFormat="1" ht="14.1" customHeight="1">
      <c r="A109" s="611"/>
      <c r="B109" s="165"/>
      <c r="C109" s="165"/>
      <c r="D109" s="165"/>
      <c r="E109" s="165"/>
      <c r="F109" s="165"/>
      <c r="G109" s="165"/>
      <c r="H109" s="615"/>
      <c r="I109" s="615"/>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5"/>
      <c r="AL109" s="615"/>
      <c r="AM109" s="615"/>
      <c r="AN109" s="615"/>
      <c r="AO109" s="615"/>
      <c r="AP109" s="615"/>
      <c r="AQ109" s="615"/>
      <c r="AR109" s="615"/>
      <c r="AS109" s="615"/>
      <c r="AT109" s="615"/>
      <c r="AU109" s="615"/>
      <c r="AV109" s="615"/>
      <c r="AW109" s="615"/>
      <c r="AX109" s="615"/>
      <c r="AY109" s="615"/>
      <c r="AZ109" s="615"/>
      <c r="BA109" s="615"/>
      <c r="BB109" s="615"/>
      <c r="BC109" s="615"/>
      <c r="BD109" s="615"/>
      <c r="BE109" s="616"/>
      <c r="BF109" s="616"/>
      <c r="BG109" s="616"/>
      <c r="BH109" s="616"/>
      <c r="BI109" s="617"/>
      <c r="BJ109" s="84"/>
      <c r="BK109" s="84"/>
      <c r="BL109" s="618"/>
      <c r="BM109" s="84"/>
    </row>
    <row r="110" spans="1:65" s="91" customFormat="1" ht="14.1" customHeight="1">
      <c r="A110" s="619"/>
      <c r="B110" s="620"/>
      <c r="C110" s="620"/>
      <c r="D110" s="620"/>
      <c r="E110" s="620"/>
      <c r="F110" s="620"/>
      <c r="G110" s="620"/>
      <c r="H110" s="615"/>
      <c r="I110" s="615"/>
      <c r="J110" s="615"/>
      <c r="K110" s="615"/>
      <c r="L110" s="615"/>
      <c r="M110" s="615"/>
      <c r="N110" s="615"/>
      <c r="O110" s="615"/>
      <c r="P110" s="615"/>
      <c r="Q110" s="615"/>
      <c r="R110" s="615"/>
      <c r="S110" s="615"/>
      <c r="T110" s="615"/>
      <c r="U110" s="615"/>
      <c r="V110" s="615"/>
      <c r="W110" s="615"/>
      <c r="X110" s="615"/>
      <c r="Y110" s="615"/>
      <c r="Z110" s="615"/>
      <c r="AA110" s="615"/>
      <c r="AB110" s="615"/>
      <c r="AC110" s="615"/>
      <c r="AD110" s="615"/>
      <c r="AE110" s="615"/>
      <c r="AF110" s="615"/>
      <c r="AG110" s="615"/>
      <c r="AH110" s="615"/>
      <c r="AI110" s="615"/>
      <c r="AJ110" s="615"/>
      <c r="AK110" s="615"/>
      <c r="AL110" s="615"/>
      <c r="AM110" s="615"/>
      <c r="AN110" s="615"/>
      <c r="AO110" s="615"/>
      <c r="AP110" s="615"/>
      <c r="AQ110" s="615"/>
      <c r="AR110" s="615"/>
      <c r="AS110" s="615"/>
      <c r="AT110" s="615"/>
      <c r="AU110" s="615"/>
      <c r="AV110" s="615"/>
      <c r="AW110" s="615"/>
      <c r="AX110" s="615"/>
      <c r="AY110" s="615"/>
      <c r="AZ110" s="615"/>
      <c r="BA110" s="615"/>
      <c r="BB110" s="615"/>
      <c r="BC110" s="615"/>
      <c r="BD110" s="615"/>
      <c r="BE110" s="616"/>
      <c r="BF110" s="616"/>
      <c r="BG110" s="616"/>
      <c r="BH110" s="616"/>
      <c r="BI110" s="617"/>
      <c r="BJ110" s="84"/>
      <c r="BK110" s="84"/>
      <c r="BL110" s="618"/>
      <c r="BM110" s="84"/>
    </row>
    <row r="111" spans="1:65" s="91" customFormat="1" ht="14.1" customHeight="1">
      <c r="A111" s="611"/>
      <c r="B111" s="165"/>
      <c r="C111" s="165"/>
      <c r="D111" s="165"/>
      <c r="E111" s="165"/>
      <c r="F111" s="165"/>
      <c r="G111" s="165"/>
      <c r="H111" s="621"/>
      <c r="I111" s="621"/>
      <c r="J111" s="621"/>
      <c r="K111" s="621"/>
      <c r="L111" s="621"/>
      <c r="M111" s="621"/>
      <c r="N111" s="621"/>
      <c r="O111" s="621"/>
      <c r="P111" s="621"/>
      <c r="Q111" s="621"/>
      <c r="R111" s="621"/>
      <c r="S111" s="621"/>
      <c r="T111" s="621"/>
      <c r="U111" s="621"/>
      <c r="V111" s="621"/>
      <c r="W111" s="621"/>
      <c r="X111" s="621"/>
      <c r="Y111" s="621"/>
      <c r="Z111" s="621"/>
      <c r="AA111" s="621"/>
      <c r="AB111" s="621"/>
      <c r="AC111" s="621"/>
      <c r="AD111" s="621"/>
      <c r="AE111" s="621"/>
      <c r="AF111" s="621"/>
      <c r="AG111" s="621"/>
      <c r="AH111" s="621"/>
      <c r="AI111" s="621"/>
      <c r="AJ111" s="621"/>
      <c r="AK111" s="621"/>
      <c r="AL111" s="621"/>
      <c r="AM111" s="621"/>
      <c r="AN111" s="621"/>
      <c r="AO111" s="621"/>
      <c r="AP111" s="621"/>
      <c r="AQ111" s="621"/>
      <c r="AR111" s="621"/>
      <c r="AS111" s="621"/>
      <c r="AT111" s="621"/>
      <c r="AU111" s="621"/>
      <c r="AV111" s="621"/>
      <c r="AW111" s="621"/>
      <c r="AX111" s="621"/>
      <c r="AY111" s="621"/>
      <c r="AZ111" s="621"/>
      <c r="BA111" s="621"/>
      <c r="BB111" s="621"/>
      <c r="BC111" s="621"/>
      <c r="BD111" s="621"/>
      <c r="BE111" s="622"/>
      <c r="BF111" s="622"/>
      <c r="BG111" s="622"/>
      <c r="BH111" s="622"/>
      <c r="BI111" s="623"/>
      <c r="BJ111" s="19"/>
      <c r="BK111" s="19"/>
      <c r="BL111" s="19"/>
      <c r="BM111" s="19"/>
    </row>
    <row r="112" spans="1:65" s="91" customFormat="1" ht="14.25" customHeight="1">
      <c r="A112" s="624" t="str">
        <f>VLOOKUP(BJ106,[1]eFFG!$O$4:$BW$274,10,FALSE)</f>
        <v>[COUNT NUMBER OF RESPONDENTS GIVING EACH ANSWER AND ENTER NUMBER IN BOXES BELOW]</v>
      </c>
      <c r="B112" s="625"/>
      <c r="C112" s="625"/>
      <c r="D112" s="625"/>
      <c r="E112" s="625"/>
      <c r="F112" s="625"/>
      <c r="G112" s="625"/>
      <c r="H112" s="625"/>
      <c r="I112" s="625"/>
      <c r="J112" s="625"/>
      <c r="K112" s="625"/>
      <c r="L112" s="625"/>
      <c r="M112" s="625"/>
      <c r="N112" s="625"/>
      <c r="O112" s="625"/>
      <c r="P112" s="625"/>
      <c r="Q112" s="625"/>
      <c r="R112" s="625"/>
      <c r="S112" s="625"/>
      <c r="T112" s="625"/>
      <c r="U112" s="625"/>
      <c r="V112" s="625"/>
      <c r="W112" s="625"/>
      <c r="X112" s="625"/>
      <c r="Y112" s="625"/>
      <c r="Z112" s="625"/>
      <c r="AA112" s="625"/>
      <c r="AB112" s="625"/>
      <c r="AC112" s="625"/>
      <c r="AD112" s="625"/>
      <c r="AE112" s="625"/>
      <c r="AF112" s="625"/>
      <c r="AG112" s="625"/>
      <c r="AH112" s="625"/>
      <c r="AI112" s="625"/>
      <c r="AJ112" s="625"/>
      <c r="AK112" s="625"/>
      <c r="AL112" s="625"/>
      <c r="AM112" s="625"/>
      <c r="AN112" s="625"/>
      <c r="AO112" s="625"/>
      <c r="AP112" s="625"/>
      <c r="AQ112" s="625"/>
      <c r="AR112" s="625"/>
      <c r="AS112" s="625"/>
      <c r="AT112" s="625"/>
      <c r="AU112" s="625"/>
      <c r="AV112" s="625"/>
      <c r="AW112" s="625"/>
      <c r="AX112" s="625"/>
      <c r="AY112" s="625"/>
      <c r="AZ112" s="625"/>
      <c r="BA112" s="625"/>
      <c r="BB112" s="625"/>
      <c r="BC112" s="625"/>
      <c r="BD112" s="625"/>
      <c r="BE112" s="625"/>
      <c r="BF112" s="625"/>
      <c r="BG112" s="625"/>
      <c r="BH112" s="625"/>
      <c r="BI112" s="626"/>
      <c r="BJ112" s="18"/>
      <c r="BK112" s="18"/>
      <c r="BL112" s="627"/>
      <c r="BM112" s="18"/>
    </row>
    <row r="113" spans="1:66" s="91" customFormat="1" ht="16.5" customHeight="1" thickBot="1">
      <c r="A113" s="104">
        <f>VLOOKUP(BJ115,[1]eFFG!$H$4:$J$274,3,FALSE)</f>
        <v>7.139999999999997</v>
      </c>
      <c r="B113" s="166"/>
      <c r="C113" s="78" t="str">
        <f>VLOOKUP(BJ115,[1]eFFG!$O$4:$BW$274,9,FALSE)</f>
        <v>Clothes Purchases?</v>
      </c>
      <c r="D113" s="78"/>
      <c r="E113" s="78"/>
      <c r="F113" s="78"/>
      <c r="G113" s="78"/>
      <c r="H113" s="628" t="s">
        <v>7</v>
      </c>
      <c r="I113" s="629"/>
      <c r="J113" s="629"/>
      <c r="K113" s="629"/>
      <c r="L113" s="630"/>
      <c r="M113" s="631" t="s">
        <v>7</v>
      </c>
      <c r="N113" s="632"/>
      <c r="O113" s="632"/>
      <c r="P113" s="632"/>
      <c r="Q113" s="632"/>
      <c r="R113" s="632"/>
      <c r="S113" s="633" t="s">
        <v>7</v>
      </c>
      <c r="T113" s="633"/>
      <c r="U113" s="633"/>
      <c r="V113" s="633"/>
      <c r="W113" s="633"/>
      <c r="X113" s="633" t="s">
        <v>7</v>
      </c>
      <c r="Y113" s="633"/>
      <c r="Z113" s="633"/>
      <c r="AA113" s="633"/>
      <c r="AB113" s="633"/>
      <c r="AC113" s="633" t="s">
        <v>7</v>
      </c>
      <c r="AD113" s="633"/>
      <c r="AE113" s="633"/>
      <c r="AF113" s="633"/>
      <c r="AG113" s="633"/>
      <c r="AH113" s="633"/>
      <c r="AI113" s="633" t="s">
        <v>7</v>
      </c>
      <c r="AJ113" s="633"/>
      <c r="AK113" s="633"/>
      <c r="AL113" s="633"/>
      <c r="AM113" s="633"/>
      <c r="AN113" s="634"/>
      <c r="AO113" s="634"/>
      <c r="AP113" s="634"/>
      <c r="AQ113" s="634"/>
      <c r="AR113" s="634"/>
      <c r="AS113" s="634"/>
      <c r="AT113" s="634"/>
      <c r="AU113" s="634"/>
      <c r="AV113" s="634"/>
      <c r="AW113" s="635"/>
      <c r="AX113" s="65" t="s">
        <v>8</v>
      </c>
      <c r="AY113" s="65"/>
      <c r="AZ113" s="65"/>
      <c r="BA113" s="632" t="s">
        <v>7</v>
      </c>
      <c r="BB113" s="632"/>
      <c r="BC113" s="632"/>
      <c r="BD113" s="632"/>
      <c r="BE113" s="632" t="s">
        <v>8</v>
      </c>
      <c r="BF113" s="632"/>
      <c r="BG113" s="636" t="s">
        <v>8</v>
      </c>
      <c r="BH113" s="629"/>
      <c r="BI113" s="637"/>
      <c r="BJ113" s="19"/>
      <c r="BK113" s="19"/>
      <c r="BL113" s="19"/>
      <c r="BM113" s="19"/>
    </row>
    <row r="114" spans="1:66" s="91" customFormat="1" ht="16.5" customHeight="1" thickBot="1">
      <c r="A114" s="104"/>
      <c r="B114" s="166"/>
      <c r="C114" s="78"/>
      <c r="D114" s="78"/>
      <c r="E114" s="78"/>
      <c r="F114" s="78"/>
      <c r="G114" s="78"/>
      <c r="H114" s="638"/>
      <c r="I114" s="639"/>
      <c r="J114" s="639"/>
      <c r="K114" s="639"/>
      <c r="L114" s="640"/>
      <c r="M114" s="641"/>
      <c r="N114" s="642"/>
      <c r="O114" s="642"/>
      <c r="P114" s="642"/>
      <c r="Q114" s="642"/>
      <c r="R114" s="642"/>
      <c r="S114" s="642"/>
      <c r="T114" s="642"/>
      <c r="U114" s="642"/>
      <c r="V114" s="642"/>
      <c r="W114" s="642"/>
      <c r="X114" s="642"/>
      <c r="Y114" s="642"/>
      <c r="Z114" s="642"/>
      <c r="AA114" s="642"/>
      <c r="AB114" s="642"/>
      <c r="AC114" s="642"/>
      <c r="AD114" s="642"/>
      <c r="AE114" s="642"/>
      <c r="AF114" s="642"/>
      <c r="AG114" s="642"/>
      <c r="AH114" s="642"/>
      <c r="AI114" s="642"/>
      <c r="AJ114" s="642"/>
      <c r="AK114" s="642"/>
      <c r="AL114" s="642"/>
      <c r="AM114" s="642"/>
      <c r="AN114" s="643"/>
      <c r="AO114" s="643"/>
      <c r="AP114" s="643"/>
      <c r="AQ114" s="643"/>
      <c r="AR114" s="643"/>
      <c r="AS114" s="643"/>
      <c r="AT114" s="643"/>
      <c r="AU114" s="643"/>
      <c r="AV114" s="643"/>
      <c r="AW114" s="644"/>
      <c r="AX114" s="65"/>
      <c r="AY114" s="65"/>
      <c r="AZ114" s="65"/>
      <c r="BA114" s="642"/>
      <c r="BB114" s="642"/>
      <c r="BC114" s="642"/>
      <c r="BD114" s="642"/>
      <c r="BE114" s="642"/>
      <c r="BF114" s="642"/>
      <c r="BG114" s="645"/>
      <c r="BH114" s="639"/>
      <c r="BI114" s="646"/>
      <c r="BJ114" s="19"/>
      <c r="BK114" s="19"/>
      <c r="BL114" s="19"/>
      <c r="BM114" s="19"/>
    </row>
    <row r="115" spans="1:66" s="91" customFormat="1" ht="16.5" customHeight="1" thickBot="1">
      <c r="A115" s="104"/>
      <c r="B115" s="166"/>
      <c r="C115" s="647"/>
      <c r="D115" s="647"/>
      <c r="E115" s="647"/>
      <c r="F115" s="647"/>
      <c r="G115" s="647"/>
      <c r="H115" s="648"/>
      <c r="I115" s="649"/>
      <c r="J115" s="649"/>
      <c r="K115" s="649"/>
      <c r="L115" s="650"/>
      <c r="M115" s="651"/>
      <c r="N115" s="652"/>
      <c r="O115" s="652"/>
      <c r="P115" s="652"/>
      <c r="Q115" s="652"/>
      <c r="R115" s="652"/>
      <c r="S115" s="653"/>
      <c r="T115" s="653"/>
      <c r="U115" s="653"/>
      <c r="V115" s="653"/>
      <c r="W115" s="653"/>
      <c r="X115" s="653"/>
      <c r="Y115" s="653"/>
      <c r="Z115" s="653"/>
      <c r="AA115" s="653"/>
      <c r="AB115" s="653"/>
      <c r="AC115" s="653"/>
      <c r="AD115" s="653"/>
      <c r="AE115" s="653"/>
      <c r="AF115" s="653"/>
      <c r="AG115" s="653"/>
      <c r="AH115" s="653"/>
      <c r="AI115" s="653"/>
      <c r="AJ115" s="653"/>
      <c r="AK115" s="653"/>
      <c r="AL115" s="653"/>
      <c r="AM115" s="653"/>
      <c r="AN115" s="643"/>
      <c r="AO115" s="643"/>
      <c r="AP115" s="643"/>
      <c r="AQ115" s="643"/>
      <c r="AR115" s="643"/>
      <c r="AS115" s="643"/>
      <c r="AT115" s="643"/>
      <c r="AU115" s="643"/>
      <c r="AV115" s="643"/>
      <c r="AW115" s="644"/>
      <c r="AX115" s="654"/>
      <c r="AY115" s="654"/>
      <c r="AZ115" s="654"/>
      <c r="BA115" s="652"/>
      <c r="BB115" s="652"/>
      <c r="BC115" s="652"/>
      <c r="BD115" s="652"/>
      <c r="BE115" s="652"/>
      <c r="BF115" s="652"/>
      <c r="BG115" s="655"/>
      <c r="BH115" s="649"/>
      <c r="BI115" s="656"/>
      <c r="BJ115" s="12">
        <v>13.02</v>
      </c>
      <c r="BK115" s="12"/>
      <c r="BL115" s="12"/>
      <c r="BM115" s="12"/>
    </row>
    <row r="116" spans="1:66" s="91" customFormat="1" ht="16.5" customHeight="1" thickBot="1">
      <c r="A116" s="657">
        <f>VLOOKUP(BJ118,[1]eFFG!$H$4:$J$274,3,FALSE)</f>
        <v>7.1499999999999968</v>
      </c>
      <c r="B116" s="658"/>
      <c r="C116" s="659" t="str">
        <f>VLOOKUP(BJ118,[1]eFFG!$O$4:$BW$274,9,FALSE)</f>
        <v>Marriage of Boys?</v>
      </c>
      <c r="D116" s="659"/>
      <c r="E116" s="659"/>
      <c r="F116" s="659"/>
      <c r="G116" s="659"/>
      <c r="H116" s="660" t="s">
        <v>7</v>
      </c>
      <c r="I116" s="661"/>
      <c r="J116" s="661"/>
      <c r="K116" s="661"/>
      <c r="L116" s="662"/>
      <c r="M116" s="663" t="s">
        <v>7</v>
      </c>
      <c r="N116" s="664"/>
      <c r="O116" s="664"/>
      <c r="P116" s="664"/>
      <c r="Q116" s="664"/>
      <c r="R116" s="664"/>
      <c r="S116" s="664" t="s">
        <v>7</v>
      </c>
      <c r="T116" s="664"/>
      <c r="U116" s="664"/>
      <c r="V116" s="664"/>
      <c r="W116" s="664"/>
      <c r="X116" s="664" t="s">
        <v>7</v>
      </c>
      <c r="Y116" s="664"/>
      <c r="Z116" s="664"/>
      <c r="AA116" s="664"/>
      <c r="AB116" s="664"/>
      <c r="AC116" s="664" t="s">
        <v>7</v>
      </c>
      <c r="AD116" s="664"/>
      <c r="AE116" s="664"/>
      <c r="AF116" s="664"/>
      <c r="AG116" s="664"/>
      <c r="AH116" s="664"/>
      <c r="AI116" s="664" t="s">
        <v>7</v>
      </c>
      <c r="AJ116" s="664"/>
      <c r="AK116" s="664"/>
      <c r="AL116" s="664"/>
      <c r="AM116" s="664"/>
      <c r="AN116" s="665"/>
      <c r="AO116" s="665"/>
      <c r="AP116" s="665"/>
      <c r="AQ116" s="665"/>
      <c r="AR116" s="665"/>
      <c r="AS116" s="665"/>
      <c r="AT116" s="665"/>
      <c r="AU116" s="665"/>
      <c r="AV116" s="665"/>
      <c r="AW116" s="666"/>
      <c r="AX116" s="667" t="s">
        <v>8</v>
      </c>
      <c r="AY116" s="667"/>
      <c r="AZ116" s="667"/>
      <c r="BA116" s="668" t="s">
        <v>7</v>
      </c>
      <c r="BB116" s="668"/>
      <c r="BC116" s="668"/>
      <c r="BD116" s="668"/>
      <c r="BE116" s="668" t="s">
        <v>8</v>
      </c>
      <c r="BF116" s="668"/>
      <c r="BG116" s="669" t="s">
        <v>8</v>
      </c>
      <c r="BH116" s="661"/>
      <c r="BI116" s="670"/>
      <c r="BJ116" s="84"/>
      <c r="BK116" s="84"/>
      <c r="BL116" s="618"/>
      <c r="BM116" s="84"/>
    </row>
    <row r="117" spans="1:66" s="91" customFormat="1" ht="16.5" customHeight="1" thickBot="1">
      <c r="A117" s="104"/>
      <c r="B117" s="166"/>
      <c r="C117" s="647"/>
      <c r="D117" s="647"/>
      <c r="E117" s="647"/>
      <c r="F117" s="647"/>
      <c r="G117" s="647"/>
      <c r="H117" s="648"/>
      <c r="I117" s="649"/>
      <c r="J117" s="649"/>
      <c r="K117" s="649"/>
      <c r="L117" s="650"/>
      <c r="M117" s="671"/>
      <c r="N117" s="653"/>
      <c r="O117" s="653"/>
      <c r="P117" s="653"/>
      <c r="Q117" s="653"/>
      <c r="R117" s="653"/>
      <c r="S117" s="653"/>
      <c r="T117" s="653"/>
      <c r="U117" s="653"/>
      <c r="V117" s="653"/>
      <c r="W117" s="653"/>
      <c r="X117" s="653"/>
      <c r="Y117" s="653"/>
      <c r="Z117" s="653"/>
      <c r="AA117" s="653"/>
      <c r="AB117" s="653"/>
      <c r="AC117" s="653"/>
      <c r="AD117" s="653"/>
      <c r="AE117" s="653"/>
      <c r="AF117" s="653"/>
      <c r="AG117" s="653"/>
      <c r="AH117" s="653"/>
      <c r="AI117" s="653"/>
      <c r="AJ117" s="653"/>
      <c r="AK117" s="653"/>
      <c r="AL117" s="653"/>
      <c r="AM117" s="653"/>
      <c r="AN117" s="665"/>
      <c r="AO117" s="665"/>
      <c r="AP117" s="665"/>
      <c r="AQ117" s="665"/>
      <c r="AR117" s="665"/>
      <c r="AS117" s="665"/>
      <c r="AT117" s="665"/>
      <c r="AU117" s="665"/>
      <c r="AV117" s="665"/>
      <c r="AW117" s="666"/>
      <c r="AX117" s="654"/>
      <c r="AY117" s="654"/>
      <c r="AZ117" s="654"/>
      <c r="BA117" s="652"/>
      <c r="BB117" s="652"/>
      <c r="BC117" s="652"/>
      <c r="BD117" s="652"/>
      <c r="BE117" s="652"/>
      <c r="BF117" s="652"/>
      <c r="BG117" s="655"/>
      <c r="BH117" s="649"/>
      <c r="BI117" s="656"/>
      <c r="BJ117" s="22">
        <f>VLOOKUP(BJ115,[1]eFFG!$O$4:$BW$274,61,FALSE)</f>
        <v>0</v>
      </c>
      <c r="BK117" s="22"/>
      <c r="BL117" s="22"/>
      <c r="BM117" s="22"/>
    </row>
    <row r="118" spans="1:66" s="91" customFormat="1" ht="16.5" customHeight="1" thickBot="1">
      <c r="A118" s="657">
        <f>VLOOKUP(BJ120,[1]eFFG!$H$4:$J$274,3,FALSE)</f>
        <v>7.1599999999999966</v>
      </c>
      <c r="B118" s="658"/>
      <c r="C118" s="659" t="str">
        <f>VLOOKUP(BJ120,[1]eFFG!$O$4:$BW$274,9,FALSE)</f>
        <v>Marriage of Girls?</v>
      </c>
      <c r="D118" s="659"/>
      <c r="E118" s="659"/>
      <c r="F118" s="659"/>
      <c r="G118" s="659"/>
      <c r="H118" s="660" t="s">
        <v>7</v>
      </c>
      <c r="I118" s="661"/>
      <c r="J118" s="661"/>
      <c r="K118" s="661"/>
      <c r="L118" s="662"/>
      <c r="M118" s="672" t="s">
        <v>7</v>
      </c>
      <c r="N118" s="673"/>
      <c r="O118" s="673"/>
      <c r="P118" s="673"/>
      <c r="Q118" s="673"/>
      <c r="R118" s="673"/>
      <c r="S118" s="673" t="s">
        <v>7</v>
      </c>
      <c r="T118" s="673"/>
      <c r="U118" s="673"/>
      <c r="V118" s="673"/>
      <c r="W118" s="673"/>
      <c r="X118" s="673" t="s">
        <v>7</v>
      </c>
      <c r="Y118" s="673"/>
      <c r="Z118" s="673"/>
      <c r="AA118" s="673"/>
      <c r="AB118" s="673"/>
      <c r="AC118" s="673" t="s">
        <v>7</v>
      </c>
      <c r="AD118" s="673"/>
      <c r="AE118" s="673"/>
      <c r="AF118" s="673"/>
      <c r="AG118" s="673"/>
      <c r="AH118" s="673"/>
      <c r="AI118" s="673" t="s">
        <v>7</v>
      </c>
      <c r="AJ118" s="673"/>
      <c r="AK118" s="673"/>
      <c r="AL118" s="673"/>
      <c r="AM118" s="673"/>
      <c r="AN118" s="665"/>
      <c r="AO118" s="665"/>
      <c r="AP118" s="665"/>
      <c r="AQ118" s="665"/>
      <c r="AR118" s="665"/>
      <c r="AS118" s="665"/>
      <c r="AT118" s="665"/>
      <c r="AU118" s="665"/>
      <c r="AV118" s="665"/>
      <c r="AW118" s="666"/>
      <c r="AX118" s="667" t="s">
        <v>8</v>
      </c>
      <c r="AY118" s="667"/>
      <c r="AZ118" s="667"/>
      <c r="BA118" s="668" t="s">
        <v>7</v>
      </c>
      <c r="BB118" s="668"/>
      <c r="BC118" s="668"/>
      <c r="BD118" s="668"/>
      <c r="BE118" s="668" t="s">
        <v>8</v>
      </c>
      <c r="BF118" s="668"/>
      <c r="BG118" s="645" t="s">
        <v>8</v>
      </c>
      <c r="BH118" s="639"/>
      <c r="BI118" s="646"/>
      <c r="BJ118" s="12">
        <v>13.08</v>
      </c>
      <c r="BK118" s="12"/>
      <c r="BL118" s="12"/>
      <c r="BM118" s="12"/>
    </row>
    <row r="119" spans="1:66" s="91" customFormat="1" ht="16.5" customHeight="1" thickBot="1">
      <c r="A119" s="104"/>
      <c r="B119" s="166"/>
      <c r="C119" s="647"/>
      <c r="D119" s="647"/>
      <c r="E119" s="647"/>
      <c r="F119" s="647"/>
      <c r="G119" s="647"/>
      <c r="H119" s="648"/>
      <c r="I119" s="649"/>
      <c r="J119" s="649"/>
      <c r="K119" s="649"/>
      <c r="L119" s="650"/>
      <c r="M119" s="671"/>
      <c r="N119" s="653"/>
      <c r="O119" s="653"/>
      <c r="P119" s="653"/>
      <c r="Q119" s="653"/>
      <c r="R119" s="653"/>
      <c r="S119" s="653"/>
      <c r="T119" s="653"/>
      <c r="U119" s="653"/>
      <c r="V119" s="653"/>
      <c r="W119" s="653"/>
      <c r="X119" s="653"/>
      <c r="Y119" s="653"/>
      <c r="Z119" s="653"/>
      <c r="AA119" s="653"/>
      <c r="AB119" s="653"/>
      <c r="AC119" s="653"/>
      <c r="AD119" s="653"/>
      <c r="AE119" s="653"/>
      <c r="AF119" s="653"/>
      <c r="AG119" s="653"/>
      <c r="AH119" s="653"/>
      <c r="AI119" s="653"/>
      <c r="AJ119" s="653"/>
      <c r="AK119" s="653"/>
      <c r="AL119" s="653"/>
      <c r="AM119" s="653"/>
      <c r="AN119" s="665"/>
      <c r="AO119" s="665"/>
      <c r="AP119" s="665"/>
      <c r="AQ119" s="665"/>
      <c r="AR119" s="665"/>
      <c r="AS119" s="665"/>
      <c r="AT119" s="665"/>
      <c r="AU119" s="665"/>
      <c r="AV119" s="665"/>
      <c r="AW119" s="666"/>
      <c r="AX119" s="654"/>
      <c r="AY119" s="654"/>
      <c r="AZ119" s="654"/>
      <c r="BA119" s="652"/>
      <c r="BB119" s="652"/>
      <c r="BC119" s="652"/>
      <c r="BD119" s="652"/>
      <c r="BE119" s="652"/>
      <c r="BF119" s="652"/>
      <c r="BG119" s="645"/>
      <c r="BH119" s="639"/>
      <c r="BI119" s="646"/>
      <c r="BJ119" s="22">
        <f>VLOOKUP(BJ118,[1]eFFG!$O$4:$BW$274,61,FALSE)</f>
        <v>0</v>
      </c>
      <c r="BK119" s="22"/>
      <c r="BL119" s="22"/>
      <c r="BM119" s="22"/>
    </row>
    <row r="120" spans="1:66" s="91" customFormat="1" ht="16.5" customHeight="1" thickBot="1">
      <c r="A120" s="657">
        <f>VLOOKUP(BJ122,[1]eFFG!$H$4:$J$274,3,FALSE)</f>
        <v>7.1699999999999964</v>
      </c>
      <c r="B120" s="658"/>
      <c r="C120" s="659" t="str">
        <f>VLOOKUP(BJ122,[1]eFFG!$O$4:$BW$274,9,FALSE)</f>
        <v>Education of Boys?</v>
      </c>
      <c r="D120" s="659"/>
      <c r="E120" s="659"/>
      <c r="F120" s="659"/>
      <c r="G120" s="659"/>
      <c r="H120" s="660" t="s">
        <v>7</v>
      </c>
      <c r="I120" s="661"/>
      <c r="J120" s="661"/>
      <c r="K120" s="661"/>
      <c r="L120" s="662"/>
      <c r="M120" s="672" t="s">
        <v>7</v>
      </c>
      <c r="N120" s="673"/>
      <c r="O120" s="673"/>
      <c r="P120" s="673"/>
      <c r="Q120" s="673"/>
      <c r="R120" s="673"/>
      <c r="S120" s="673" t="s">
        <v>7</v>
      </c>
      <c r="T120" s="673"/>
      <c r="U120" s="673"/>
      <c r="V120" s="673"/>
      <c r="W120" s="673"/>
      <c r="X120" s="673" t="s">
        <v>7</v>
      </c>
      <c r="Y120" s="673"/>
      <c r="Z120" s="673"/>
      <c r="AA120" s="673"/>
      <c r="AB120" s="673"/>
      <c r="AC120" s="673" t="s">
        <v>7</v>
      </c>
      <c r="AD120" s="673"/>
      <c r="AE120" s="673"/>
      <c r="AF120" s="673"/>
      <c r="AG120" s="673"/>
      <c r="AH120" s="673"/>
      <c r="AI120" s="673" t="s">
        <v>7</v>
      </c>
      <c r="AJ120" s="673"/>
      <c r="AK120" s="673"/>
      <c r="AL120" s="673"/>
      <c r="AM120" s="673"/>
      <c r="AN120" s="665"/>
      <c r="AO120" s="665"/>
      <c r="AP120" s="665"/>
      <c r="AQ120" s="665"/>
      <c r="AR120" s="665"/>
      <c r="AS120" s="665"/>
      <c r="AT120" s="665"/>
      <c r="AU120" s="665"/>
      <c r="AV120" s="665"/>
      <c r="AW120" s="666"/>
      <c r="AX120" s="667" t="s">
        <v>8</v>
      </c>
      <c r="AY120" s="667"/>
      <c r="AZ120" s="667"/>
      <c r="BA120" s="668" t="s">
        <v>7</v>
      </c>
      <c r="BB120" s="668"/>
      <c r="BC120" s="668"/>
      <c r="BD120" s="668"/>
      <c r="BE120" s="668" t="s">
        <v>8</v>
      </c>
      <c r="BF120" s="668"/>
      <c r="BG120" s="674" t="s">
        <v>8</v>
      </c>
      <c r="BH120" s="675"/>
      <c r="BI120" s="676"/>
      <c r="BJ120" s="12">
        <v>13.09</v>
      </c>
      <c r="BK120" s="12"/>
      <c r="BL120" s="12"/>
      <c r="BM120" s="12"/>
    </row>
    <row r="121" spans="1:66" s="91" customFormat="1" ht="16.5" customHeight="1" thickBot="1">
      <c r="A121" s="104"/>
      <c r="B121" s="166"/>
      <c r="C121" s="647"/>
      <c r="D121" s="647"/>
      <c r="E121" s="647"/>
      <c r="F121" s="647"/>
      <c r="G121" s="647"/>
      <c r="H121" s="648"/>
      <c r="I121" s="649"/>
      <c r="J121" s="649"/>
      <c r="K121" s="649"/>
      <c r="L121" s="650"/>
      <c r="M121" s="671"/>
      <c r="N121" s="653"/>
      <c r="O121" s="653"/>
      <c r="P121" s="653"/>
      <c r="Q121" s="653"/>
      <c r="R121" s="653"/>
      <c r="S121" s="653"/>
      <c r="T121" s="653"/>
      <c r="U121" s="653"/>
      <c r="V121" s="653"/>
      <c r="W121" s="653"/>
      <c r="X121" s="653"/>
      <c r="Y121" s="653"/>
      <c r="Z121" s="653"/>
      <c r="AA121" s="653"/>
      <c r="AB121" s="653"/>
      <c r="AC121" s="653"/>
      <c r="AD121" s="653"/>
      <c r="AE121" s="653"/>
      <c r="AF121" s="653"/>
      <c r="AG121" s="653"/>
      <c r="AH121" s="653"/>
      <c r="AI121" s="653"/>
      <c r="AJ121" s="653"/>
      <c r="AK121" s="653"/>
      <c r="AL121" s="653"/>
      <c r="AM121" s="653"/>
      <c r="AN121" s="665"/>
      <c r="AO121" s="665"/>
      <c r="AP121" s="665"/>
      <c r="AQ121" s="665"/>
      <c r="AR121" s="665"/>
      <c r="AS121" s="665"/>
      <c r="AT121" s="665"/>
      <c r="AU121" s="665"/>
      <c r="AV121" s="665"/>
      <c r="AW121" s="666"/>
      <c r="AX121" s="654"/>
      <c r="AY121" s="654"/>
      <c r="AZ121" s="654"/>
      <c r="BA121" s="652"/>
      <c r="BB121" s="652"/>
      <c r="BC121" s="652"/>
      <c r="BD121" s="652"/>
      <c r="BE121" s="652"/>
      <c r="BF121" s="652"/>
      <c r="BG121" s="674"/>
      <c r="BH121" s="675"/>
      <c r="BI121" s="676"/>
      <c r="BJ121" s="22">
        <f>VLOOKUP(BJ120,[1]eFFG!$O$4:$BW$274,61,FALSE)</f>
        <v>0</v>
      </c>
      <c r="BK121" s="22"/>
      <c r="BL121" s="22"/>
      <c r="BM121" s="22"/>
    </row>
    <row r="122" spans="1:66" s="91" customFormat="1" ht="16.5" customHeight="1" thickBot="1">
      <c r="A122" s="657">
        <f>VLOOKUP(BJ124,[1]eFFG!$H$4:$J$274,3,FALSE)</f>
        <v>7.1799999999999962</v>
      </c>
      <c r="B122" s="658"/>
      <c r="C122" s="659" t="str">
        <f>VLOOKUP(BJ124,[1]eFFG!$O$4:$BW$274,9,FALSE)</f>
        <v>Education of Girls?</v>
      </c>
      <c r="D122" s="659"/>
      <c r="E122" s="659"/>
      <c r="F122" s="659"/>
      <c r="G122" s="659"/>
      <c r="H122" s="660" t="s">
        <v>7</v>
      </c>
      <c r="I122" s="661"/>
      <c r="J122" s="661"/>
      <c r="K122" s="661"/>
      <c r="L122" s="662"/>
      <c r="M122" s="677" t="s">
        <v>7</v>
      </c>
      <c r="N122" s="668"/>
      <c r="O122" s="668"/>
      <c r="P122" s="668"/>
      <c r="Q122" s="668"/>
      <c r="R122" s="668"/>
      <c r="S122" s="668" t="s">
        <v>7</v>
      </c>
      <c r="T122" s="668"/>
      <c r="U122" s="668"/>
      <c r="V122" s="668"/>
      <c r="W122" s="668"/>
      <c r="X122" s="668" t="s">
        <v>7</v>
      </c>
      <c r="Y122" s="668"/>
      <c r="Z122" s="668"/>
      <c r="AA122" s="668"/>
      <c r="AB122" s="668"/>
      <c r="AC122" s="668" t="s">
        <v>7</v>
      </c>
      <c r="AD122" s="668"/>
      <c r="AE122" s="668"/>
      <c r="AF122" s="668"/>
      <c r="AG122" s="668"/>
      <c r="AH122" s="668"/>
      <c r="AI122" s="668" t="s">
        <v>7</v>
      </c>
      <c r="AJ122" s="668"/>
      <c r="AK122" s="668"/>
      <c r="AL122" s="668"/>
      <c r="AM122" s="668"/>
      <c r="AN122" s="665"/>
      <c r="AO122" s="665"/>
      <c r="AP122" s="665"/>
      <c r="AQ122" s="665"/>
      <c r="AR122" s="665"/>
      <c r="AS122" s="665"/>
      <c r="AT122" s="665"/>
      <c r="AU122" s="665"/>
      <c r="AV122" s="665"/>
      <c r="AW122" s="666"/>
      <c r="AX122" s="667" t="s">
        <v>8</v>
      </c>
      <c r="AY122" s="667"/>
      <c r="AZ122" s="667"/>
      <c r="BA122" s="668" t="s">
        <v>7</v>
      </c>
      <c r="BB122" s="668"/>
      <c r="BC122" s="668"/>
      <c r="BD122" s="668"/>
      <c r="BE122" s="668" t="s">
        <v>8</v>
      </c>
      <c r="BF122" s="668"/>
      <c r="BG122" s="674" t="s">
        <v>8</v>
      </c>
      <c r="BH122" s="675"/>
      <c r="BI122" s="676"/>
      <c r="BJ122" s="12">
        <v>13.1</v>
      </c>
      <c r="BK122" s="12"/>
      <c r="BL122" s="12"/>
      <c r="BM122" s="12"/>
    </row>
    <row r="123" spans="1:66" s="91" customFormat="1" ht="16.5" customHeight="1">
      <c r="A123" s="41"/>
      <c r="B123" s="42"/>
      <c r="C123" s="43"/>
      <c r="D123" s="43"/>
      <c r="E123" s="43"/>
      <c r="F123" s="43"/>
      <c r="G123" s="43"/>
      <c r="H123" s="678"/>
      <c r="I123" s="679"/>
      <c r="J123" s="679"/>
      <c r="K123" s="679"/>
      <c r="L123" s="680"/>
      <c r="M123" s="663"/>
      <c r="N123" s="664"/>
      <c r="O123" s="664"/>
      <c r="P123" s="664"/>
      <c r="Q123" s="664"/>
      <c r="R123" s="664"/>
      <c r="S123" s="664"/>
      <c r="T123" s="664"/>
      <c r="U123" s="664"/>
      <c r="V123" s="664"/>
      <c r="W123" s="664"/>
      <c r="X123" s="664"/>
      <c r="Y123" s="664"/>
      <c r="Z123" s="664"/>
      <c r="AA123" s="664"/>
      <c r="AB123" s="664"/>
      <c r="AC123" s="664"/>
      <c r="AD123" s="664"/>
      <c r="AE123" s="664"/>
      <c r="AF123" s="664"/>
      <c r="AG123" s="664"/>
      <c r="AH123" s="664"/>
      <c r="AI123" s="664"/>
      <c r="AJ123" s="664"/>
      <c r="AK123" s="664"/>
      <c r="AL123" s="664"/>
      <c r="AM123" s="664"/>
      <c r="AN123" s="681"/>
      <c r="AO123" s="681"/>
      <c r="AP123" s="681"/>
      <c r="AQ123" s="681"/>
      <c r="AR123" s="681"/>
      <c r="AS123" s="681"/>
      <c r="AT123" s="681"/>
      <c r="AU123" s="681"/>
      <c r="AV123" s="681"/>
      <c r="AW123" s="682"/>
      <c r="AX123" s="70"/>
      <c r="AY123" s="70"/>
      <c r="AZ123" s="70"/>
      <c r="BA123" s="664"/>
      <c r="BB123" s="664"/>
      <c r="BC123" s="664"/>
      <c r="BD123" s="664"/>
      <c r="BE123" s="664"/>
      <c r="BF123" s="664"/>
      <c r="BG123" s="683"/>
      <c r="BH123" s="684"/>
      <c r="BI123" s="685"/>
      <c r="BJ123" s="22">
        <f>VLOOKUP(BJ122,[1]eFFG!$O$4:$BW$274,61,FALSE)</f>
        <v>0</v>
      </c>
      <c r="BK123" s="22"/>
      <c r="BL123" s="22"/>
      <c r="BM123" s="22"/>
    </row>
    <row r="124" spans="1:66" s="91" customFormat="1" ht="14.25" customHeight="1">
      <c r="A124" s="167"/>
      <c r="B124" s="207"/>
      <c r="C124" s="686"/>
      <c r="D124" s="686"/>
      <c r="E124" s="686"/>
      <c r="F124" s="686"/>
      <c r="G124" s="573"/>
      <c r="H124" s="19"/>
      <c r="I124" s="19"/>
      <c r="J124" s="19"/>
      <c r="K124" s="19"/>
      <c r="L124" s="19"/>
      <c r="M124" s="19"/>
      <c r="N124" s="19"/>
      <c r="O124" s="19"/>
      <c r="P124" s="573"/>
      <c r="Q124" s="573"/>
      <c r="R124" s="573"/>
      <c r="S124" s="16"/>
      <c r="T124" s="16"/>
      <c r="U124" s="16"/>
      <c r="AG124" s="16"/>
      <c r="AH124" s="16"/>
      <c r="AI124" s="16"/>
      <c r="AJ124" s="16"/>
      <c r="AK124" s="16"/>
      <c r="AL124" s="16"/>
      <c r="AM124" s="16"/>
      <c r="AN124" s="375"/>
      <c r="AO124" s="375"/>
      <c r="AP124" s="375"/>
      <c r="BJ124" s="12">
        <v>13.11</v>
      </c>
      <c r="BK124" s="12"/>
      <c r="BL124" s="12"/>
      <c r="BM124" s="12"/>
    </row>
    <row r="125" spans="1:66" s="91" customFormat="1" ht="14.25" customHeight="1">
      <c r="BN125" s="90"/>
    </row>
    <row r="126" spans="1:66" s="91" customFormat="1" ht="14.25" customHeight="1">
      <c r="BN126" s="90"/>
    </row>
    <row r="127" spans="1:66" s="91" customFormat="1" ht="14.25" customHeight="1">
      <c r="BN127" s="90"/>
    </row>
    <row r="128" spans="1:66" s="91" customFormat="1" ht="14.25" customHeight="1">
      <c r="BN128" s="90"/>
    </row>
    <row r="129" spans="66:66" s="91" customFormat="1" ht="14.25" customHeight="1">
      <c r="BN129" s="90"/>
    </row>
    <row r="130" spans="66:66" s="91" customFormat="1" ht="14.25" customHeight="1">
      <c r="BN130" s="90"/>
    </row>
    <row r="131" spans="66:66" s="91" customFormat="1" ht="14.25" customHeight="1">
      <c r="BN131" s="90"/>
    </row>
    <row r="132" spans="66:66" s="91" customFormat="1" ht="14.25" customHeight="1">
      <c r="BN132" s="90"/>
    </row>
    <row r="133" spans="66:66" s="91" customFormat="1" ht="14.25" customHeight="1">
      <c r="BN133" s="90"/>
    </row>
    <row r="134" spans="66:66" s="91" customFormat="1" ht="14.25" customHeight="1">
      <c r="BN134" s="90"/>
    </row>
    <row r="135" spans="66:66" s="91" customFormat="1">
      <c r="BN135" s="90"/>
    </row>
  </sheetData>
  <mergeCells count="446">
    <mergeCell ref="AQ86:BI86"/>
    <mergeCell ref="A112:BI112"/>
    <mergeCell ref="AX91:BE92"/>
    <mergeCell ref="BF91:BH92"/>
    <mergeCell ref="AQ93:AQ94"/>
    <mergeCell ref="AR93:AR94"/>
    <mergeCell ref="AS93:AV94"/>
    <mergeCell ref="AX93:BE94"/>
    <mergeCell ref="BF93:BH94"/>
    <mergeCell ref="AQ87:AQ88"/>
    <mergeCell ref="AR87:AR88"/>
    <mergeCell ref="AS87:AV88"/>
    <mergeCell ref="AX87:BE88"/>
    <mergeCell ref="BF87:BH88"/>
    <mergeCell ref="AQ89:AQ90"/>
    <mergeCell ref="AR89:AR90"/>
    <mergeCell ref="AS89:AV90"/>
    <mergeCell ref="AQ91:AQ92"/>
    <mergeCell ref="AR91:AR92"/>
    <mergeCell ref="AS91:AV92"/>
    <mergeCell ref="BL124:BM124"/>
    <mergeCell ref="BJ124:BK124"/>
    <mergeCell ref="AQ103:AQ104"/>
    <mergeCell ref="AR103:AR104"/>
    <mergeCell ref="AS103:AV104"/>
    <mergeCell ref="AX103:BE104"/>
    <mergeCell ref="BF103:BH104"/>
    <mergeCell ref="AQ95:AQ96"/>
    <mergeCell ref="AR95:AR96"/>
    <mergeCell ref="AS95:AV96"/>
    <mergeCell ref="AX95:BE96"/>
    <mergeCell ref="BF95:BH96"/>
    <mergeCell ref="AQ97:AQ98"/>
    <mergeCell ref="AR97:AR98"/>
    <mergeCell ref="AS97:AV98"/>
    <mergeCell ref="AX97:BE98"/>
    <mergeCell ref="BF97:BH98"/>
    <mergeCell ref="AQ99:AQ100"/>
    <mergeCell ref="AR99:AR100"/>
    <mergeCell ref="AS99:AV100"/>
    <mergeCell ref="AX99:BE100"/>
    <mergeCell ref="BF99:BH100"/>
    <mergeCell ref="AQ101:AQ102"/>
    <mergeCell ref="AR101:AR102"/>
    <mergeCell ref="AS101:AV102"/>
    <mergeCell ref="AX101:BE102"/>
    <mergeCell ref="BF101:BH102"/>
    <mergeCell ref="AX89:BE90"/>
    <mergeCell ref="BF89:BH90"/>
    <mergeCell ref="A100:A101"/>
    <mergeCell ref="H100:O101"/>
    <mergeCell ref="P100:R101"/>
    <mergeCell ref="B100:B101"/>
    <mergeCell ref="C100:F101"/>
    <mergeCell ref="A102:A103"/>
    <mergeCell ref="H102:O103"/>
    <mergeCell ref="P102:R103"/>
    <mergeCell ref="B102:B103"/>
    <mergeCell ref="C102:F103"/>
    <mergeCell ref="A96:A97"/>
    <mergeCell ref="H96:O97"/>
    <mergeCell ref="P96:R97"/>
    <mergeCell ref="B96:B97"/>
    <mergeCell ref="C96:F97"/>
    <mergeCell ref="A98:A99"/>
    <mergeCell ref="H98:O99"/>
    <mergeCell ref="P98:R99"/>
    <mergeCell ref="B98:B99"/>
    <mergeCell ref="C98:F99"/>
    <mergeCell ref="A92:A93"/>
    <mergeCell ref="H92:O93"/>
    <mergeCell ref="P92:R93"/>
    <mergeCell ref="B92:B93"/>
    <mergeCell ref="C92:F93"/>
    <mergeCell ref="A94:A95"/>
    <mergeCell ref="H94:O95"/>
    <mergeCell ref="P94:R95"/>
    <mergeCell ref="B94:B95"/>
    <mergeCell ref="C94:F95"/>
    <mergeCell ref="A88:A89"/>
    <mergeCell ref="H88:O89"/>
    <mergeCell ref="P88:R89"/>
    <mergeCell ref="B88:B89"/>
    <mergeCell ref="C88:F89"/>
    <mergeCell ref="A90:A91"/>
    <mergeCell ref="H90:O91"/>
    <mergeCell ref="P90:R91"/>
    <mergeCell ref="B90:B91"/>
    <mergeCell ref="C90:F91"/>
    <mergeCell ref="AI102:AI103"/>
    <mergeCell ref="AJ102:AM103"/>
    <mergeCell ref="A84:B84"/>
    <mergeCell ref="C84:S84"/>
    <mergeCell ref="A85:S85"/>
    <mergeCell ref="A86:A87"/>
    <mergeCell ref="H86:O87"/>
    <mergeCell ref="P86:R87"/>
    <mergeCell ref="B86:B87"/>
    <mergeCell ref="C86:F87"/>
    <mergeCell ref="AI96:AI97"/>
    <mergeCell ref="AJ96:AM97"/>
    <mergeCell ref="W98:AD99"/>
    <mergeCell ref="AE98:AG99"/>
    <mergeCell ref="AI98:AI99"/>
    <mergeCell ref="AJ98:AM99"/>
    <mergeCell ref="W100:AD101"/>
    <mergeCell ref="AE100:AG101"/>
    <mergeCell ref="AI100:AI101"/>
    <mergeCell ref="AJ100:AM101"/>
    <mergeCell ref="V96:V97"/>
    <mergeCell ref="V98:V99"/>
    <mergeCell ref="V100:V101"/>
    <mergeCell ref="V102:V103"/>
    <mergeCell ref="AE86:AG87"/>
    <mergeCell ref="W88:AD89"/>
    <mergeCell ref="AE88:AG89"/>
    <mergeCell ref="W90:AD91"/>
    <mergeCell ref="AE90:AG91"/>
    <mergeCell ref="W92:AD93"/>
    <mergeCell ref="AE92:AG93"/>
    <mergeCell ref="W94:AD95"/>
    <mergeCell ref="AE94:AG95"/>
    <mergeCell ref="AE96:AG97"/>
    <mergeCell ref="W102:AD103"/>
    <mergeCell ref="AE102:AG103"/>
    <mergeCell ref="X84:AN84"/>
    <mergeCell ref="V84:W84"/>
    <mergeCell ref="V85:AN85"/>
    <mergeCell ref="R46:R47"/>
    <mergeCell ref="V86:V87"/>
    <mergeCell ref="V88:V89"/>
    <mergeCell ref="V90:V91"/>
    <mergeCell ref="V92:V93"/>
    <mergeCell ref="V94:V95"/>
    <mergeCell ref="AI86:AI87"/>
    <mergeCell ref="AJ86:AM87"/>
    <mergeCell ref="AI88:AI89"/>
    <mergeCell ref="AJ88:AM89"/>
    <mergeCell ref="AI90:AI91"/>
    <mergeCell ref="AJ90:AM91"/>
    <mergeCell ref="AI92:AI93"/>
    <mergeCell ref="AJ92:AM93"/>
    <mergeCell ref="AI94:AI95"/>
    <mergeCell ref="AJ94:AM95"/>
    <mergeCell ref="V67:V68"/>
    <mergeCell ref="W86:AD87"/>
    <mergeCell ref="BJ86:BK86"/>
    <mergeCell ref="A106:BI106"/>
    <mergeCell ref="BJ106:BK106"/>
    <mergeCell ref="H107:L111"/>
    <mergeCell ref="M107:R111"/>
    <mergeCell ref="M46:Q47"/>
    <mergeCell ref="B46:L47"/>
    <mergeCell ref="B48:L49"/>
    <mergeCell ref="M48:Q49"/>
    <mergeCell ref="B50:L51"/>
    <mergeCell ref="M50:Q51"/>
    <mergeCell ref="B52:L53"/>
    <mergeCell ref="M52:Q53"/>
    <mergeCell ref="B54:L55"/>
    <mergeCell ref="M54:Q55"/>
    <mergeCell ref="B56:L57"/>
    <mergeCell ref="M56:Q57"/>
    <mergeCell ref="B58:L59"/>
    <mergeCell ref="M58:Q59"/>
    <mergeCell ref="B60:L61"/>
    <mergeCell ref="M60:Q61"/>
    <mergeCell ref="B62:L63"/>
    <mergeCell ref="M62:Q63"/>
    <mergeCell ref="W96:AD97"/>
    <mergeCell ref="BJ107:BK107"/>
    <mergeCell ref="BL106:BM106"/>
    <mergeCell ref="BL118:BM118"/>
    <mergeCell ref="BL119:BM119"/>
    <mergeCell ref="BL122:BM122"/>
    <mergeCell ref="BL123:BM123"/>
    <mergeCell ref="BL120:BM120"/>
    <mergeCell ref="BL121:BM121"/>
    <mergeCell ref="BL115:BM115"/>
    <mergeCell ref="BL117:BM117"/>
    <mergeCell ref="A25:A27"/>
    <mergeCell ref="B25:B27"/>
    <mergeCell ref="C25:S27"/>
    <mergeCell ref="V43:W44"/>
    <mergeCell ref="X43:AN44"/>
    <mergeCell ref="A50:A51"/>
    <mergeCell ref="A52:A53"/>
    <mergeCell ref="A54:A55"/>
    <mergeCell ref="A60:A61"/>
    <mergeCell ref="W51:AK52"/>
    <mergeCell ref="AL51:AN52"/>
    <mergeCell ref="V53:V54"/>
    <mergeCell ref="W53:AK54"/>
    <mergeCell ref="AL53:AN54"/>
    <mergeCell ref="V51:V52"/>
    <mergeCell ref="V49:V50"/>
    <mergeCell ref="A58:A59"/>
    <mergeCell ref="A45:S45"/>
    <mergeCell ref="A3:B4"/>
    <mergeCell ref="C3:S4"/>
    <mergeCell ref="BN3:BO3"/>
    <mergeCell ref="BN4:BO4"/>
    <mergeCell ref="BN5:BO5"/>
    <mergeCell ref="V47:V48"/>
    <mergeCell ref="W47:AK48"/>
    <mergeCell ref="AR64:AV65"/>
    <mergeCell ref="AW64:AY65"/>
    <mergeCell ref="AL47:AN48"/>
    <mergeCell ref="A10:S10"/>
    <mergeCell ref="A22:A24"/>
    <mergeCell ref="B22:B24"/>
    <mergeCell ref="C22:S24"/>
    <mergeCell ref="C8:S9"/>
    <mergeCell ref="A8:B9"/>
    <mergeCell ref="V55:V56"/>
    <mergeCell ref="W55:AK56"/>
    <mergeCell ref="AL55:AN56"/>
    <mergeCell ref="V57:V58"/>
    <mergeCell ref="W57:AK58"/>
    <mergeCell ref="AL57:AN58"/>
    <mergeCell ref="W49:AK50"/>
    <mergeCell ref="AL49:AN50"/>
    <mergeCell ref="W67:AA68"/>
    <mergeCell ref="AB67:AD68"/>
    <mergeCell ref="AF67:AF68"/>
    <mergeCell ref="AG67:AK68"/>
    <mergeCell ref="AL67:AN68"/>
    <mergeCell ref="AL59:AN60"/>
    <mergeCell ref="V59:V60"/>
    <mergeCell ref="W59:AK60"/>
    <mergeCell ref="AL61:AN63"/>
    <mergeCell ref="X61:AK63"/>
    <mergeCell ref="W61:W63"/>
    <mergeCell ref="V61:V63"/>
    <mergeCell ref="V64:V66"/>
    <mergeCell ref="W64:W66"/>
    <mergeCell ref="X64:AK66"/>
    <mergeCell ref="AL64:AN66"/>
    <mergeCell ref="A62:A63"/>
    <mergeCell ref="AR7:BF8"/>
    <mergeCell ref="AR23:AR26"/>
    <mergeCell ref="AQ23:AQ26"/>
    <mergeCell ref="AS23:BF26"/>
    <mergeCell ref="AR9:BF10"/>
    <mergeCell ref="X32:AN34"/>
    <mergeCell ref="A29:B30"/>
    <mergeCell ref="C29:S30"/>
    <mergeCell ref="X12:AN14"/>
    <mergeCell ref="V15:V17"/>
    <mergeCell ref="W15:W17"/>
    <mergeCell ref="X15:AN17"/>
    <mergeCell ref="A41:BI41"/>
    <mergeCell ref="V45:AN46"/>
    <mergeCell ref="V32:V34"/>
    <mergeCell ref="W32:W34"/>
    <mergeCell ref="A56:A57"/>
    <mergeCell ref="AQ52:AQ53"/>
    <mergeCell ref="AR52:BF53"/>
    <mergeCell ref="BG52:BI53"/>
    <mergeCell ref="AQ54:AQ55"/>
    <mergeCell ref="AR54:BF55"/>
    <mergeCell ref="BG54:BI55"/>
    <mergeCell ref="BN28:BO28"/>
    <mergeCell ref="BN29:BO29"/>
    <mergeCell ref="AQ43:AR43"/>
    <mergeCell ref="BG13:BI14"/>
    <mergeCell ref="AR13:BF14"/>
    <mergeCell ref="AR19:AR22"/>
    <mergeCell ref="AQ19:AQ22"/>
    <mergeCell ref="AS19:BF22"/>
    <mergeCell ref="AQ27:AQ28"/>
    <mergeCell ref="AR27:AV28"/>
    <mergeCell ref="AW27:AY28"/>
    <mergeCell ref="BA27:BA28"/>
    <mergeCell ref="BB27:BF28"/>
    <mergeCell ref="BG27:BI28"/>
    <mergeCell ref="BG23:BI26"/>
    <mergeCell ref="BG19:BI22"/>
    <mergeCell ref="BN42:BO42"/>
    <mergeCell ref="BJ5:BK5"/>
    <mergeCell ref="AQ9:AQ10"/>
    <mergeCell ref="BG9:BI10"/>
    <mergeCell ref="BJ4:BK4"/>
    <mergeCell ref="AQ7:AQ8"/>
    <mergeCell ref="BG7:BI8"/>
    <mergeCell ref="AQ17:AQ18"/>
    <mergeCell ref="BG17:BI18"/>
    <mergeCell ref="AQ15:AQ16"/>
    <mergeCell ref="AQ13:AQ14"/>
    <mergeCell ref="X3:AN3"/>
    <mergeCell ref="V3:W3"/>
    <mergeCell ref="W9:W11"/>
    <mergeCell ref="V9:V11"/>
    <mergeCell ref="X9:AN11"/>
    <mergeCell ref="AS3:BI4"/>
    <mergeCell ref="AQ3:AR4"/>
    <mergeCell ref="AQ5:BI6"/>
    <mergeCell ref="AR17:BF18"/>
    <mergeCell ref="V12:V14"/>
    <mergeCell ref="W12:W14"/>
    <mergeCell ref="A1:BI1"/>
    <mergeCell ref="AQ30:AR31"/>
    <mergeCell ref="AS30:BI31"/>
    <mergeCell ref="BJ30:BK30"/>
    <mergeCell ref="BP3:BQ3"/>
    <mergeCell ref="V4:AN4"/>
    <mergeCell ref="AQ11:AQ12"/>
    <mergeCell ref="BG11:BI12"/>
    <mergeCell ref="AR11:BF12"/>
    <mergeCell ref="V26:V28"/>
    <mergeCell ref="AO19:AP19"/>
    <mergeCell ref="V19:W19"/>
    <mergeCell ref="X19:AN19"/>
    <mergeCell ref="V20:AN20"/>
    <mergeCell ref="W26:W28"/>
    <mergeCell ref="X26:AN28"/>
    <mergeCell ref="V29:V31"/>
    <mergeCell ref="W29:W31"/>
    <mergeCell ref="X29:AN31"/>
    <mergeCell ref="BG15:BI16"/>
    <mergeCell ref="AR15:BF16"/>
    <mergeCell ref="BJ3:BK3"/>
    <mergeCell ref="BN30:BO30"/>
    <mergeCell ref="BN7:BO7"/>
    <mergeCell ref="BP43:BQ43"/>
    <mergeCell ref="AQ50:AQ51"/>
    <mergeCell ref="AR50:BF51"/>
    <mergeCell ref="A43:B44"/>
    <mergeCell ref="C43:S44"/>
    <mergeCell ref="A46:A47"/>
    <mergeCell ref="A48:A49"/>
    <mergeCell ref="AR48:BF49"/>
    <mergeCell ref="AS43:BI43"/>
    <mergeCell ref="BG50:BI51"/>
    <mergeCell ref="AQ46:AQ47"/>
    <mergeCell ref="AR46:BF47"/>
    <mergeCell ref="BG46:BI47"/>
    <mergeCell ref="AQ48:AQ49"/>
    <mergeCell ref="BG48:BI49"/>
    <mergeCell ref="BJ43:BK43"/>
    <mergeCell ref="BJ44:BK44"/>
    <mergeCell ref="BJ45:BK45"/>
    <mergeCell ref="BN43:BO43"/>
    <mergeCell ref="AQ44:BI45"/>
    <mergeCell ref="BP56:BQ56"/>
    <mergeCell ref="AQ84:AR85"/>
    <mergeCell ref="AS84:BI85"/>
    <mergeCell ref="AQ64:AQ65"/>
    <mergeCell ref="AR58:AR60"/>
    <mergeCell ref="AQ58:AQ60"/>
    <mergeCell ref="AS58:BF60"/>
    <mergeCell ref="BG58:BI60"/>
    <mergeCell ref="AQ61:AQ63"/>
    <mergeCell ref="AR61:AR63"/>
    <mergeCell ref="AS61:BF63"/>
    <mergeCell ref="BG61:BI63"/>
    <mergeCell ref="BJ84:BK84"/>
    <mergeCell ref="BJ85:BK85"/>
    <mergeCell ref="BA64:BA65"/>
    <mergeCell ref="BB64:BF65"/>
    <mergeCell ref="BG64:BI65"/>
    <mergeCell ref="AQ56:AQ57"/>
    <mergeCell ref="AR56:BF57"/>
    <mergeCell ref="BG56:BI57"/>
    <mergeCell ref="A82:BI82"/>
    <mergeCell ref="S107:W111"/>
    <mergeCell ref="X107:AB111"/>
    <mergeCell ref="AC107:AH111"/>
    <mergeCell ref="AI107:AM111"/>
    <mergeCell ref="AN107:AZ111"/>
    <mergeCell ref="BA107:BD111"/>
    <mergeCell ref="BE107:BF111"/>
    <mergeCell ref="BG107:BI111"/>
    <mergeCell ref="AX116:AZ117"/>
    <mergeCell ref="BA116:BD117"/>
    <mergeCell ref="BE116:BF117"/>
    <mergeCell ref="BG116:BI117"/>
    <mergeCell ref="AX113:AZ115"/>
    <mergeCell ref="BA113:BD115"/>
    <mergeCell ref="BE113:BF115"/>
    <mergeCell ref="BG113:BI115"/>
    <mergeCell ref="A116:B117"/>
    <mergeCell ref="C116:G117"/>
    <mergeCell ref="H116:L117"/>
    <mergeCell ref="M116:R117"/>
    <mergeCell ref="S116:W117"/>
    <mergeCell ref="X116:AB117"/>
    <mergeCell ref="AC116:AH117"/>
    <mergeCell ref="AI116:AM117"/>
    <mergeCell ref="AN116:AW117"/>
    <mergeCell ref="A113:B115"/>
    <mergeCell ref="C113:G115"/>
    <mergeCell ref="H113:L115"/>
    <mergeCell ref="M113:R115"/>
    <mergeCell ref="S113:W115"/>
    <mergeCell ref="X113:AB115"/>
    <mergeCell ref="AC113:AH115"/>
    <mergeCell ref="AI113:AM115"/>
    <mergeCell ref="AN113:AW115"/>
    <mergeCell ref="S118:W119"/>
    <mergeCell ref="X118:AB119"/>
    <mergeCell ref="AC118:AH119"/>
    <mergeCell ref="AI118:AM119"/>
    <mergeCell ref="AN118:AW119"/>
    <mergeCell ref="A122:B123"/>
    <mergeCell ref="C122:G123"/>
    <mergeCell ref="H122:L123"/>
    <mergeCell ref="M122:R123"/>
    <mergeCell ref="S122:W123"/>
    <mergeCell ref="X122:AB123"/>
    <mergeCell ref="AC122:AH123"/>
    <mergeCell ref="AI122:AM123"/>
    <mergeCell ref="AN122:AW123"/>
    <mergeCell ref="A118:B119"/>
    <mergeCell ref="C118:G119"/>
    <mergeCell ref="H118:L119"/>
    <mergeCell ref="M118:R119"/>
    <mergeCell ref="A120:B121"/>
    <mergeCell ref="C120:G121"/>
    <mergeCell ref="H120:L121"/>
    <mergeCell ref="M120:R121"/>
    <mergeCell ref="S120:W121"/>
    <mergeCell ref="X120:AB121"/>
    <mergeCell ref="AC120:AH121"/>
    <mergeCell ref="AI120:AM121"/>
    <mergeCell ref="AN120:AW121"/>
    <mergeCell ref="BJ115:BK115"/>
    <mergeCell ref="BJ117:BK117"/>
    <mergeCell ref="AX122:AZ123"/>
    <mergeCell ref="BA122:BD123"/>
    <mergeCell ref="BE122:BF123"/>
    <mergeCell ref="BG122:BI123"/>
    <mergeCell ref="BJ120:BK120"/>
    <mergeCell ref="BJ121:BK121"/>
    <mergeCell ref="AX120:AZ121"/>
    <mergeCell ref="BA120:BD121"/>
    <mergeCell ref="BE120:BF121"/>
    <mergeCell ref="BG120:BI121"/>
    <mergeCell ref="BJ122:BK122"/>
    <mergeCell ref="BJ123:BK123"/>
    <mergeCell ref="AX118:AZ119"/>
    <mergeCell ref="BA118:BD119"/>
    <mergeCell ref="BE118:BF119"/>
    <mergeCell ref="BG118:BI119"/>
    <mergeCell ref="BJ118:BK118"/>
    <mergeCell ref="BJ119:BK119"/>
  </mergeCells>
  <printOptions horizontalCentered="1"/>
  <pageMargins left="0.19685039370078741" right="0.19685039370078741" top="0.19685039370078741" bottom="0.19685039370078741" header="0" footer="0"/>
  <pageSetup paperSize="9" scale="97" orientation="landscape" r:id="rId1"/>
  <headerFooter alignWithMargins="0"/>
  <rowBreaks count="2" manualBreakCount="2">
    <brk id="40" max="60" man="1"/>
    <brk id="81" max="60" man="1"/>
  </rowBreaks>
</worksheet>
</file>

<file path=xl/worksheets/sheet9.xml><?xml version="1.0" encoding="utf-8"?>
<worksheet xmlns="http://schemas.openxmlformats.org/spreadsheetml/2006/main" xmlns:r="http://schemas.openxmlformats.org/officeDocument/2006/relationships">
  <dimension ref="A1:BQ83"/>
  <sheetViews>
    <sheetView view="pageBreakPreview" zoomScaleSheetLayoutView="100" workbookViewId="0">
      <selection activeCell="AW72" sqref="AW72"/>
    </sheetView>
  </sheetViews>
  <sheetFormatPr defaultRowHeight="11.25"/>
  <cols>
    <col min="1" max="19" width="2.42578125" style="4" customWidth="1"/>
    <col min="20" max="21" width="1.7109375" style="4" customWidth="1"/>
    <col min="22" max="40" width="2.42578125" style="4" customWidth="1"/>
    <col min="41" max="42" width="1.7109375" style="4" customWidth="1"/>
    <col min="43" max="61" width="2.42578125" style="4" customWidth="1"/>
    <col min="62" max="62" width="2.5703125" style="90" bestFit="1" customWidth="1"/>
    <col min="63" max="63" width="2.140625" style="90" customWidth="1"/>
    <col min="64" max="64" width="2.140625" style="91" customWidth="1"/>
    <col min="65" max="65" width="2.5703125" style="91" bestFit="1" customWidth="1"/>
    <col min="66" max="94" width="2.140625" style="91" customWidth="1"/>
    <col min="95" max="16384" width="9.140625" style="91"/>
  </cols>
  <sheetData>
    <row r="1" spans="1:69" s="3" customFormat="1" ht="15.75" customHeight="1">
      <c r="A1" s="1" t="str">
        <f>CONCATENATE([1]Sections!$P$1, " - / - ",[1]Sections!$P$11," ",[1]Sections!$Q$11,": ",[1]Sections!$S$11," [ ",[1]Sections!$V$2," ",ROMAN(COUNT($BL$1:$BL$942))," / ",ROMAN(BL1)," ]")</f>
        <v>Female Focus Group Questionnaire - / - Section 8: Village Issues [ Page II / I ]</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92"/>
      <c r="BK1" s="92"/>
      <c r="BL1" s="92">
        <v>1</v>
      </c>
      <c r="BM1" s="92"/>
    </row>
    <row r="2" spans="1:69" s="3" customFormat="1" ht="6" customHeight="1">
      <c r="A2" s="251"/>
      <c r="B2" s="251"/>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19"/>
      <c r="BK2" s="19"/>
      <c r="BL2" s="19"/>
      <c r="BM2" s="19"/>
    </row>
    <row r="3" spans="1:69" s="3" customFormat="1" ht="15" customHeight="1">
      <c r="A3" s="32">
        <f>VLOOKUP(BN3,[1]eFFG!$H$4:$J$274,3,FALSE)</f>
        <v>8.01</v>
      </c>
      <c r="B3" s="97"/>
      <c r="C3" s="177" t="str">
        <f>VLOOKUP(BN3,[1]eFFG!$O$4:$BW$274,9,FALSE)</f>
        <v>Are there any women in this village who participate in dispute resolution on issues of land, murder, or forced marriage?</v>
      </c>
      <c r="D3" s="99"/>
      <c r="E3" s="99"/>
      <c r="F3" s="99"/>
      <c r="G3" s="99"/>
      <c r="H3" s="99"/>
      <c r="I3" s="99"/>
      <c r="J3" s="99"/>
      <c r="K3" s="99"/>
      <c r="L3" s="99"/>
      <c r="M3" s="99"/>
      <c r="N3" s="99"/>
      <c r="O3" s="99"/>
      <c r="P3" s="99"/>
      <c r="Q3" s="99"/>
      <c r="R3" s="99"/>
      <c r="S3" s="100"/>
      <c r="U3" s="9"/>
      <c r="V3" s="175">
        <f>VLOOKUP(BP3,[1]eFFG!$H$4:$J$274,3,FALSE)</f>
        <v>8.0499999999999989</v>
      </c>
      <c r="W3" s="175"/>
      <c r="X3" s="177" t="str">
        <f>VLOOKUP(BP3,[1]eFFG!$O$4:$BW$274,9,FALSE)</f>
        <v>What about the men in this village? Do they think women should belong to {name of council 1}, that there should be a separate council for women, or that women should have no role in decision-making?</v>
      </c>
      <c r="Y3" s="99"/>
      <c r="Z3" s="99"/>
      <c r="AA3" s="99"/>
      <c r="AB3" s="99"/>
      <c r="AC3" s="99"/>
      <c r="AD3" s="99"/>
      <c r="AE3" s="99"/>
      <c r="AF3" s="99"/>
      <c r="AG3" s="99"/>
      <c r="AH3" s="99"/>
      <c r="AI3" s="99"/>
      <c r="AJ3" s="99"/>
      <c r="AK3" s="99"/>
      <c r="AL3" s="99"/>
      <c r="AM3" s="99"/>
      <c r="AN3" s="100"/>
      <c r="AP3" s="9"/>
      <c r="AQ3" s="32">
        <f>VLOOKUP(BJ3,[1]eFFG!$H$4:$J$274,3,FALSE)</f>
        <v>8.0799999999999983</v>
      </c>
      <c r="AR3" s="97"/>
      <c r="AS3" s="177" t="str">
        <f>VLOOKUP(BJ3,[1]eFFG!$O$4:$BW$274,9,FALSE)</f>
        <v>In your opinion, is it correct for women to nominate themselves for Parliamentary and Presidential elections?</v>
      </c>
      <c r="AT3" s="99"/>
      <c r="AU3" s="99"/>
      <c r="AV3" s="99"/>
      <c r="AW3" s="99"/>
      <c r="AX3" s="99"/>
      <c r="AY3" s="99"/>
      <c r="AZ3" s="99"/>
      <c r="BA3" s="99"/>
      <c r="BB3" s="99"/>
      <c r="BC3" s="99"/>
      <c r="BD3" s="99"/>
      <c r="BE3" s="99"/>
      <c r="BF3" s="99"/>
      <c r="BG3" s="99"/>
      <c r="BH3" s="99"/>
      <c r="BI3" s="100"/>
      <c r="BJ3" s="252" t="s">
        <v>25</v>
      </c>
      <c r="BK3" s="103"/>
      <c r="BL3" s="19"/>
      <c r="BM3" s="19"/>
      <c r="BN3" s="252" t="s">
        <v>21</v>
      </c>
      <c r="BO3" s="103"/>
      <c r="BP3" s="103" t="s">
        <v>28</v>
      </c>
      <c r="BQ3" s="253"/>
    </row>
    <row r="4" spans="1:69" s="3" customFormat="1" ht="15" customHeight="1">
      <c r="A4" s="41"/>
      <c r="B4" s="254"/>
      <c r="C4" s="184"/>
      <c r="D4" s="185"/>
      <c r="E4" s="185"/>
      <c r="F4" s="185"/>
      <c r="G4" s="185"/>
      <c r="H4" s="185"/>
      <c r="I4" s="185"/>
      <c r="J4" s="185"/>
      <c r="K4" s="185"/>
      <c r="L4" s="185"/>
      <c r="M4" s="185"/>
      <c r="N4" s="185"/>
      <c r="O4" s="185"/>
      <c r="P4" s="185"/>
      <c r="Q4" s="185"/>
      <c r="R4" s="185"/>
      <c r="S4" s="186"/>
      <c r="U4" s="9"/>
      <c r="V4" s="175"/>
      <c r="W4" s="175"/>
      <c r="X4" s="179"/>
      <c r="Y4" s="180"/>
      <c r="Z4" s="180"/>
      <c r="AA4" s="180"/>
      <c r="AB4" s="180"/>
      <c r="AC4" s="180"/>
      <c r="AD4" s="180"/>
      <c r="AE4" s="180"/>
      <c r="AF4" s="180"/>
      <c r="AG4" s="180"/>
      <c r="AH4" s="180"/>
      <c r="AI4" s="180"/>
      <c r="AJ4" s="180"/>
      <c r="AK4" s="180"/>
      <c r="AL4" s="180"/>
      <c r="AM4" s="180"/>
      <c r="AN4" s="181"/>
      <c r="AP4" s="9"/>
      <c r="AQ4" s="41"/>
      <c r="AR4" s="254"/>
      <c r="AS4" s="184"/>
      <c r="AT4" s="185"/>
      <c r="AU4" s="185"/>
      <c r="AV4" s="185"/>
      <c r="AW4" s="185"/>
      <c r="AX4" s="185"/>
      <c r="AY4" s="185"/>
      <c r="AZ4" s="185"/>
      <c r="BA4" s="185"/>
      <c r="BB4" s="185"/>
      <c r="BC4" s="185"/>
      <c r="BD4" s="185"/>
      <c r="BE4" s="185"/>
      <c r="BF4" s="185"/>
      <c r="BG4" s="185"/>
      <c r="BH4" s="185"/>
      <c r="BI4" s="186"/>
      <c r="BJ4" s="21">
        <f>VLOOKUP(BJ3,[1]eFFG!$O$4:$BW$274,61,FALSE)</f>
        <v>0</v>
      </c>
      <c r="BK4" s="22"/>
      <c r="BL4" s="19"/>
      <c r="BM4" s="19"/>
      <c r="BN4" s="21">
        <f>VLOOKUP(BN3,[1]eFFG!$O$4:$BW$274,61,FALSE)</f>
        <v>0</v>
      </c>
      <c r="BO4" s="22"/>
      <c r="BP4" s="22">
        <f>VLOOKUP(BP3,[1]eFFG!$O$4:$BW$274,61,FALSE)</f>
        <v>0</v>
      </c>
      <c r="BQ4" s="255"/>
    </row>
    <row r="5" spans="1:69" s="3" customFormat="1" ht="15" customHeight="1">
      <c r="A5" s="256">
        <v>1</v>
      </c>
      <c r="B5" s="257" t="str">
        <f>VLOOKUP(BN3,[1]eFFG!$O$4:$BW$274,11,FALSE)</f>
        <v>No, Women Are Not Participating</v>
      </c>
      <c r="C5" s="220"/>
      <c r="D5" s="221"/>
      <c r="E5" s="2"/>
      <c r="F5" s="2"/>
      <c r="G5" s="2"/>
      <c r="H5" s="2"/>
      <c r="I5" s="2"/>
      <c r="J5" s="2"/>
      <c r="L5" s="202"/>
      <c r="M5" s="258"/>
      <c r="N5" s="2"/>
      <c r="O5" s="221"/>
      <c r="P5" s="2"/>
      <c r="Q5" s="222"/>
      <c r="R5" s="222"/>
      <c r="S5" s="259"/>
      <c r="U5" s="9"/>
      <c r="V5" s="175"/>
      <c r="W5" s="175"/>
      <c r="X5" s="179"/>
      <c r="Y5" s="180"/>
      <c r="Z5" s="180"/>
      <c r="AA5" s="180"/>
      <c r="AB5" s="180"/>
      <c r="AC5" s="180"/>
      <c r="AD5" s="180"/>
      <c r="AE5" s="180"/>
      <c r="AF5" s="180"/>
      <c r="AG5" s="180"/>
      <c r="AH5" s="180"/>
      <c r="AI5" s="180"/>
      <c r="AJ5" s="180"/>
      <c r="AK5" s="180"/>
      <c r="AL5" s="180"/>
      <c r="AM5" s="180"/>
      <c r="AN5" s="181"/>
      <c r="AP5" s="9"/>
      <c r="AQ5" s="260" t="str">
        <f>VLOOKUP(BJ3,[1]eFFG!$H$1:$X$500,17,FALSE)</f>
        <v>[COUNT NUMBER OF RESPONDENTS GIVING EACH ANSWER AND ENTER NUMBER IN BOXES BELOW]</v>
      </c>
      <c r="AR5" s="260"/>
      <c r="AS5" s="260"/>
      <c r="AT5" s="260"/>
      <c r="AU5" s="260"/>
      <c r="AV5" s="260"/>
      <c r="AW5" s="260"/>
      <c r="AX5" s="260"/>
      <c r="AY5" s="260"/>
      <c r="AZ5" s="260"/>
      <c r="BA5" s="260"/>
      <c r="BB5" s="260"/>
      <c r="BC5" s="260"/>
      <c r="BD5" s="260"/>
      <c r="BE5" s="260"/>
      <c r="BF5" s="260"/>
      <c r="BG5" s="260"/>
      <c r="BH5" s="260"/>
      <c r="BI5" s="260"/>
      <c r="BL5" s="19"/>
      <c r="BM5" s="19"/>
      <c r="BN5" s="36" t="str">
        <f>VLOOKUP(BN3,[1]eFFG!$O$4:$BW$274,4,FALSE)</f>
        <v/>
      </c>
      <c r="BO5" s="36"/>
      <c r="BP5" s="36" t="str">
        <f>VLOOKUP(BP3,[1]eFFG!$O$4:$BW$274,4,FALSE)</f>
        <v/>
      </c>
      <c r="BQ5" s="36"/>
    </row>
    <row r="6" spans="1:69" s="3" customFormat="1" ht="15" customHeight="1">
      <c r="A6" s="261">
        <v>2</v>
      </c>
      <c r="B6" s="257" t="str">
        <f>VLOOKUP(BN3,[1]eFFG!$O$4:$BW$274,12,FALSE)</f>
        <v>Yes, Women Are Participating</v>
      </c>
      <c r="C6" s="220"/>
      <c r="D6" s="4"/>
      <c r="E6" s="4"/>
      <c r="F6" s="4"/>
      <c r="G6" s="4"/>
      <c r="H6" s="4"/>
      <c r="I6" s="4"/>
      <c r="J6" s="18"/>
      <c r="L6" s="208"/>
      <c r="M6" s="4"/>
      <c r="N6" s="4"/>
      <c r="O6" s="262"/>
      <c r="P6" s="221"/>
      <c r="Q6" s="262"/>
      <c r="R6" s="262"/>
      <c r="S6" s="263" t="s">
        <v>0</v>
      </c>
      <c r="U6" s="9"/>
      <c r="V6" s="175"/>
      <c r="W6" s="175"/>
      <c r="X6" s="184"/>
      <c r="Y6" s="185"/>
      <c r="Z6" s="185"/>
      <c r="AA6" s="185"/>
      <c r="AB6" s="185"/>
      <c r="AC6" s="185"/>
      <c r="AD6" s="185"/>
      <c r="AE6" s="185"/>
      <c r="AF6" s="185"/>
      <c r="AG6" s="185"/>
      <c r="AH6" s="185"/>
      <c r="AI6" s="185"/>
      <c r="AJ6" s="185"/>
      <c r="AK6" s="185"/>
      <c r="AL6" s="185"/>
      <c r="AM6" s="185"/>
      <c r="AN6" s="186"/>
      <c r="AP6" s="9"/>
      <c r="AQ6" s="249"/>
      <c r="AR6" s="249"/>
      <c r="AS6" s="249"/>
      <c r="AT6" s="249"/>
      <c r="AU6" s="249"/>
      <c r="AV6" s="249"/>
      <c r="AW6" s="249"/>
      <c r="AX6" s="249"/>
      <c r="AY6" s="249"/>
      <c r="AZ6" s="249"/>
      <c r="BA6" s="249"/>
      <c r="BB6" s="249"/>
      <c r="BC6" s="249"/>
      <c r="BD6" s="249"/>
      <c r="BE6" s="249"/>
      <c r="BF6" s="249"/>
      <c r="BG6" s="249"/>
      <c r="BH6" s="249"/>
      <c r="BI6" s="249"/>
      <c r="BL6" s="19"/>
      <c r="BM6" s="19"/>
      <c r="BN6" s="91"/>
      <c r="BO6" s="45"/>
      <c r="BP6" s="91"/>
      <c r="BQ6" s="45"/>
    </row>
    <row r="7" spans="1:69" s="3" customFormat="1" ht="14.25" customHeight="1">
      <c r="A7" s="256">
        <v>3</v>
      </c>
      <c r="B7" s="264" t="str">
        <f>VLOOKUP(BN3,[1]eFFG!$O$4:$BW$274,13,FALSE)</f>
        <v>There Are Never Any Disputes of This Nature</v>
      </c>
      <c r="C7" s="265"/>
      <c r="D7" s="265"/>
      <c r="E7" s="265"/>
      <c r="F7" s="265"/>
      <c r="G7" s="265"/>
      <c r="H7" s="265"/>
      <c r="I7" s="265"/>
      <c r="J7" s="265"/>
      <c r="K7" s="265"/>
      <c r="L7" s="265"/>
      <c r="M7" s="265"/>
      <c r="N7" s="265"/>
      <c r="O7" s="265"/>
      <c r="P7" s="28"/>
      <c r="Q7" s="28"/>
      <c r="R7" s="266"/>
      <c r="S7" s="261" t="s">
        <v>1</v>
      </c>
      <c r="U7" s="9"/>
      <c r="V7" s="256">
        <v>1</v>
      </c>
      <c r="W7" s="257" t="str">
        <f>VLOOKUP(BP3,[1]eFFG!$O$4:$BW$274,11,FALSE)</f>
        <v>All Men in Village Believe Women Should Belong to {Council 1}</v>
      </c>
      <c r="X7" s="220"/>
      <c r="Y7" s="221"/>
      <c r="Z7" s="2"/>
      <c r="AA7" s="2"/>
      <c r="AB7" s="2"/>
      <c r="AC7" s="2"/>
      <c r="AD7" s="2"/>
      <c r="AE7" s="2"/>
      <c r="AF7" s="267"/>
      <c r="AG7" s="267"/>
      <c r="AH7" s="268"/>
      <c r="AI7" s="269"/>
      <c r="AJ7" s="270"/>
      <c r="AK7" s="269"/>
      <c r="AL7" s="271"/>
      <c r="AM7" s="271"/>
      <c r="AN7" s="272"/>
      <c r="AP7" s="9"/>
      <c r="AQ7" s="115">
        <v>1</v>
      </c>
      <c r="AR7" s="116" t="str">
        <f>VLOOKUP(BJ3,[1]eFFG!$O$4:$BW$274,11,FALSE)</f>
        <v>No, It Is Not Correct for Women To Nominate Themselves</v>
      </c>
      <c r="AS7" s="116"/>
      <c r="AT7" s="116"/>
      <c r="AU7" s="116"/>
      <c r="AV7" s="116"/>
      <c r="AW7" s="116"/>
      <c r="AX7" s="116"/>
      <c r="AY7" s="116"/>
      <c r="AZ7" s="116"/>
      <c r="BA7" s="116"/>
      <c r="BB7" s="116"/>
      <c r="BC7" s="116"/>
      <c r="BD7" s="116"/>
      <c r="BE7" s="116"/>
      <c r="BF7" s="117" t="s">
        <v>7</v>
      </c>
      <c r="BG7" s="118" t="s">
        <v>8</v>
      </c>
      <c r="BH7" s="119"/>
      <c r="BI7" s="119"/>
      <c r="BJ7" s="36" t="str">
        <f>VLOOKUP(BJ3,[1]eFFG!$O$4:$BW$274,4,FALSE)</f>
        <v/>
      </c>
      <c r="BK7" s="36"/>
      <c r="BL7" s="19"/>
      <c r="BM7" s="19"/>
      <c r="BN7" s="171"/>
      <c r="BO7" s="38"/>
      <c r="BP7" s="19"/>
      <c r="BQ7" s="19"/>
    </row>
    <row r="8" spans="1:69" s="3" customFormat="1" ht="14.25" customHeight="1">
      <c r="U8" s="9"/>
      <c r="V8" s="273">
        <v>2</v>
      </c>
      <c r="W8" s="274" t="str">
        <f>VLOOKUP(BP3,[1]eFFG!$O$4:$BW$274,12,FALSE)</f>
        <v>All Men in Village Believe There Should Be a Separate Council for Women</v>
      </c>
      <c r="X8" s="275"/>
      <c r="Y8" s="275"/>
      <c r="Z8" s="275"/>
      <c r="AA8" s="275"/>
      <c r="AB8" s="275"/>
      <c r="AC8" s="275"/>
      <c r="AD8" s="275"/>
      <c r="AE8" s="275"/>
      <c r="AF8" s="275"/>
      <c r="AG8" s="275"/>
      <c r="AH8" s="275"/>
      <c r="AI8" s="275"/>
      <c r="AJ8" s="275"/>
      <c r="AK8" s="275"/>
      <c r="AL8" s="275"/>
      <c r="AM8" s="275"/>
      <c r="AN8" s="276"/>
      <c r="AP8" s="9"/>
      <c r="AQ8" s="120"/>
      <c r="AR8" s="121"/>
      <c r="AS8" s="121"/>
      <c r="AT8" s="121"/>
      <c r="AU8" s="121"/>
      <c r="AV8" s="121"/>
      <c r="AW8" s="121"/>
      <c r="AX8" s="121"/>
      <c r="AY8" s="121"/>
      <c r="AZ8" s="121"/>
      <c r="BA8" s="121"/>
      <c r="BB8" s="121"/>
      <c r="BC8" s="121"/>
      <c r="BD8" s="121"/>
      <c r="BE8" s="121"/>
      <c r="BF8" s="122"/>
      <c r="BG8" s="118"/>
      <c r="BH8" s="119"/>
      <c r="BI8" s="119"/>
      <c r="BJ8" s="91"/>
      <c r="BK8" s="45"/>
      <c r="BL8" s="19"/>
      <c r="BP8" s="19"/>
      <c r="BQ8" s="19"/>
    </row>
    <row r="9" spans="1:69" s="3" customFormat="1" ht="15" customHeight="1">
      <c r="A9" s="32">
        <f>VLOOKUP(BN9,[1]eFFG!$H$4:$J$274,3,FALSE)</f>
        <v>8.02</v>
      </c>
      <c r="B9" s="97"/>
      <c r="C9" s="177" t="str">
        <f>VLOOKUP(BN9,[1]eFFG!$O$4:$BW$274,9,FALSE)</f>
        <v>During the most recent dispute in this village, were any women involved in resolving it?</v>
      </c>
      <c r="D9" s="99"/>
      <c r="E9" s="99"/>
      <c r="F9" s="99"/>
      <c r="G9" s="99"/>
      <c r="H9" s="99"/>
      <c r="I9" s="99"/>
      <c r="J9" s="99"/>
      <c r="K9" s="99"/>
      <c r="L9" s="99"/>
      <c r="M9" s="99"/>
      <c r="N9" s="99"/>
      <c r="O9" s="99"/>
      <c r="P9" s="99"/>
      <c r="Q9" s="99"/>
      <c r="R9" s="99"/>
      <c r="S9" s="100"/>
      <c r="U9" s="9"/>
      <c r="V9" s="273"/>
      <c r="W9" s="274"/>
      <c r="X9" s="275"/>
      <c r="Y9" s="275"/>
      <c r="Z9" s="275"/>
      <c r="AA9" s="275"/>
      <c r="AB9" s="275"/>
      <c r="AC9" s="275"/>
      <c r="AD9" s="275"/>
      <c r="AE9" s="275"/>
      <c r="AF9" s="275"/>
      <c r="AG9" s="275"/>
      <c r="AH9" s="275"/>
      <c r="AI9" s="275"/>
      <c r="AJ9" s="275"/>
      <c r="AK9" s="275"/>
      <c r="AL9" s="275"/>
      <c r="AM9" s="275"/>
      <c r="AN9" s="276"/>
      <c r="AP9" s="9"/>
      <c r="AQ9" s="115">
        <v>2</v>
      </c>
      <c r="AR9" s="116" t="str">
        <f>VLOOKUP(BJ3,[1]eFFG!$O$4:$BW$274,12,FALSE)</f>
        <v>Yes, It Is Correct for Women to Nominate Themselves</v>
      </c>
      <c r="AS9" s="116"/>
      <c r="AT9" s="116"/>
      <c r="AU9" s="116"/>
      <c r="AV9" s="116"/>
      <c r="AW9" s="116"/>
      <c r="AX9" s="116"/>
      <c r="AY9" s="116"/>
      <c r="AZ9" s="116"/>
      <c r="BA9" s="116"/>
      <c r="BB9" s="116"/>
      <c r="BC9" s="116"/>
      <c r="BD9" s="116"/>
      <c r="BE9" s="116"/>
      <c r="BF9" s="117" t="s">
        <v>7</v>
      </c>
      <c r="BG9" s="118" t="s">
        <v>8</v>
      </c>
      <c r="BH9" s="119"/>
      <c r="BI9" s="119"/>
      <c r="BL9" s="19"/>
      <c r="BN9" s="252" t="s">
        <v>22</v>
      </c>
      <c r="BO9" s="103"/>
      <c r="BP9" s="19"/>
      <c r="BQ9" s="19"/>
    </row>
    <row r="10" spans="1:69" s="3" customFormat="1" ht="15" customHeight="1" thickBot="1">
      <c r="A10" s="41"/>
      <c r="B10" s="254"/>
      <c r="C10" s="184"/>
      <c r="D10" s="185"/>
      <c r="E10" s="185"/>
      <c r="F10" s="185"/>
      <c r="G10" s="185"/>
      <c r="H10" s="185"/>
      <c r="I10" s="185"/>
      <c r="J10" s="185"/>
      <c r="K10" s="185"/>
      <c r="L10" s="185"/>
      <c r="M10" s="185"/>
      <c r="N10" s="185"/>
      <c r="O10" s="185"/>
      <c r="P10" s="185"/>
      <c r="Q10" s="185"/>
      <c r="R10" s="185"/>
      <c r="S10" s="186"/>
      <c r="U10" s="9"/>
      <c r="V10" s="273">
        <v>3</v>
      </c>
      <c r="W10" s="277" t="str">
        <f>VLOOKUP(BP3,[1]eFFG!$O$4:$BW$274,13,FALSE)</f>
        <v>All Men in Village Believe Women Should Have No Role in Decision-Making</v>
      </c>
      <c r="X10" s="278"/>
      <c r="Y10" s="278"/>
      <c r="Z10" s="278"/>
      <c r="AA10" s="278"/>
      <c r="AB10" s="278"/>
      <c r="AC10" s="278"/>
      <c r="AD10" s="278"/>
      <c r="AE10" s="278"/>
      <c r="AF10" s="278"/>
      <c r="AG10" s="278"/>
      <c r="AH10" s="278"/>
      <c r="AI10" s="278"/>
      <c r="AJ10" s="278"/>
      <c r="AK10" s="278"/>
      <c r="AL10" s="278"/>
      <c r="AM10" s="278"/>
      <c r="AN10" s="279"/>
      <c r="AP10" s="9"/>
      <c r="AQ10" s="130"/>
      <c r="AR10" s="131"/>
      <c r="AS10" s="131"/>
      <c r="AT10" s="131"/>
      <c r="AU10" s="131"/>
      <c r="AV10" s="131"/>
      <c r="AW10" s="131"/>
      <c r="AX10" s="131"/>
      <c r="AY10" s="131"/>
      <c r="AZ10" s="131"/>
      <c r="BA10" s="131"/>
      <c r="BB10" s="131"/>
      <c r="BC10" s="131"/>
      <c r="BD10" s="131"/>
      <c r="BE10" s="131"/>
      <c r="BF10" s="132"/>
      <c r="BG10" s="133"/>
      <c r="BH10" s="134"/>
      <c r="BI10" s="134"/>
      <c r="BL10" s="19"/>
      <c r="BN10" s="21">
        <f>VLOOKUP(BN9,[1]eFFG!$O$4:$BW$274,61,FALSE)</f>
        <v>0</v>
      </c>
      <c r="BO10" s="22"/>
    </row>
    <row r="11" spans="1:69" s="3" customFormat="1" ht="14.25" customHeight="1" thickTop="1">
      <c r="A11" s="256">
        <v>1</v>
      </c>
      <c r="B11" s="257" t="str">
        <f>VLOOKUP(BN9,[1]eFFG!$O$4:$BW$274,11,FALSE)</f>
        <v>No</v>
      </c>
      <c r="C11" s="220"/>
      <c r="D11" s="221"/>
      <c r="E11" s="2"/>
      <c r="F11" s="2"/>
      <c r="G11" s="2"/>
      <c r="H11" s="2"/>
      <c r="I11" s="2"/>
      <c r="J11" s="2"/>
      <c r="K11" s="49"/>
      <c r="L11" s="202"/>
      <c r="M11" s="258"/>
      <c r="N11" s="2"/>
      <c r="O11" s="221"/>
      <c r="P11" s="2"/>
      <c r="Q11" s="222"/>
      <c r="R11" s="222"/>
      <c r="S11" s="280" t="s">
        <v>0</v>
      </c>
      <c r="U11" s="9"/>
      <c r="V11" s="273"/>
      <c r="W11" s="277"/>
      <c r="X11" s="278"/>
      <c r="Y11" s="278"/>
      <c r="Z11" s="278"/>
      <c r="AA11" s="278"/>
      <c r="AB11" s="278"/>
      <c r="AC11" s="278"/>
      <c r="AD11" s="278"/>
      <c r="AE11" s="278"/>
      <c r="AF11" s="278"/>
      <c r="AG11" s="278"/>
      <c r="AH11" s="278"/>
      <c r="AI11" s="278"/>
      <c r="AJ11" s="278"/>
      <c r="AK11" s="278"/>
      <c r="AL11" s="278"/>
      <c r="AM11" s="278"/>
      <c r="AN11" s="279"/>
      <c r="AP11" s="9"/>
      <c r="AQ11" s="138" t="s">
        <v>0</v>
      </c>
      <c r="AR11" s="139" t="s">
        <v>35</v>
      </c>
      <c r="AS11" s="139"/>
      <c r="AT11" s="139"/>
      <c r="AU11" s="140"/>
      <c r="AV11" s="141" t="s">
        <v>8</v>
      </c>
      <c r="AW11" s="142"/>
      <c r="AX11" s="142"/>
      <c r="AY11" s="143"/>
      <c r="AZ11" s="144" t="s">
        <v>1</v>
      </c>
      <c r="BA11" s="145" t="s">
        <v>36</v>
      </c>
      <c r="BB11" s="146"/>
      <c r="BC11" s="146"/>
      <c r="BD11" s="146"/>
      <c r="BE11" s="146"/>
      <c r="BF11" s="147"/>
      <c r="BG11" s="141" t="s">
        <v>8</v>
      </c>
      <c r="BH11" s="142"/>
      <c r="BI11" s="142"/>
      <c r="BL11" s="19"/>
      <c r="BN11" s="36" t="str">
        <f>VLOOKUP(BN9,[1]eFFG!$O$4:$BW$274,4,FALSE)</f>
        <v/>
      </c>
      <c r="BO11" s="36"/>
    </row>
    <row r="12" spans="1:69" s="3" customFormat="1" ht="14.25" customHeight="1">
      <c r="A12" s="261">
        <v>2</v>
      </c>
      <c r="B12" s="281" t="str">
        <f>VLOOKUP(BN9,[1]eFFG!$O$4:$BW$274,12,FALSE)</f>
        <v>Yes</v>
      </c>
      <c r="C12" s="282"/>
      <c r="D12" s="30"/>
      <c r="E12" s="30"/>
      <c r="F12" s="30"/>
      <c r="G12" s="30"/>
      <c r="H12" s="30"/>
      <c r="I12" s="30"/>
      <c r="J12" s="27"/>
      <c r="K12" s="29"/>
      <c r="L12" s="283"/>
      <c r="M12" s="30"/>
      <c r="N12" s="30"/>
      <c r="O12" s="284"/>
      <c r="P12" s="285"/>
      <c r="Q12" s="284"/>
      <c r="R12" s="284"/>
      <c r="S12" s="261" t="s">
        <v>1</v>
      </c>
      <c r="U12" s="9"/>
      <c r="V12" s="261">
        <v>4</v>
      </c>
      <c r="W12" s="2" t="str">
        <f>VLOOKUP(BP3,[1]eFFG!$O$4:$BW$274,14,FALSE)</f>
        <v>Most Men in Village Believe Women Should Belong to {Council 1}</v>
      </c>
      <c r="X12" s="2"/>
      <c r="Y12" s="2"/>
      <c r="Z12" s="2"/>
      <c r="AA12" s="2"/>
      <c r="AB12" s="2"/>
      <c r="AC12" s="2"/>
      <c r="AD12" s="2"/>
      <c r="AE12" s="2"/>
      <c r="AF12" s="2"/>
      <c r="AG12" s="2"/>
      <c r="AH12" s="2"/>
      <c r="AI12" s="2"/>
      <c r="AJ12" s="2"/>
      <c r="AK12" s="2"/>
      <c r="AL12" s="2"/>
      <c r="AM12" s="2"/>
      <c r="AN12" s="286"/>
      <c r="AP12" s="9"/>
      <c r="AQ12" s="148"/>
      <c r="AR12" s="149"/>
      <c r="AS12" s="149"/>
      <c r="AT12" s="149"/>
      <c r="AU12" s="150"/>
      <c r="AV12" s="118"/>
      <c r="AW12" s="119"/>
      <c r="AX12" s="119"/>
      <c r="AY12" s="151"/>
      <c r="AZ12" s="152"/>
      <c r="BA12" s="153"/>
      <c r="BB12" s="154"/>
      <c r="BC12" s="154"/>
      <c r="BD12" s="154"/>
      <c r="BE12" s="154"/>
      <c r="BF12" s="155"/>
      <c r="BG12" s="118"/>
      <c r="BH12" s="119"/>
      <c r="BI12" s="119"/>
      <c r="BL12" s="19"/>
      <c r="BM12" s="19"/>
      <c r="BN12" s="91"/>
      <c r="BO12" s="45"/>
    </row>
    <row r="13" spans="1:69" s="3" customFormat="1" ht="14.25" customHeight="1">
      <c r="U13" s="9"/>
      <c r="V13" s="261">
        <v>5</v>
      </c>
      <c r="W13" s="287" t="str">
        <f>VLOOKUP(BP3,[1]eFFG!$O$4:$BW$274,15,FALSE)</f>
        <v>Most Men in Village Believe There Should Be a Separate Council for Women</v>
      </c>
      <c r="X13" s="288"/>
      <c r="Y13" s="288"/>
      <c r="Z13" s="288"/>
      <c r="AA13" s="288"/>
      <c r="AB13" s="288"/>
      <c r="AC13" s="288"/>
      <c r="AD13" s="288"/>
      <c r="AE13" s="288"/>
      <c r="AF13" s="288"/>
      <c r="AG13" s="288"/>
      <c r="AH13" s="288"/>
      <c r="AI13" s="288"/>
      <c r="AJ13" s="288"/>
      <c r="AK13" s="288"/>
      <c r="AL13" s="288"/>
      <c r="AM13" s="288"/>
      <c r="AN13" s="289"/>
      <c r="AP13" s="9"/>
      <c r="AQ13" s="290"/>
      <c r="AR13" s="290"/>
      <c r="AS13" s="290"/>
      <c r="AT13" s="290"/>
      <c r="AU13" s="290"/>
      <c r="AV13" s="290"/>
      <c r="AW13" s="290"/>
      <c r="AX13" s="290"/>
      <c r="AY13" s="290"/>
      <c r="AZ13" s="290"/>
      <c r="BA13" s="290"/>
      <c r="BB13" s="290"/>
      <c r="BC13" s="290"/>
      <c r="BD13" s="290"/>
      <c r="BE13" s="290"/>
      <c r="BF13" s="290"/>
      <c r="BG13" s="290"/>
      <c r="BH13" s="290"/>
      <c r="BI13" s="290"/>
      <c r="BJ13" s="123"/>
      <c r="BK13" s="123"/>
      <c r="BL13" s="19"/>
      <c r="BM13" s="19"/>
    </row>
    <row r="14" spans="1:69" s="18" customFormat="1" ht="15" customHeight="1">
      <c r="A14" s="175">
        <f>VLOOKUP(BN14,[1]eFFG!$H$4:$J$274,3,FALSE)</f>
        <v>8.0299999999999994</v>
      </c>
      <c r="B14" s="175"/>
      <c r="C14" s="177" t="str">
        <f>VLOOKUP(BN14,[1]eFFG!$O$4:$BW$274,9,FALSE)</f>
        <v>When there is food aid to be distributed among the households of the village, are the views of any women considered when deciding which households are to receive the food?</v>
      </c>
      <c r="D14" s="99"/>
      <c r="E14" s="99"/>
      <c r="F14" s="99"/>
      <c r="G14" s="99"/>
      <c r="H14" s="99"/>
      <c r="I14" s="99"/>
      <c r="J14" s="99"/>
      <c r="K14" s="99"/>
      <c r="L14" s="99"/>
      <c r="M14" s="99"/>
      <c r="N14" s="99"/>
      <c r="O14" s="99"/>
      <c r="P14" s="99"/>
      <c r="Q14" s="99"/>
      <c r="R14" s="99"/>
      <c r="S14" s="100"/>
      <c r="U14" s="72"/>
      <c r="V14" s="273">
        <v>6</v>
      </c>
      <c r="W14" s="291" t="str">
        <f>VLOOKUP(BP3,[1]eFFG!$O$4:$BW$274,16,FALSE)</f>
        <v>Most Men in Village Believe Women Should Have No Role in Decision-Making</v>
      </c>
      <c r="X14" s="292"/>
      <c r="Y14" s="292"/>
      <c r="Z14" s="292"/>
      <c r="AA14" s="292"/>
      <c r="AB14" s="292"/>
      <c r="AC14" s="292"/>
      <c r="AD14" s="292"/>
      <c r="AE14" s="292"/>
      <c r="AF14" s="292"/>
      <c r="AG14" s="292"/>
      <c r="AH14" s="292"/>
      <c r="AI14" s="292"/>
      <c r="AJ14" s="292"/>
      <c r="AK14" s="292"/>
      <c r="AL14" s="292"/>
      <c r="AM14" s="292"/>
      <c r="AN14" s="293"/>
      <c r="AP14" s="72"/>
      <c r="AQ14" s="32">
        <f>VLOOKUP(BJ14,[1]eFFG!$H$4:$J$274,3,FALSE)</f>
        <v>8.0899999999999981</v>
      </c>
      <c r="AR14" s="97"/>
      <c r="AS14" s="177" t="str">
        <f>VLOOKUP(BJ14,[1]eFFG!$O$4:$BW$274,9,FALSE)</f>
        <v>What about the opinions of men? Do they believe it is OK for women to nominate themselves for parliamentary or presidential elections?</v>
      </c>
      <c r="AT14" s="99"/>
      <c r="AU14" s="99"/>
      <c r="AV14" s="99"/>
      <c r="AW14" s="99"/>
      <c r="AX14" s="99"/>
      <c r="AY14" s="99"/>
      <c r="AZ14" s="99"/>
      <c r="BA14" s="99"/>
      <c r="BB14" s="99"/>
      <c r="BC14" s="99"/>
      <c r="BD14" s="99"/>
      <c r="BE14" s="99"/>
      <c r="BF14" s="99"/>
      <c r="BG14" s="99"/>
      <c r="BH14" s="99"/>
      <c r="BI14" s="100"/>
      <c r="BJ14" s="103" t="s">
        <v>30</v>
      </c>
      <c r="BK14" s="103"/>
      <c r="BN14" s="103" t="s">
        <v>23</v>
      </c>
      <c r="BO14" s="103"/>
    </row>
    <row r="15" spans="1:69" s="18" customFormat="1" ht="15" customHeight="1">
      <c r="A15" s="175"/>
      <c r="B15" s="175"/>
      <c r="C15" s="179"/>
      <c r="D15" s="180"/>
      <c r="E15" s="180"/>
      <c r="F15" s="180"/>
      <c r="G15" s="180"/>
      <c r="H15" s="180"/>
      <c r="I15" s="180"/>
      <c r="J15" s="180"/>
      <c r="K15" s="180"/>
      <c r="L15" s="180"/>
      <c r="M15" s="180"/>
      <c r="N15" s="180"/>
      <c r="O15" s="180"/>
      <c r="P15" s="180"/>
      <c r="Q15" s="180"/>
      <c r="R15" s="180"/>
      <c r="S15" s="181"/>
      <c r="U15" s="72"/>
      <c r="V15" s="273"/>
      <c r="W15" s="294"/>
      <c r="X15" s="295"/>
      <c r="Y15" s="295"/>
      <c r="Z15" s="295"/>
      <c r="AA15" s="295"/>
      <c r="AB15" s="295"/>
      <c r="AC15" s="295"/>
      <c r="AD15" s="295"/>
      <c r="AE15" s="295"/>
      <c r="AF15" s="295"/>
      <c r="AG15" s="295"/>
      <c r="AH15" s="295"/>
      <c r="AI15" s="295"/>
      <c r="AJ15" s="295"/>
      <c r="AK15" s="295"/>
      <c r="AL15" s="295"/>
      <c r="AM15" s="295"/>
      <c r="AN15" s="296"/>
      <c r="AP15" s="72"/>
      <c r="AQ15" s="104"/>
      <c r="AR15" s="105"/>
      <c r="AS15" s="179"/>
      <c r="AT15" s="180"/>
      <c r="AU15" s="180"/>
      <c r="AV15" s="180"/>
      <c r="AW15" s="180"/>
      <c r="AX15" s="180"/>
      <c r="AY15" s="180"/>
      <c r="AZ15" s="180"/>
      <c r="BA15" s="180"/>
      <c r="BB15" s="180"/>
      <c r="BC15" s="180"/>
      <c r="BD15" s="180"/>
      <c r="BE15" s="180"/>
      <c r="BF15" s="180"/>
      <c r="BG15" s="180"/>
      <c r="BH15" s="180"/>
      <c r="BI15" s="181"/>
      <c r="BJ15" s="22">
        <f>VLOOKUP(BJ14,[1]eFFG!$O$4:$BW$274,61,FALSE)</f>
        <v>0</v>
      </c>
      <c r="BK15" s="22"/>
      <c r="BN15" s="22">
        <f>VLOOKUP(BN14,[1]eFFG!$O$4:$BW$274,61,FALSE)</f>
        <v>0</v>
      </c>
      <c r="BO15" s="22"/>
    </row>
    <row r="16" spans="1:69" s="18" customFormat="1" ht="15" customHeight="1">
      <c r="A16" s="175"/>
      <c r="B16" s="175"/>
      <c r="C16" s="179"/>
      <c r="D16" s="180"/>
      <c r="E16" s="180"/>
      <c r="F16" s="180"/>
      <c r="G16" s="180"/>
      <c r="H16" s="180"/>
      <c r="I16" s="180"/>
      <c r="J16" s="180"/>
      <c r="K16" s="180"/>
      <c r="L16" s="180"/>
      <c r="M16" s="180"/>
      <c r="N16" s="180"/>
      <c r="O16" s="180"/>
      <c r="P16" s="180"/>
      <c r="Q16" s="180"/>
      <c r="R16" s="180"/>
      <c r="S16" s="181"/>
      <c r="U16" s="72"/>
      <c r="V16" s="273">
        <v>7</v>
      </c>
      <c r="W16" s="291" t="str">
        <f>VLOOKUP(BP3,[1]eFFG!$O$4:$BW$274,17,FALSE)</f>
        <v>Men in Village Have Different Opinions (No Opinion is in the Majority)</v>
      </c>
      <c r="X16" s="292"/>
      <c r="Y16" s="292"/>
      <c r="Z16" s="292"/>
      <c r="AA16" s="292"/>
      <c r="AB16" s="292"/>
      <c r="AC16" s="292"/>
      <c r="AD16" s="292"/>
      <c r="AE16" s="292"/>
      <c r="AF16" s="292"/>
      <c r="AG16" s="292"/>
      <c r="AH16" s="292"/>
      <c r="AI16" s="292"/>
      <c r="AJ16" s="292"/>
      <c r="AK16" s="292"/>
      <c r="AL16" s="292"/>
      <c r="AM16" s="292"/>
      <c r="AN16" s="263" t="s">
        <v>0</v>
      </c>
      <c r="AP16" s="72"/>
      <c r="AQ16" s="104"/>
      <c r="AR16" s="105"/>
      <c r="AS16" s="184"/>
      <c r="AT16" s="185"/>
      <c r="AU16" s="185"/>
      <c r="AV16" s="185"/>
      <c r="AW16" s="185"/>
      <c r="AX16" s="185"/>
      <c r="AY16" s="185"/>
      <c r="AZ16" s="185"/>
      <c r="BA16" s="185"/>
      <c r="BB16" s="185"/>
      <c r="BC16" s="185"/>
      <c r="BD16" s="185"/>
      <c r="BE16" s="185"/>
      <c r="BF16" s="185"/>
      <c r="BG16" s="185"/>
      <c r="BH16" s="185"/>
      <c r="BI16" s="186"/>
      <c r="BJ16" s="36" t="str">
        <f>VLOOKUP(BJ14,[1]eFFG!$O$4:$BW$274,4,FALSE)</f>
        <v/>
      </c>
      <c r="BK16" s="36"/>
      <c r="BN16" s="36" t="str">
        <f>VLOOKUP(BN14,[1]eFFG!$O$4:$BW$274,4,FALSE)</f>
        <v/>
      </c>
      <c r="BO16" s="36"/>
    </row>
    <row r="17" spans="1:69" s="18" customFormat="1" ht="15" customHeight="1">
      <c r="A17" s="175"/>
      <c r="B17" s="175"/>
      <c r="C17" s="184"/>
      <c r="D17" s="185"/>
      <c r="E17" s="185"/>
      <c r="F17" s="185"/>
      <c r="G17" s="185"/>
      <c r="H17" s="185"/>
      <c r="I17" s="185"/>
      <c r="J17" s="185"/>
      <c r="K17" s="185"/>
      <c r="L17" s="185"/>
      <c r="M17" s="185"/>
      <c r="N17" s="185"/>
      <c r="O17" s="185"/>
      <c r="P17" s="185"/>
      <c r="Q17" s="185"/>
      <c r="R17" s="185"/>
      <c r="S17" s="186"/>
      <c r="U17" s="72"/>
      <c r="V17" s="273"/>
      <c r="W17" s="297"/>
      <c r="X17" s="298"/>
      <c r="Y17" s="298"/>
      <c r="Z17" s="298"/>
      <c r="AA17" s="298"/>
      <c r="AB17" s="298"/>
      <c r="AC17" s="298"/>
      <c r="AD17" s="298"/>
      <c r="AE17" s="298"/>
      <c r="AF17" s="298"/>
      <c r="AG17" s="298"/>
      <c r="AH17" s="298"/>
      <c r="AI17" s="298"/>
      <c r="AJ17" s="298"/>
      <c r="AK17" s="298"/>
      <c r="AL17" s="298"/>
      <c r="AM17" s="298"/>
      <c r="AN17" s="261" t="s">
        <v>1</v>
      </c>
      <c r="AP17" s="72"/>
      <c r="AQ17" s="261">
        <v>1</v>
      </c>
      <c r="AR17" s="299" t="str">
        <f>VLOOKUP(BJ14,[1]eFFG!$O$4:$BW$274,11,FALSE)</f>
        <v>All Men in Village Are Against Women Nominating Themselves</v>
      </c>
      <c r="AS17" s="300"/>
      <c r="AT17" s="301"/>
      <c r="AU17" s="49"/>
      <c r="AV17" s="49"/>
      <c r="AW17" s="49"/>
      <c r="AX17" s="49"/>
      <c r="AY17" s="49"/>
      <c r="AZ17" s="49"/>
      <c r="BA17" s="302"/>
      <c r="BB17" s="302"/>
      <c r="BC17" s="303"/>
      <c r="BD17" s="304"/>
      <c r="BE17" s="305"/>
      <c r="BF17" s="304"/>
      <c r="BG17" s="306"/>
      <c r="BH17" s="306"/>
      <c r="BI17" s="307"/>
      <c r="BJ17" s="91"/>
      <c r="BK17" s="45"/>
      <c r="BN17" s="91"/>
      <c r="BO17" s="45"/>
    </row>
    <row r="18" spans="1:69" s="18" customFormat="1" ht="14.25" customHeight="1">
      <c r="A18" s="256">
        <v>1</v>
      </c>
      <c r="B18" s="257" t="str">
        <f>VLOOKUP(BN14,[1]eFFG!$O$4:$BW$274,11,FALSE)</f>
        <v>No, Views of Women Are Not Considered</v>
      </c>
      <c r="C18" s="220"/>
      <c r="D18" s="221"/>
      <c r="E18" s="2"/>
      <c r="F18" s="2"/>
      <c r="G18" s="2"/>
      <c r="H18" s="2"/>
      <c r="I18" s="2"/>
      <c r="J18" s="2"/>
      <c r="K18" s="267"/>
      <c r="L18" s="267"/>
      <c r="M18" s="268"/>
      <c r="N18" s="269"/>
      <c r="O18" s="270"/>
      <c r="P18" s="269"/>
      <c r="Q18" s="271"/>
      <c r="R18" s="271"/>
      <c r="S18" s="272"/>
      <c r="U18" s="72"/>
      <c r="AP18" s="72"/>
      <c r="AQ18" s="308">
        <v>2</v>
      </c>
      <c r="AR18" s="309" t="str">
        <f>VLOOKUP(BJ14,[1]eFFG!$O$4:$BW$274,12,FALSE)</f>
        <v>Most Men in Village Are Against Women Nominating Themselves</v>
      </c>
      <c r="AS18" s="310"/>
      <c r="AT18" s="310"/>
      <c r="AU18" s="310"/>
      <c r="AV18" s="310"/>
      <c r="AW18" s="310"/>
      <c r="AX18" s="310"/>
      <c r="AY18" s="310"/>
      <c r="AZ18" s="310"/>
      <c r="BA18" s="310"/>
      <c r="BB18" s="310"/>
      <c r="BC18" s="310"/>
      <c r="BD18" s="310"/>
      <c r="BE18" s="310"/>
      <c r="BF18" s="310"/>
      <c r="BG18" s="310"/>
      <c r="BH18" s="310"/>
      <c r="BI18" s="311"/>
      <c r="BJ18" s="19"/>
      <c r="BK18" s="19"/>
      <c r="BN18" s="19"/>
      <c r="BO18" s="19"/>
    </row>
    <row r="19" spans="1:69" s="18" customFormat="1" ht="15" customHeight="1">
      <c r="A19" s="261">
        <v>2</v>
      </c>
      <c r="B19" s="257" t="str">
        <f>VLOOKUP(BN14,[1]eFFG!$O$4:$BW$274,12,FALSE)</f>
        <v>Yes, Views of Women Are Considered</v>
      </c>
      <c r="C19" s="220"/>
      <c r="D19" s="4"/>
      <c r="E19" s="4"/>
      <c r="F19" s="4"/>
      <c r="G19" s="4"/>
      <c r="H19" s="4"/>
      <c r="I19" s="4"/>
      <c r="L19" s="202"/>
      <c r="M19" s="4"/>
      <c r="N19" s="4"/>
      <c r="O19" s="262"/>
      <c r="P19" s="221"/>
      <c r="Q19" s="262"/>
      <c r="R19" s="262"/>
      <c r="S19" s="263" t="s">
        <v>0</v>
      </c>
      <c r="U19" s="72"/>
      <c r="V19" s="32">
        <f>VLOOKUP(BP19,[1]eFFG!$H$4:$J$274,3,FALSE)</f>
        <v>8.0599999999999987</v>
      </c>
      <c r="W19" s="97"/>
      <c r="X19" s="177" t="str">
        <f>VLOOKUP(BP19,[1]eFFG!$O$4:$BW$274,9,FALSE)</f>
        <v>In your opinion, is the participation of women in resolving all disputes correct or not?</v>
      </c>
      <c r="Y19" s="99"/>
      <c r="Z19" s="99"/>
      <c r="AA19" s="99"/>
      <c r="AB19" s="99"/>
      <c r="AC19" s="99"/>
      <c r="AD19" s="99"/>
      <c r="AE19" s="99"/>
      <c r="AF19" s="99"/>
      <c r="AG19" s="99"/>
      <c r="AH19" s="99"/>
      <c r="AI19" s="99"/>
      <c r="AJ19" s="99"/>
      <c r="AK19" s="99"/>
      <c r="AL19" s="99"/>
      <c r="AM19" s="99"/>
      <c r="AN19" s="100"/>
      <c r="AP19" s="72"/>
      <c r="AQ19" s="308">
        <v>3</v>
      </c>
      <c r="AR19" s="312" t="str">
        <f>VLOOKUP(BJ14,[1]eFFG!$O$4:$BW$274,13,FALSE)</f>
        <v>Some Men in Village Are Against Women Nominating Themselves</v>
      </c>
      <c r="AS19" s="310"/>
      <c r="AT19" s="310"/>
      <c r="AU19" s="310"/>
      <c r="AV19" s="310"/>
      <c r="AW19" s="310"/>
      <c r="AX19" s="310"/>
      <c r="AY19" s="310"/>
      <c r="AZ19" s="310"/>
      <c r="BA19" s="310"/>
      <c r="BB19" s="310"/>
      <c r="BC19" s="310"/>
      <c r="BD19" s="310"/>
      <c r="BE19" s="310"/>
      <c r="BF19" s="310"/>
      <c r="BG19" s="310"/>
      <c r="BH19" s="310"/>
      <c r="BI19" s="263" t="s">
        <v>0</v>
      </c>
      <c r="BJ19" s="19"/>
      <c r="BK19" s="19"/>
      <c r="BN19" s="19"/>
      <c r="BO19" s="19"/>
      <c r="BP19" s="252" t="s">
        <v>24</v>
      </c>
      <c r="BQ19" s="103"/>
    </row>
    <row r="20" spans="1:69" s="18" customFormat="1" ht="15" customHeight="1">
      <c r="A20" s="256">
        <v>3</v>
      </c>
      <c r="B20" s="313" t="str">
        <f>VLOOKUP(BN14,[1]eFFG!$O$4:$BW$274,13,FALSE)</f>
        <v>There Are No Such Food Distributions</v>
      </c>
      <c r="C20" s="314"/>
      <c r="D20" s="314"/>
      <c r="E20" s="27"/>
      <c r="F20" s="27"/>
      <c r="G20" s="27"/>
      <c r="H20" s="27"/>
      <c r="I20" s="27"/>
      <c r="J20" s="27"/>
      <c r="K20" s="27"/>
      <c r="L20" s="283"/>
      <c r="M20" s="27"/>
      <c r="N20" s="27"/>
      <c r="O20" s="27"/>
      <c r="P20" s="27"/>
      <c r="Q20" s="27"/>
      <c r="R20" s="27"/>
      <c r="S20" s="261" t="s">
        <v>1</v>
      </c>
      <c r="U20" s="72"/>
      <c r="V20" s="41"/>
      <c r="W20" s="254"/>
      <c r="X20" s="184"/>
      <c r="Y20" s="185"/>
      <c r="Z20" s="185"/>
      <c r="AA20" s="185"/>
      <c r="AB20" s="185"/>
      <c r="AC20" s="185"/>
      <c r="AD20" s="185"/>
      <c r="AE20" s="185"/>
      <c r="AF20" s="185"/>
      <c r="AG20" s="185"/>
      <c r="AH20" s="185"/>
      <c r="AI20" s="185"/>
      <c r="AJ20" s="185"/>
      <c r="AK20" s="185"/>
      <c r="AL20" s="185"/>
      <c r="AM20" s="185"/>
      <c r="AN20" s="186"/>
      <c r="AP20" s="72"/>
      <c r="AQ20" s="261">
        <v>4</v>
      </c>
      <c r="AR20" s="315" t="str">
        <f>VLOOKUP(BJ14,[1]eFFG!$O$4:$BW$274,14,FALSE)</f>
        <v>No Men in Village Are Against Women Nominating Themselves</v>
      </c>
      <c r="AS20" s="316"/>
      <c r="AT20" s="316"/>
      <c r="AU20" s="316"/>
      <c r="AV20" s="316"/>
      <c r="AW20" s="316"/>
      <c r="AX20" s="316"/>
      <c r="AY20" s="316"/>
      <c r="AZ20" s="316"/>
      <c r="BA20" s="316"/>
      <c r="BB20" s="316"/>
      <c r="BC20" s="316"/>
      <c r="BD20" s="316"/>
      <c r="BE20" s="316"/>
      <c r="BF20" s="316"/>
      <c r="BG20" s="316"/>
      <c r="BH20" s="27"/>
      <c r="BI20" s="261" t="s">
        <v>1</v>
      </c>
      <c r="BJ20" s="19"/>
      <c r="BK20" s="19"/>
      <c r="BN20" s="19"/>
      <c r="BO20" s="19"/>
      <c r="BP20" s="21">
        <f>VLOOKUP(BP19,[1]eFFG!$O$4:$BW$274,61,FALSE)</f>
        <v>0</v>
      </c>
      <c r="BQ20" s="22"/>
    </row>
    <row r="21" spans="1:69" s="18" customFormat="1" ht="14.25" customHeight="1">
      <c r="U21" s="72"/>
      <c r="V21" s="317" t="str">
        <f>VLOOKUP(BP19,[1]eFFG!$H$92:$X$92,17,FALSE)</f>
        <v>[COUNT NUMBER OF RESPONDENTS GIVING EACH ANSWER AND ENTER NUMBER IN BOXES BELOW]</v>
      </c>
      <c r="W21" s="317"/>
      <c r="X21" s="317"/>
      <c r="Y21" s="317"/>
      <c r="Z21" s="317"/>
      <c r="AA21" s="317"/>
      <c r="AB21" s="317"/>
      <c r="AC21" s="317"/>
      <c r="AD21" s="317"/>
      <c r="AE21" s="317"/>
      <c r="AF21" s="317"/>
      <c r="AG21" s="317"/>
      <c r="AH21" s="317"/>
      <c r="AI21" s="317"/>
      <c r="AJ21" s="317"/>
      <c r="AK21" s="317"/>
      <c r="AL21" s="317"/>
      <c r="AM21" s="317"/>
      <c r="AN21" s="317"/>
      <c r="AP21" s="72"/>
      <c r="BJ21" s="4"/>
      <c r="BK21" s="4"/>
      <c r="BP21" s="3"/>
      <c r="BQ21" s="3"/>
    </row>
    <row r="22" spans="1:69" s="18" customFormat="1" ht="15" customHeight="1" thickBot="1">
      <c r="A22" s="32">
        <f>VLOOKUP(BN23,[1]eFFG!$H$1:$J$4015,3,FALSE)</f>
        <v>8.0399999999999991</v>
      </c>
      <c r="B22" s="33"/>
      <c r="C22" s="34" t="str">
        <f>VLOOKUP(BN23,[1]eFFG!$O$1:$XX$4015,9,FALSE)</f>
        <v>In your opinion, should women serve as full members of {name of council 1} and participate in decision-making for the village,  should there be a separate council for women which only deals with women's affairs, or should they have no council and no role in decision-making?</v>
      </c>
      <c r="D22" s="34"/>
      <c r="E22" s="34"/>
      <c r="F22" s="34"/>
      <c r="G22" s="34"/>
      <c r="H22" s="34"/>
      <c r="I22" s="34"/>
      <c r="J22" s="34"/>
      <c r="K22" s="34"/>
      <c r="L22" s="34"/>
      <c r="M22" s="34"/>
      <c r="N22" s="34"/>
      <c r="O22" s="34"/>
      <c r="P22" s="34"/>
      <c r="Q22" s="34"/>
      <c r="R22" s="34"/>
      <c r="S22" s="35"/>
      <c r="U22" s="72"/>
      <c r="V22" s="317"/>
      <c r="W22" s="317"/>
      <c r="X22" s="317"/>
      <c r="Y22" s="317"/>
      <c r="Z22" s="317"/>
      <c r="AA22" s="317"/>
      <c r="AB22" s="317"/>
      <c r="AC22" s="317"/>
      <c r="AD22" s="317"/>
      <c r="AE22" s="317"/>
      <c r="AF22" s="317"/>
      <c r="AG22" s="317"/>
      <c r="AH22" s="317"/>
      <c r="AI22" s="317"/>
      <c r="AJ22" s="317"/>
      <c r="AK22" s="317"/>
      <c r="AL22" s="317"/>
      <c r="AM22" s="317"/>
      <c r="AN22" s="317"/>
      <c r="AP22" s="72"/>
      <c r="AQ22" s="318">
        <f>VLOOKUP(BJ24,[1]eFFG!$H$4:$J$274,3,FALSE)</f>
        <v>8.0999999999999979</v>
      </c>
      <c r="AR22" s="232"/>
      <c r="AS22" s="233" t="str">
        <f>VLOOKUP(BJ24,[1]eFFG!$O$4:$BW$274,9,FALSE)</f>
        <v>In your opinion, is it correct for women to work for the government and/or NGOs?</v>
      </c>
      <c r="AT22" s="233"/>
      <c r="AU22" s="233"/>
      <c r="AV22" s="233"/>
      <c r="AW22" s="233"/>
      <c r="AX22" s="233"/>
      <c r="AY22" s="233"/>
      <c r="AZ22" s="233"/>
      <c r="BA22" s="233"/>
      <c r="BB22" s="233"/>
      <c r="BC22" s="233"/>
      <c r="BD22" s="233"/>
      <c r="BE22" s="233"/>
      <c r="BF22" s="233"/>
      <c r="BG22" s="233"/>
      <c r="BH22" s="233"/>
      <c r="BI22" s="234"/>
      <c r="BJ22" s="171"/>
      <c r="BK22" s="171"/>
      <c r="BN22" s="91"/>
      <c r="BO22" s="91"/>
      <c r="BP22" s="3"/>
      <c r="BQ22" s="3"/>
    </row>
    <row r="23" spans="1:69" s="18" customFormat="1" ht="15" customHeight="1" thickTop="1">
      <c r="A23" s="104"/>
      <c r="B23" s="166"/>
      <c r="C23" s="78"/>
      <c r="D23" s="78"/>
      <c r="E23" s="78"/>
      <c r="F23" s="78"/>
      <c r="G23" s="78"/>
      <c r="H23" s="78"/>
      <c r="I23" s="78"/>
      <c r="J23" s="78"/>
      <c r="K23" s="78"/>
      <c r="L23" s="78"/>
      <c r="M23" s="78"/>
      <c r="N23" s="78"/>
      <c r="O23" s="78"/>
      <c r="P23" s="78"/>
      <c r="Q23" s="78"/>
      <c r="R23" s="78"/>
      <c r="S23" s="79"/>
      <c r="U23" s="72"/>
      <c r="V23" s="115">
        <v>1</v>
      </c>
      <c r="W23" s="116" t="str">
        <f>VLOOKUP(BP19,[1]eFFG!$O$4:$BW$274,11,FALSE)</f>
        <v>No, It Is Not Correct for Women To Participate in Dispute Resolution</v>
      </c>
      <c r="X23" s="116"/>
      <c r="Y23" s="116"/>
      <c r="Z23" s="116"/>
      <c r="AA23" s="116"/>
      <c r="AB23" s="116"/>
      <c r="AC23" s="116"/>
      <c r="AD23" s="116"/>
      <c r="AE23" s="116"/>
      <c r="AF23" s="116"/>
      <c r="AG23" s="116"/>
      <c r="AH23" s="116"/>
      <c r="AI23" s="116"/>
      <c r="AJ23" s="116"/>
      <c r="AK23" s="117"/>
      <c r="AL23" s="141" t="s">
        <v>8</v>
      </c>
      <c r="AM23" s="142"/>
      <c r="AN23" s="142"/>
      <c r="AP23" s="72"/>
      <c r="AQ23" s="319"/>
      <c r="AR23" s="320"/>
      <c r="AS23" s="321"/>
      <c r="AT23" s="321"/>
      <c r="AU23" s="321"/>
      <c r="AV23" s="321"/>
      <c r="AW23" s="321"/>
      <c r="AX23" s="321"/>
      <c r="AY23" s="321"/>
      <c r="AZ23" s="321"/>
      <c r="BA23" s="321"/>
      <c r="BB23" s="321"/>
      <c r="BC23" s="321"/>
      <c r="BD23" s="321"/>
      <c r="BE23" s="321"/>
      <c r="BF23" s="321"/>
      <c r="BG23" s="321"/>
      <c r="BH23" s="321"/>
      <c r="BI23" s="322"/>
      <c r="BJ23" s="46"/>
      <c r="BK23" s="38"/>
      <c r="BN23" s="12">
        <v>9.24</v>
      </c>
      <c r="BO23" s="12"/>
      <c r="BP23" s="36" t="str">
        <f>VLOOKUP(BP19,[1]eFFG!$O$4:$BW$274,4,FALSE)</f>
        <v/>
      </c>
      <c r="BQ23" s="36"/>
    </row>
    <row r="24" spans="1:69" s="18" customFormat="1" ht="15" customHeight="1">
      <c r="A24" s="104"/>
      <c r="B24" s="166"/>
      <c r="C24" s="78"/>
      <c r="D24" s="78"/>
      <c r="E24" s="78"/>
      <c r="F24" s="78"/>
      <c r="G24" s="78"/>
      <c r="H24" s="78"/>
      <c r="I24" s="78"/>
      <c r="J24" s="78"/>
      <c r="K24" s="78"/>
      <c r="L24" s="78"/>
      <c r="M24" s="78"/>
      <c r="N24" s="78"/>
      <c r="O24" s="78"/>
      <c r="P24" s="78"/>
      <c r="Q24" s="78"/>
      <c r="R24" s="78"/>
      <c r="S24" s="79"/>
      <c r="U24" s="72"/>
      <c r="V24" s="237"/>
      <c r="W24" s="323"/>
      <c r="X24" s="323"/>
      <c r="Y24" s="323"/>
      <c r="Z24" s="323"/>
      <c r="AA24" s="323"/>
      <c r="AB24" s="323"/>
      <c r="AC24" s="323"/>
      <c r="AD24" s="323"/>
      <c r="AE24" s="323"/>
      <c r="AF24" s="323"/>
      <c r="AG24" s="323"/>
      <c r="AH24" s="323"/>
      <c r="AI24" s="323"/>
      <c r="AJ24" s="323"/>
      <c r="AK24" s="324"/>
      <c r="AL24" s="224"/>
      <c r="AM24" s="225"/>
      <c r="AN24" s="225"/>
      <c r="AP24" s="72"/>
      <c r="AQ24" s="106" t="str">
        <f>VLOOKUP(BJ24,[1]eFFG!$H$1:$X$500,17,FALSE)</f>
        <v>[COUNT NUMBER OF RESPONDENTS GIVING EACH ANSWER AND ENTER NUMBER IN BOXES BELOW]</v>
      </c>
      <c r="AR24" s="107"/>
      <c r="AS24" s="107"/>
      <c r="AT24" s="107"/>
      <c r="AU24" s="107"/>
      <c r="AV24" s="107"/>
      <c r="AW24" s="107"/>
      <c r="AX24" s="107"/>
      <c r="AY24" s="107"/>
      <c r="AZ24" s="107"/>
      <c r="BA24" s="107"/>
      <c r="BB24" s="107"/>
      <c r="BC24" s="107"/>
      <c r="BD24" s="107"/>
      <c r="BE24" s="107"/>
      <c r="BF24" s="107"/>
      <c r="BG24" s="107"/>
      <c r="BH24" s="107"/>
      <c r="BI24" s="108"/>
      <c r="BJ24" s="252" t="s">
        <v>26</v>
      </c>
      <c r="BK24" s="103"/>
      <c r="BN24" s="91"/>
      <c r="BO24" s="91"/>
      <c r="BP24" s="91"/>
      <c r="BQ24" s="45"/>
    </row>
    <row r="25" spans="1:69" s="18" customFormat="1" ht="15" customHeight="1">
      <c r="A25" s="104"/>
      <c r="B25" s="166"/>
      <c r="C25" s="78"/>
      <c r="D25" s="78"/>
      <c r="E25" s="78"/>
      <c r="F25" s="78"/>
      <c r="G25" s="78"/>
      <c r="H25" s="78"/>
      <c r="I25" s="78"/>
      <c r="J25" s="78"/>
      <c r="K25" s="78"/>
      <c r="L25" s="78"/>
      <c r="M25" s="78"/>
      <c r="N25" s="78"/>
      <c r="O25" s="78"/>
      <c r="P25" s="78"/>
      <c r="Q25" s="78"/>
      <c r="R25" s="78"/>
      <c r="S25" s="79"/>
      <c r="U25" s="72"/>
      <c r="V25" s="115">
        <v>2</v>
      </c>
      <c r="W25" s="116" t="str">
        <f>VLOOKUP(BP19,[1]eFFG!$O$4:$BW$274,12,FALSE)</f>
        <v>Yes, It Is Correct for Women To Participate in Dispute Resolution</v>
      </c>
      <c r="X25" s="116"/>
      <c r="Y25" s="116"/>
      <c r="Z25" s="116"/>
      <c r="AA25" s="116"/>
      <c r="AB25" s="116"/>
      <c r="AC25" s="116"/>
      <c r="AD25" s="116"/>
      <c r="AE25" s="116"/>
      <c r="AF25" s="116"/>
      <c r="AG25" s="116"/>
      <c r="AH25" s="116"/>
      <c r="AI25" s="116"/>
      <c r="AJ25" s="116"/>
      <c r="AK25" s="117"/>
      <c r="AL25" s="118" t="s">
        <v>8</v>
      </c>
      <c r="AM25" s="119"/>
      <c r="AN25" s="119"/>
      <c r="AP25" s="72"/>
      <c r="AQ25" s="106"/>
      <c r="AR25" s="107"/>
      <c r="AS25" s="107"/>
      <c r="AT25" s="107"/>
      <c r="AU25" s="107"/>
      <c r="AV25" s="107"/>
      <c r="AW25" s="107"/>
      <c r="AX25" s="107"/>
      <c r="AY25" s="107"/>
      <c r="AZ25" s="107"/>
      <c r="BA25" s="107"/>
      <c r="BB25" s="107"/>
      <c r="BC25" s="107"/>
      <c r="BD25" s="107"/>
      <c r="BE25" s="107"/>
      <c r="BF25" s="107"/>
      <c r="BG25" s="107"/>
      <c r="BH25" s="107"/>
      <c r="BI25" s="108"/>
      <c r="BJ25" s="21">
        <f>VLOOKUP(BJ24,[1]eFFG!$O$4:$BW$274,61,FALSE)</f>
        <v>0</v>
      </c>
      <c r="BK25" s="22"/>
      <c r="BN25" s="91"/>
      <c r="BO25" s="91"/>
      <c r="BP25" s="3"/>
      <c r="BQ25" s="3"/>
    </row>
    <row r="26" spans="1:69" s="18" customFormat="1" ht="14.25" customHeight="1" thickBot="1">
      <c r="A26" s="325" t="str">
        <f>VLOOKUP(BN23,[1]eFFG!$H$1:$X$500,17,FALSE)</f>
        <v>[COUNT NUMBER OF RESPONDENTS GIVING EACH ANSWER AND ENTER NUMBER IN BOXES BELOW]</v>
      </c>
      <c r="B26" s="326"/>
      <c r="C26" s="326"/>
      <c r="D26" s="326"/>
      <c r="E26" s="326"/>
      <c r="F26" s="326"/>
      <c r="G26" s="326"/>
      <c r="H26" s="326"/>
      <c r="I26" s="326"/>
      <c r="J26" s="326"/>
      <c r="K26" s="326"/>
      <c r="L26" s="326"/>
      <c r="M26" s="326"/>
      <c r="N26" s="326"/>
      <c r="O26" s="326"/>
      <c r="P26" s="326"/>
      <c r="Q26" s="326"/>
      <c r="R26" s="326"/>
      <c r="S26" s="327"/>
      <c r="U26" s="72"/>
      <c r="V26" s="130"/>
      <c r="W26" s="131"/>
      <c r="X26" s="131"/>
      <c r="Y26" s="131"/>
      <c r="Z26" s="131"/>
      <c r="AA26" s="131"/>
      <c r="AB26" s="131"/>
      <c r="AC26" s="131"/>
      <c r="AD26" s="131"/>
      <c r="AE26" s="131"/>
      <c r="AF26" s="131"/>
      <c r="AG26" s="131"/>
      <c r="AH26" s="131"/>
      <c r="AI26" s="131"/>
      <c r="AJ26" s="131"/>
      <c r="AK26" s="132"/>
      <c r="AL26" s="133"/>
      <c r="AM26" s="134"/>
      <c r="AN26" s="134"/>
      <c r="AP26" s="72"/>
      <c r="AQ26" s="115">
        <v>1</v>
      </c>
      <c r="AR26" s="116" t="str">
        <f>VLOOKUP(BJ24,[1]eFFG!$O$4:$BW$274,11,FALSE)</f>
        <v>Agree with Government and NGOs</v>
      </c>
      <c r="AS26" s="116"/>
      <c r="AT26" s="116"/>
      <c r="AU26" s="116"/>
      <c r="AV26" s="116"/>
      <c r="AW26" s="116"/>
      <c r="AX26" s="116"/>
      <c r="AY26" s="116"/>
      <c r="AZ26" s="116"/>
      <c r="BA26" s="116"/>
      <c r="BB26" s="116"/>
      <c r="BC26" s="116"/>
      <c r="BD26" s="116"/>
      <c r="BE26" s="116"/>
      <c r="BF26" s="117"/>
      <c r="BG26" s="118" t="s">
        <v>8</v>
      </c>
      <c r="BH26" s="119"/>
      <c r="BI26" s="119"/>
      <c r="BJ26" s="3"/>
      <c r="BK26" s="3"/>
      <c r="BL26" s="4"/>
      <c r="BN26" s="91"/>
      <c r="BO26" s="4"/>
      <c r="BP26" s="3"/>
      <c r="BQ26" s="3"/>
    </row>
    <row r="27" spans="1:69" s="18" customFormat="1" ht="14.25" customHeight="1" thickTop="1">
      <c r="A27" s="328"/>
      <c r="B27" s="329"/>
      <c r="C27" s="329"/>
      <c r="D27" s="329"/>
      <c r="E27" s="329"/>
      <c r="F27" s="329"/>
      <c r="G27" s="329"/>
      <c r="H27" s="329"/>
      <c r="I27" s="329"/>
      <c r="J27" s="329"/>
      <c r="K27" s="329"/>
      <c r="L27" s="329"/>
      <c r="M27" s="329"/>
      <c r="N27" s="329"/>
      <c r="O27" s="329"/>
      <c r="P27" s="329"/>
      <c r="Q27" s="329"/>
      <c r="R27" s="329"/>
      <c r="S27" s="330"/>
      <c r="U27" s="72"/>
      <c r="V27" s="138" t="s">
        <v>0</v>
      </c>
      <c r="W27" s="139" t="s">
        <v>35</v>
      </c>
      <c r="X27" s="139"/>
      <c r="Y27" s="139"/>
      <c r="Z27" s="140"/>
      <c r="AA27" s="141" t="s">
        <v>8</v>
      </c>
      <c r="AB27" s="142"/>
      <c r="AC27" s="142"/>
      <c r="AD27" s="143"/>
      <c r="AE27" s="144" t="s">
        <v>1</v>
      </c>
      <c r="AF27" s="145" t="s">
        <v>36</v>
      </c>
      <c r="AG27" s="146"/>
      <c r="AH27" s="146"/>
      <c r="AI27" s="146"/>
      <c r="AJ27" s="146"/>
      <c r="AK27" s="147"/>
      <c r="AL27" s="141" t="s">
        <v>8</v>
      </c>
      <c r="AM27" s="142"/>
      <c r="AN27" s="142"/>
      <c r="AP27" s="72"/>
      <c r="AQ27" s="120"/>
      <c r="AR27" s="121"/>
      <c r="AS27" s="121"/>
      <c r="AT27" s="121"/>
      <c r="AU27" s="121"/>
      <c r="AV27" s="121"/>
      <c r="AW27" s="121"/>
      <c r="AX27" s="121"/>
      <c r="AY27" s="121"/>
      <c r="AZ27" s="121"/>
      <c r="BA27" s="121"/>
      <c r="BB27" s="121"/>
      <c r="BC27" s="121"/>
      <c r="BD27" s="121"/>
      <c r="BE27" s="121"/>
      <c r="BF27" s="122"/>
      <c r="BG27" s="118"/>
      <c r="BH27" s="119"/>
      <c r="BI27" s="119"/>
      <c r="BJ27" s="3"/>
      <c r="BK27" s="3"/>
      <c r="BN27" s="19"/>
      <c r="BO27" s="4"/>
      <c r="BP27" s="3"/>
      <c r="BQ27" s="3"/>
    </row>
    <row r="28" spans="1:69" s="18" customFormat="1" ht="14.25" customHeight="1">
      <c r="A28" s="331">
        <v>1</v>
      </c>
      <c r="B28" s="332" t="str">
        <f>VLOOKUP(BN23,[1]eFFG!$O$1:$XX$40021,11,FALSE)</f>
        <v>Women should be full members of the village council and participate in making important decisions and rules for the village</v>
      </c>
      <c r="C28" s="332"/>
      <c r="D28" s="332"/>
      <c r="E28" s="332"/>
      <c r="F28" s="332"/>
      <c r="G28" s="332"/>
      <c r="H28" s="332"/>
      <c r="I28" s="332"/>
      <c r="J28" s="332"/>
      <c r="K28" s="332"/>
      <c r="L28" s="332"/>
      <c r="M28" s="332"/>
      <c r="N28" s="332"/>
      <c r="O28" s="332"/>
      <c r="P28" s="333"/>
      <c r="Q28" s="334" t="s">
        <v>8</v>
      </c>
      <c r="R28" s="335"/>
      <c r="S28" s="335"/>
      <c r="U28" s="72"/>
      <c r="V28" s="148"/>
      <c r="W28" s="149"/>
      <c r="X28" s="149"/>
      <c r="Y28" s="149"/>
      <c r="Z28" s="150"/>
      <c r="AA28" s="118"/>
      <c r="AB28" s="119"/>
      <c r="AC28" s="119"/>
      <c r="AD28" s="151"/>
      <c r="AE28" s="152"/>
      <c r="AF28" s="153"/>
      <c r="AG28" s="154"/>
      <c r="AH28" s="154"/>
      <c r="AI28" s="154"/>
      <c r="AJ28" s="154"/>
      <c r="AK28" s="155"/>
      <c r="AL28" s="118"/>
      <c r="AM28" s="119"/>
      <c r="AN28" s="119"/>
      <c r="AP28" s="72"/>
      <c r="AQ28" s="115">
        <v>2</v>
      </c>
      <c r="AR28" s="336" t="str">
        <f>VLOOKUP(BJ24,[1]eFFG!$O$4:$BW$274,12,FALSE)</f>
        <v>Agree with Government, Disagree with NGOs</v>
      </c>
      <c r="AS28" s="116"/>
      <c r="AT28" s="116"/>
      <c r="AU28" s="116"/>
      <c r="AV28" s="116"/>
      <c r="AW28" s="116"/>
      <c r="AX28" s="116"/>
      <c r="AY28" s="116"/>
      <c r="AZ28" s="116"/>
      <c r="BA28" s="116"/>
      <c r="BB28" s="116"/>
      <c r="BC28" s="116"/>
      <c r="BD28" s="116"/>
      <c r="BE28" s="116"/>
      <c r="BF28" s="117"/>
      <c r="BG28" s="246" t="s">
        <v>8</v>
      </c>
      <c r="BH28" s="119"/>
      <c r="BI28" s="119"/>
      <c r="BJ28" s="36" t="str">
        <f>VLOOKUP(BJ24,[1]eFFG!$O$4:$BW$274,4,FALSE)</f>
        <v/>
      </c>
      <c r="BK28" s="36"/>
      <c r="BN28" s="39"/>
      <c r="BO28" s="4"/>
      <c r="BP28" s="3"/>
      <c r="BQ28" s="3"/>
    </row>
    <row r="29" spans="1:69" s="18" customFormat="1" ht="14.25" customHeight="1">
      <c r="A29" s="337"/>
      <c r="B29" s="338"/>
      <c r="C29" s="338"/>
      <c r="D29" s="338"/>
      <c r="E29" s="338"/>
      <c r="F29" s="338"/>
      <c r="G29" s="338"/>
      <c r="H29" s="338"/>
      <c r="I29" s="338"/>
      <c r="J29" s="338"/>
      <c r="K29" s="338"/>
      <c r="L29" s="338"/>
      <c r="M29" s="338"/>
      <c r="N29" s="338"/>
      <c r="O29" s="338"/>
      <c r="P29" s="217"/>
      <c r="Q29" s="339"/>
      <c r="R29" s="340"/>
      <c r="S29" s="340"/>
      <c r="U29" s="72"/>
      <c r="AP29" s="72"/>
      <c r="AQ29" s="120"/>
      <c r="AR29" s="341"/>
      <c r="AS29" s="121"/>
      <c r="AT29" s="121"/>
      <c r="AU29" s="121"/>
      <c r="AV29" s="121"/>
      <c r="AW29" s="121"/>
      <c r="AX29" s="121"/>
      <c r="AY29" s="121"/>
      <c r="AZ29" s="121"/>
      <c r="BA29" s="121"/>
      <c r="BB29" s="121"/>
      <c r="BC29" s="121"/>
      <c r="BD29" s="121"/>
      <c r="BE29" s="121"/>
      <c r="BF29" s="122"/>
      <c r="BG29" s="246"/>
      <c r="BH29" s="119"/>
      <c r="BI29" s="119"/>
      <c r="BJ29" s="91"/>
      <c r="BK29" s="45"/>
      <c r="BN29" s="4"/>
      <c r="BO29" s="4"/>
    </row>
    <row r="30" spans="1:69" s="18" customFormat="1" ht="15" customHeight="1">
      <c r="A30" s="342"/>
      <c r="B30" s="343"/>
      <c r="C30" s="343"/>
      <c r="D30" s="343"/>
      <c r="E30" s="343"/>
      <c r="F30" s="343"/>
      <c r="G30" s="343"/>
      <c r="H30" s="343"/>
      <c r="I30" s="343"/>
      <c r="J30" s="343"/>
      <c r="K30" s="343"/>
      <c r="L30" s="343"/>
      <c r="M30" s="343"/>
      <c r="N30" s="343"/>
      <c r="O30" s="343"/>
      <c r="P30" s="135"/>
      <c r="Q30" s="344"/>
      <c r="R30" s="345"/>
      <c r="S30" s="345"/>
      <c r="U30" s="72"/>
      <c r="V30" s="175">
        <f>VLOOKUP(BP30,[1]eFFG!$H$4:$J$274,3,FALSE)</f>
        <v>8.0699999999999985</v>
      </c>
      <c r="W30" s="175"/>
      <c r="X30" s="177" t="str">
        <f>VLOOKUP(BP30,[1]eFFG!$O$4:$BW$274,9,FALSE)</f>
        <v>What about the opinions of the men in this village? Are most of them for or against the participation of women in decision-making and conflict resolution?</v>
      </c>
      <c r="Y30" s="99"/>
      <c r="Z30" s="99"/>
      <c r="AA30" s="99"/>
      <c r="AB30" s="99"/>
      <c r="AC30" s="99"/>
      <c r="AD30" s="99"/>
      <c r="AE30" s="99"/>
      <c r="AF30" s="99"/>
      <c r="AG30" s="99"/>
      <c r="AH30" s="99"/>
      <c r="AI30" s="99"/>
      <c r="AJ30" s="99"/>
      <c r="AK30" s="99"/>
      <c r="AL30" s="99"/>
      <c r="AM30" s="99"/>
      <c r="AN30" s="100"/>
      <c r="AP30" s="72"/>
      <c r="AQ30" s="237">
        <v>3</v>
      </c>
      <c r="AR30" s="323" t="str">
        <f>VLOOKUP(BJ24,[1]eFFG!$O$4:$BW$274,13,FALSE)</f>
        <v>Disagree with Government, Agree with NGOs</v>
      </c>
      <c r="AS30" s="323"/>
      <c r="AT30" s="323"/>
      <c r="AU30" s="323"/>
      <c r="AV30" s="323"/>
      <c r="AW30" s="323"/>
      <c r="AX30" s="323"/>
      <c r="AY30" s="323"/>
      <c r="AZ30" s="323"/>
      <c r="BA30" s="323"/>
      <c r="BB30" s="323"/>
      <c r="BC30" s="323"/>
      <c r="BD30" s="323"/>
      <c r="BE30" s="323"/>
      <c r="BF30" s="324"/>
      <c r="BG30" s="212" t="s">
        <v>8</v>
      </c>
      <c r="BH30" s="213"/>
      <c r="BI30" s="213"/>
      <c r="BJ30" s="4"/>
      <c r="BK30" s="190"/>
      <c r="BN30" s="4"/>
      <c r="BO30" s="4"/>
      <c r="BP30" s="103" t="s">
        <v>29</v>
      </c>
      <c r="BQ30" s="103"/>
    </row>
    <row r="31" spans="1:69" s="18" customFormat="1" ht="15" customHeight="1">
      <c r="A31" s="148">
        <v>2</v>
      </c>
      <c r="B31" s="135" t="str">
        <f>VLOOKUP(BN23,[1]eFFG!$O$1:$XX$40021,12,FALSE)</f>
        <v>There should there be a separate council for women which only considers the affairs of women in the village</v>
      </c>
      <c r="C31" s="238"/>
      <c r="D31" s="238"/>
      <c r="E31" s="238"/>
      <c r="F31" s="238"/>
      <c r="G31" s="238"/>
      <c r="H31" s="238"/>
      <c r="I31" s="238"/>
      <c r="J31" s="238"/>
      <c r="K31" s="238"/>
      <c r="L31" s="238"/>
      <c r="M31" s="238"/>
      <c r="N31" s="238"/>
      <c r="O31" s="238"/>
      <c r="P31" s="238"/>
      <c r="Q31" s="334" t="s">
        <v>8</v>
      </c>
      <c r="R31" s="335"/>
      <c r="S31" s="335"/>
      <c r="U31" s="72"/>
      <c r="V31" s="175"/>
      <c r="W31" s="175"/>
      <c r="X31" s="179"/>
      <c r="Y31" s="180"/>
      <c r="Z31" s="180"/>
      <c r="AA31" s="180"/>
      <c r="AB31" s="180"/>
      <c r="AC31" s="180"/>
      <c r="AD31" s="180"/>
      <c r="AE31" s="180"/>
      <c r="AF31" s="180"/>
      <c r="AG31" s="180"/>
      <c r="AH31" s="180"/>
      <c r="AI31" s="180"/>
      <c r="AJ31" s="180"/>
      <c r="AK31" s="180"/>
      <c r="AL31" s="180"/>
      <c r="AM31" s="180"/>
      <c r="AN31" s="181"/>
      <c r="AP31" s="72"/>
      <c r="AQ31" s="237"/>
      <c r="AR31" s="323"/>
      <c r="AS31" s="323"/>
      <c r="AT31" s="323"/>
      <c r="AU31" s="323"/>
      <c r="AV31" s="323"/>
      <c r="AW31" s="323"/>
      <c r="AX31" s="323"/>
      <c r="AY31" s="323"/>
      <c r="AZ31" s="323"/>
      <c r="BA31" s="323"/>
      <c r="BB31" s="323"/>
      <c r="BC31" s="323"/>
      <c r="BD31" s="323"/>
      <c r="BE31" s="323"/>
      <c r="BF31" s="324"/>
      <c r="BG31" s="224"/>
      <c r="BH31" s="225"/>
      <c r="BI31" s="225"/>
      <c r="BJ31" s="4"/>
      <c r="BK31" s="190"/>
      <c r="BN31" s="92"/>
      <c r="BO31" s="4"/>
      <c r="BP31" s="22">
        <f>VLOOKUP(BP30,[1]eFFG!$O$4:$BW$274,61,FALSE)</f>
        <v>0</v>
      </c>
      <c r="BQ31" s="22"/>
    </row>
    <row r="32" spans="1:69" s="18" customFormat="1" ht="15" customHeight="1">
      <c r="A32" s="148"/>
      <c r="B32" s="124"/>
      <c r="C32" s="215"/>
      <c r="D32" s="215"/>
      <c r="E32" s="215"/>
      <c r="F32" s="215"/>
      <c r="G32" s="215"/>
      <c r="H32" s="215"/>
      <c r="I32" s="215"/>
      <c r="J32" s="215"/>
      <c r="K32" s="215"/>
      <c r="L32" s="215"/>
      <c r="M32" s="215"/>
      <c r="N32" s="215"/>
      <c r="O32" s="215"/>
      <c r="P32" s="215"/>
      <c r="Q32" s="339"/>
      <c r="R32" s="340"/>
      <c r="S32" s="340"/>
      <c r="U32" s="72"/>
      <c r="V32" s="175"/>
      <c r="W32" s="175"/>
      <c r="X32" s="179"/>
      <c r="Y32" s="180"/>
      <c r="Z32" s="180"/>
      <c r="AA32" s="180"/>
      <c r="AB32" s="180"/>
      <c r="AC32" s="180"/>
      <c r="AD32" s="180"/>
      <c r="AE32" s="180"/>
      <c r="AF32" s="180"/>
      <c r="AG32" s="180"/>
      <c r="AH32" s="180"/>
      <c r="AI32" s="180"/>
      <c r="AJ32" s="180"/>
      <c r="AK32" s="180"/>
      <c r="AL32" s="180"/>
      <c r="AM32" s="180"/>
      <c r="AN32" s="181"/>
      <c r="AP32" s="72"/>
      <c r="AQ32" s="115">
        <v>4</v>
      </c>
      <c r="AR32" s="116" t="str">
        <f>VLOOKUP(BJ24,[1]eFFG!$O$4:$BW$274,14,FALSE)</f>
        <v>Disagree with Both Government and NGOs</v>
      </c>
      <c r="AS32" s="116"/>
      <c r="AT32" s="116"/>
      <c r="AU32" s="116"/>
      <c r="AV32" s="116"/>
      <c r="AW32" s="116"/>
      <c r="AX32" s="116"/>
      <c r="AY32" s="116"/>
      <c r="AZ32" s="116"/>
      <c r="BA32" s="116"/>
      <c r="BB32" s="116"/>
      <c r="BC32" s="116"/>
      <c r="BD32" s="116"/>
      <c r="BE32" s="116"/>
      <c r="BF32" s="117"/>
      <c r="BG32" s="246" t="s">
        <v>8</v>
      </c>
      <c r="BH32" s="119"/>
      <c r="BI32" s="119"/>
      <c r="BK32" s="190"/>
      <c r="BN32" s="92"/>
      <c r="BO32" s="4"/>
      <c r="BP32" s="36" t="str">
        <f>VLOOKUP(BP30,[1]eFFG!$O$4:$BW$274,4,FALSE)</f>
        <v/>
      </c>
      <c r="BQ32" s="36"/>
    </row>
    <row r="33" spans="1:67" s="18" customFormat="1" ht="15" customHeight="1" thickBot="1">
      <c r="A33" s="148"/>
      <c r="B33" s="124"/>
      <c r="C33" s="215"/>
      <c r="D33" s="215"/>
      <c r="E33" s="215"/>
      <c r="F33" s="215"/>
      <c r="G33" s="215"/>
      <c r="H33" s="215"/>
      <c r="I33" s="215"/>
      <c r="J33" s="215"/>
      <c r="K33" s="215"/>
      <c r="L33" s="215"/>
      <c r="M33" s="215"/>
      <c r="N33" s="215"/>
      <c r="O33" s="215"/>
      <c r="P33" s="215"/>
      <c r="Q33" s="344"/>
      <c r="R33" s="345"/>
      <c r="S33" s="345"/>
      <c r="U33" s="72"/>
      <c r="V33" s="175"/>
      <c r="W33" s="175"/>
      <c r="X33" s="184"/>
      <c r="Y33" s="185"/>
      <c r="Z33" s="185"/>
      <c r="AA33" s="185"/>
      <c r="AB33" s="185"/>
      <c r="AC33" s="185"/>
      <c r="AD33" s="185"/>
      <c r="AE33" s="185"/>
      <c r="AF33" s="185"/>
      <c r="AG33" s="185"/>
      <c r="AH33" s="185"/>
      <c r="AI33" s="185"/>
      <c r="AJ33" s="185"/>
      <c r="AK33" s="185"/>
      <c r="AL33" s="185"/>
      <c r="AM33" s="185"/>
      <c r="AN33" s="186"/>
      <c r="AO33" s="91"/>
      <c r="AP33" s="45"/>
      <c r="AQ33" s="130"/>
      <c r="AR33" s="131"/>
      <c r="AS33" s="131"/>
      <c r="AT33" s="131"/>
      <c r="AU33" s="131"/>
      <c r="AV33" s="131"/>
      <c r="AW33" s="131"/>
      <c r="AX33" s="131"/>
      <c r="AY33" s="131"/>
      <c r="AZ33" s="131"/>
      <c r="BA33" s="131"/>
      <c r="BB33" s="131"/>
      <c r="BC33" s="131"/>
      <c r="BD33" s="131"/>
      <c r="BE33" s="131"/>
      <c r="BF33" s="132"/>
      <c r="BG33" s="346"/>
      <c r="BH33" s="225"/>
      <c r="BI33" s="225"/>
      <c r="BK33" s="190"/>
      <c r="BN33" s="92"/>
      <c r="BO33" s="4"/>
    </row>
    <row r="34" spans="1:67" s="18" customFormat="1" ht="14.25" customHeight="1" thickTop="1">
      <c r="A34" s="148">
        <v>3</v>
      </c>
      <c r="B34" s="135" t="str">
        <f>VLOOKUP(BN23,[1]eFFG!$O$1:$XX$40021,13,FALSE)</f>
        <v>Women should have no council and no role in village decision-making</v>
      </c>
      <c r="C34" s="238"/>
      <c r="D34" s="238"/>
      <c r="E34" s="238"/>
      <c r="F34" s="238"/>
      <c r="G34" s="238"/>
      <c r="H34" s="238"/>
      <c r="I34" s="238"/>
      <c r="J34" s="238"/>
      <c r="K34" s="238"/>
      <c r="L34" s="238"/>
      <c r="M34" s="238"/>
      <c r="N34" s="238"/>
      <c r="O34" s="238"/>
      <c r="P34" s="238"/>
      <c r="Q34" s="334" t="s">
        <v>8</v>
      </c>
      <c r="R34" s="335"/>
      <c r="S34" s="335"/>
      <c r="U34" s="72"/>
      <c r="V34" s="256">
        <v>1</v>
      </c>
      <c r="W34" s="257" t="str">
        <f>VLOOKUP(BP30,[1]eFFG!$O$4:$BW$274,11,FALSE)</f>
        <v>All Men in Village Are Against Participation of Women in Dispute Resolution</v>
      </c>
      <c r="X34" s="220"/>
      <c r="Y34" s="221"/>
      <c r="Z34" s="2"/>
      <c r="AA34" s="2"/>
      <c r="AB34" s="2"/>
      <c r="AC34" s="2"/>
      <c r="AD34" s="2"/>
      <c r="AE34" s="2"/>
      <c r="AF34" s="267"/>
      <c r="AG34" s="267"/>
      <c r="AH34" s="268"/>
      <c r="AI34" s="269"/>
      <c r="AJ34" s="270"/>
      <c r="AK34" s="269"/>
      <c r="AL34" s="271"/>
      <c r="AM34" s="271"/>
      <c r="AN34" s="272"/>
      <c r="AO34" s="19"/>
      <c r="AP34" s="161"/>
      <c r="AQ34" s="138" t="s">
        <v>0</v>
      </c>
      <c r="AR34" s="139" t="s">
        <v>35</v>
      </c>
      <c r="AS34" s="139"/>
      <c r="AT34" s="139"/>
      <c r="AU34" s="140"/>
      <c r="AV34" s="141" t="s">
        <v>8</v>
      </c>
      <c r="AW34" s="142"/>
      <c r="AX34" s="142"/>
      <c r="AY34" s="143"/>
      <c r="AZ34" s="144" t="s">
        <v>1</v>
      </c>
      <c r="BA34" s="145" t="s">
        <v>36</v>
      </c>
      <c r="BB34" s="146"/>
      <c r="BC34" s="146"/>
      <c r="BD34" s="146"/>
      <c r="BE34" s="146"/>
      <c r="BF34" s="147"/>
      <c r="BG34" s="141" t="s">
        <v>8</v>
      </c>
      <c r="BH34" s="142"/>
      <c r="BI34" s="142"/>
      <c r="BN34" s="347"/>
      <c r="BO34" s="4"/>
    </row>
    <row r="35" spans="1:67" s="18" customFormat="1" ht="14.25" customHeight="1">
      <c r="A35" s="148"/>
      <c r="B35" s="124"/>
      <c r="C35" s="215"/>
      <c r="D35" s="215"/>
      <c r="E35" s="215"/>
      <c r="F35" s="215"/>
      <c r="G35" s="215"/>
      <c r="H35" s="215"/>
      <c r="I35" s="215"/>
      <c r="J35" s="215"/>
      <c r="K35" s="215"/>
      <c r="L35" s="215"/>
      <c r="M35" s="215"/>
      <c r="N35" s="215"/>
      <c r="O35" s="215"/>
      <c r="P35" s="215"/>
      <c r="Q35" s="339"/>
      <c r="R35" s="340"/>
      <c r="S35" s="340"/>
      <c r="U35" s="72"/>
      <c r="V35" s="273">
        <v>2</v>
      </c>
      <c r="W35" s="274" t="str">
        <f>VLOOKUP(BP30,[1]eFFG!$O$4:$BW$274,12,FALSE)</f>
        <v>Most Men in Village Are Against Participation of Women in Dispute Resolution</v>
      </c>
      <c r="X35" s="275"/>
      <c r="Y35" s="275"/>
      <c r="Z35" s="275"/>
      <c r="AA35" s="275"/>
      <c r="AB35" s="275"/>
      <c r="AC35" s="275"/>
      <c r="AD35" s="275"/>
      <c r="AE35" s="275"/>
      <c r="AF35" s="275"/>
      <c r="AG35" s="275"/>
      <c r="AH35" s="275"/>
      <c r="AI35" s="275"/>
      <c r="AJ35" s="275"/>
      <c r="AK35" s="275"/>
      <c r="AL35" s="275"/>
      <c r="AM35" s="275"/>
      <c r="AN35" s="276"/>
      <c r="AO35" s="19"/>
      <c r="AP35" s="161"/>
      <c r="AQ35" s="148"/>
      <c r="AR35" s="149"/>
      <c r="AS35" s="149"/>
      <c r="AT35" s="149"/>
      <c r="AU35" s="150"/>
      <c r="AV35" s="118"/>
      <c r="AW35" s="119"/>
      <c r="AX35" s="119"/>
      <c r="AY35" s="151"/>
      <c r="AZ35" s="152"/>
      <c r="BA35" s="153"/>
      <c r="BB35" s="154"/>
      <c r="BC35" s="154"/>
      <c r="BD35" s="154"/>
      <c r="BE35" s="154"/>
      <c r="BF35" s="155"/>
      <c r="BG35" s="118"/>
      <c r="BH35" s="119"/>
      <c r="BI35" s="119"/>
      <c r="BN35" s="347"/>
      <c r="BO35" s="4"/>
    </row>
    <row r="36" spans="1:67" s="18" customFormat="1" ht="14.25" customHeight="1" thickBot="1">
      <c r="A36" s="348"/>
      <c r="B36" s="349"/>
      <c r="C36" s="350"/>
      <c r="D36" s="350"/>
      <c r="E36" s="350"/>
      <c r="F36" s="350"/>
      <c r="G36" s="350"/>
      <c r="H36" s="350"/>
      <c r="I36" s="350"/>
      <c r="J36" s="350"/>
      <c r="K36" s="350"/>
      <c r="L36" s="350"/>
      <c r="M36" s="350"/>
      <c r="N36" s="350"/>
      <c r="O36" s="350"/>
      <c r="P36" s="350"/>
      <c r="Q36" s="351"/>
      <c r="R36" s="352"/>
      <c r="S36" s="352"/>
      <c r="U36" s="72"/>
      <c r="V36" s="353"/>
      <c r="W36" s="274"/>
      <c r="X36" s="275"/>
      <c r="Y36" s="275"/>
      <c r="Z36" s="275"/>
      <c r="AA36" s="275"/>
      <c r="AB36" s="275"/>
      <c r="AC36" s="275"/>
      <c r="AD36" s="275"/>
      <c r="AE36" s="275"/>
      <c r="AF36" s="275"/>
      <c r="AG36" s="275"/>
      <c r="AH36" s="275"/>
      <c r="AI36" s="275"/>
      <c r="AJ36" s="275"/>
      <c r="AK36" s="275"/>
      <c r="AL36" s="275"/>
      <c r="AM36" s="275"/>
      <c r="AN36" s="276"/>
      <c r="AO36" s="19"/>
      <c r="AP36" s="19"/>
      <c r="AQ36" s="247"/>
      <c r="AR36" s="354"/>
      <c r="AS36" s="354"/>
      <c r="AT36" s="354"/>
      <c r="AU36" s="354"/>
      <c r="AV36" s="354"/>
      <c r="AW36" s="19"/>
      <c r="AX36" s="19"/>
      <c r="AY36" s="19"/>
      <c r="AZ36" s="19"/>
      <c r="BA36" s="247"/>
      <c r="BB36" s="208"/>
      <c r="BC36" s="208"/>
      <c r="BD36" s="208"/>
      <c r="BE36" s="208"/>
      <c r="BF36" s="208"/>
      <c r="BG36" s="19"/>
      <c r="BH36" s="19"/>
      <c r="BI36" s="19"/>
      <c r="BJ36" s="92"/>
      <c r="BK36" s="92"/>
      <c r="BN36" s="214"/>
      <c r="BO36" s="4"/>
    </row>
    <row r="37" spans="1:67" s="91" customFormat="1" ht="14.25" customHeight="1" thickTop="1">
      <c r="A37" s="138" t="s">
        <v>0</v>
      </c>
      <c r="B37" s="355" t="s">
        <v>35</v>
      </c>
      <c r="C37" s="139"/>
      <c r="D37" s="139"/>
      <c r="E37" s="140"/>
      <c r="F37" s="141" t="s">
        <v>8</v>
      </c>
      <c r="G37" s="142"/>
      <c r="H37" s="142"/>
      <c r="I37" s="143"/>
      <c r="J37" s="144" t="s">
        <v>1</v>
      </c>
      <c r="K37" s="145" t="s">
        <v>36</v>
      </c>
      <c r="L37" s="146"/>
      <c r="M37" s="146"/>
      <c r="N37" s="146"/>
      <c r="O37" s="146"/>
      <c r="P37" s="147"/>
      <c r="Q37" s="141" t="s">
        <v>8</v>
      </c>
      <c r="R37" s="142"/>
      <c r="S37" s="142"/>
      <c r="T37" s="4"/>
      <c r="U37" s="190"/>
      <c r="V37" s="273">
        <v>3</v>
      </c>
      <c r="W37" s="277" t="str">
        <f>VLOOKUP(BP30,[1]eFFG!$O$4:$BW$274,13,FALSE)</f>
        <v>Some Men in Village Are Against Participation of Women in Dispute Resolution</v>
      </c>
      <c r="X37" s="278"/>
      <c r="Y37" s="278"/>
      <c r="Z37" s="278"/>
      <c r="AA37" s="278"/>
      <c r="AB37" s="278"/>
      <c r="AC37" s="278"/>
      <c r="AD37" s="278"/>
      <c r="AE37" s="278"/>
      <c r="AF37" s="278"/>
      <c r="AG37" s="278"/>
      <c r="AH37" s="278"/>
      <c r="AI37" s="278"/>
      <c r="AJ37" s="278"/>
      <c r="AK37" s="278"/>
      <c r="AL37" s="278"/>
      <c r="AM37" s="278"/>
      <c r="AN37" s="279"/>
      <c r="AO37" s="4"/>
      <c r="AP37" s="4"/>
      <c r="AQ37" s="247"/>
      <c r="AR37" s="354"/>
      <c r="AS37" s="354"/>
      <c r="AT37" s="354"/>
      <c r="AU37" s="354"/>
      <c r="AV37" s="354"/>
      <c r="AW37" s="19"/>
      <c r="AX37" s="19"/>
      <c r="AY37" s="19"/>
      <c r="AZ37" s="19"/>
      <c r="BA37" s="247"/>
      <c r="BB37" s="208"/>
      <c r="BC37" s="208"/>
      <c r="BD37" s="208"/>
      <c r="BE37" s="208"/>
      <c r="BF37" s="208"/>
      <c r="BG37" s="19"/>
      <c r="BH37" s="19"/>
      <c r="BI37" s="19"/>
      <c r="BJ37" s="92"/>
      <c r="BK37" s="92"/>
      <c r="BL37" s="92"/>
      <c r="BM37" s="92"/>
      <c r="BO37" s="4"/>
    </row>
    <row r="38" spans="1:67" s="91" customFormat="1" ht="14.25" customHeight="1">
      <c r="A38" s="148"/>
      <c r="B38" s="356"/>
      <c r="C38" s="149"/>
      <c r="D38" s="149"/>
      <c r="E38" s="150"/>
      <c r="F38" s="118"/>
      <c r="G38" s="119"/>
      <c r="H38" s="119"/>
      <c r="I38" s="151"/>
      <c r="J38" s="152"/>
      <c r="K38" s="153"/>
      <c r="L38" s="154"/>
      <c r="M38" s="154"/>
      <c r="N38" s="154"/>
      <c r="O38" s="154"/>
      <c r="P38" s="155"/>
      <c r="Q38" s="118"/>
      <c r="R38" s="119"/>
      <c r="S38" s="119"/>
      <c r="T38" s="4"/>
      <c r="U38" s="190"/>
      <c r="V38" s="273"/>
      <c r="W38" s="277"/>
      <c r="X38" s="278"/>
      <c r="Y38" s="278"/>
      <c r="Z38" s="278"/>
      <c r="AA38" s="278"/>
      <c r="AB38" s="278"/>
      <c r="AC38" s="278"/>
      <c r="AD38" s="278"/>
      <c r="AE38" s="278"/>
      <c r="AF38" s="278"/>
      <c r="AG38" s="278"/>
      <c r="AH38" s="278"/>
      <c r="AI38" s="278"/>
      <c r="AJ38" s="278"/>
      <c r="AK38" s="278"/>
      <c r="AL38" s="278"/>
      <c r="AM38" s="278"/>
      <c r="AN38" s="279"/>
      <c r="AO38" s="171"/>
      <c r="AP38" s="171"/>
      <c r="AQ38" s="167"/>
      <c r="AR38" s="191"/>
      <c r="AS38" s="191"/>
      <c r="AT38" s="191"/>
      <c r="AU38" s="191"/>
      <c r="AV38" s="191"/>
      <c r="AW38" s="191"/>
      <c r="AX38" s="191"/>
      <c r="AY38" s="191"/>
      <c r="AZ38" s="191"/>
      <c r="BA38" s="191"/>
      <c r="BB38" s="191"/>
      <c r="BC38" s="191"/>
      <c r="BD38" s="191"/>
      <c r="BE38" s="191"/>
      <c r="BF38" s="191"/>
      <c r="BG38" s="19"/>
      <c r="BH38" s="19"/>
      <c r="BI38" s="19"/>
      <c r="BJ38" s="92"/>
      <c r="BK38" s="92"/>
      <c r="BL38" s="92"/>
      <c r="BM38" s="92"/>
      <c r="BN38" s="18"/>
      <c r="BO38" s="38"/>
    </row>
    <row r="39" spans="1:67" s="91" customFormat="1" ht="14.25" customHeight="1">
      <c r="A39" s="4"/>
      <c r="B39" s="4"/>
      <c r="C39" s="4"/>
      <c r="D39" s="4"/>
      <c r="E39" s="4"/>
      <c r="F39" s="4"/>
      <c r="G39" s="4"/>
      <c r="H39" s="4"/>
      <c r="I39" s="4"/>
      <c r="J39" s="4"/>
      <c r="K39" s="4"/>
      <c r="L39" s="4"/>
      <c r="M39" s="4"/>
      <c r="N39" s="4"/>
      <c r="O39" s="4"/>
      <c r="P39" s="4"/>
      <c r="Q39" s="4"/>
      <c r="R39" s="4"/>
      <c r="S39" s="4"/>
      <c r="T39" s="4"/>
      <c r="U39" s="4"/>
      <c r="V39" s="273">
        <v>4</v>
      </c>
      <c r="W39" s="357" t="str">
        <f>VLOOKUP(BP30,[1]eFFG!$O$4:$BW$274,14,FALSE)</f>
        <v>No Men in Village Are Against Participation of Women in Dispute Resolution</v>
      </c>
      <c r="X39" s="358"/>
      <c r="Y39" s="358"/>
      <c r="Z39" s="358"/>
      <c r="AA39" s="358"/>
      <c r="AB39" s="358"/>
      <c r="AC39" s="358"/>
      <c r="AD39" s="358"/>
      <c r="AE39" s="358"/>
      <c r="AF39" s="358"/>
      <c r="AG39" s="358"/>
      <c r="AH39" s="358"/>
      <c r="AI39" s="358"/>
      <c r="AJ39" s="358"/>
      <c r="AK39" s="358"/>
      <c r="AL39" s="358"/>
      <c r="AM39" s="358"/>
      <c r="AN39" s="263" t="s">
        <v>0</v>
      </c>
      <c r="AO39" s="46"/>
      <c r="AP39" s="38"/>
      <c r="AQ39" s="4"/>
      <c r="AR39" s="4"/>
      <c r="AS39" s="4"/>
      <c r="AT39" s="4"/>
      <c r="AU39" s="4"/>
      <c r="AV39" s="4"/>
      <c r="AW39" s="4"/>
      <c r="AX39" s="4"/>
      <c r="AY39" s="4"/>
      <c r="AZ39" s="4"/>
      <c r="BA39" s="4"/>
      <c r="BB39" s="4"/>
      <c r="BC39" s="4"/>
      <c r="BD39" s="4"/>
      <c r="BE39" s="4"/>
      <c r="BF39" s="4"/>
      <c r="BG39" s="4"/>
      <c r="BH39" s="4"/>
      <c r="BI39" s="4"/>
      <c r="BJ39" s="90"/>
      <c r="BK39" s="90"/>
      <c r="BN39" s="84"/>
      <c r="BO39" s="38"/>
    </row>
    <row r="40" spans="1:67" s="91" customFormat="1" ht="14.25" customHeight="1">
      <c r="A40" s="16"/>
      <c r="B40" s="359"/>
      <c r="C40" s="359"/>
      <c r="D40" s="4"/>
      <c r="E40" s="4"/>
      <c r="F40" s="4"/>
      <c r="G40" s="4"/>
      <c r="H40" s="4"/>
      <c r="I40" s="4"/>
      <c r="J40" s="4"/>
      <c r="K40" s="4"/>
      <c r="L40" s="4"/>
      <c r="M40" s="4"/>
      <c r="N40" s="4"/>
      <c r="O40" s="4"/>
      <c r="P40" s="4"/>
      <c r="Q40" s="4"/>
      <c r="R40" s="4"/>
      <c r="S40" s="16"/>
      <c r="T40" s="4"/>
      <c r="U40" s="4"/>
      <c r="V40" s="273"/>
      <c r="W40" s="360"/>
      <c r="X40" s="361"/>
      <c r="Y40" s="361"/>
      <c r="Z40" s="361"/>
      <c r="AA40" s="361"/>
      <c r="AB40" s="361"/>
      <c r="AC40" s="361"/>
      <c r="AD40" s="361"/>
      <c r="AE40" s="361"/>
      <c r="AF40" s="361"/>
      <c r="AG40" s="361"/>
      <c r="AH40" s="361"/>
      <c r="AI40" s="361"/>
      <c r="AJ40" s="361"/>
      <c r="AK40" s="361"/>
      <c r="AL40" s="361"/>
      <c r="AM40" s="361"/>
      <c r="AN40" s="261" t="s">
        <v>1</v>
      </c>
      <c r="AO40" s="4"/>
      <c r="AP40" s="4"/>
      <c r="AQ40" s="4"/>
      <c r="AR40" s="4"/>
      <c r="AS40" s="4"/>
      <c r="AT40" s="4"/>
      <c r="AU40" s="4"/>
      <c r="AV40" s="4"/>
      <c r="AW40" s="4"/>
      <c r="AX40" s="4"/>
      <c r="AY40" s="4"/>
      <c r="AZ40" s="4"/>
      <c r="BA40" s="4"/>
      <c r="BB40" s="4"/>
      <c r="BC40" s="4"/>
      <c r="BD40" s="4"/>
      <c r="BE40" s="4"/>
      <c r="BF40" s="4"/>
      <c r="BG40" s="4"/>
      <c r="BH40" s="4"/>
      <c r="BI40" s="4"/>
      <c r="BJ40" s="90"/>
      <c r="BK40" s="90"/>
      <c r="BN40" s="46"/>
      <c r="BO40" s="38"/>
    </row>
    <row r="41" spans="1:67" s="91" customFormat="1" ht="14.25" customHeight="1">
      <c r="A41" s="4"/>
      <c r="B41" s="4"/>
      <c r="C41" s="4"/>
      <c r="D41" s="4"/>
      <c r="E41" s="4"/>
      <c r="F41" s="4"/>
      <c r="G41" s="4"/>
      <c r="H41" s="4"/>
      <c r="I41" s="4"/>
      <c r="J41" s="4"/>
      <c r="K41" s="4"/>
      <c r="L41" s="4"/>
      <c r="M41" s="4"/>
      <c r="N41" s="4"/>
      <c r="O41" s="4"/>
      <c r="P41" s="4"/>
      <c r="Q41" s="4"/>
      <c r="R41" s="4"/>
      <c r="S41" s="4"/>
      <c r="T41" s="4"/>
      <c r="U41" s="4"/>
      <c r="V41" s="362"/>
      <c r="W41" s="363"/>
      <c r="X41" s="53"/>
      <c r="Y41" s="53"/>
      <c r="Z41" s="53"/>
      <c r="AA41" s="53"/>
      <c r="AB41" s="53"/>
      <c r="AC41" s="53"/>
      <c r="AD41" s="53"/>
      <c r="AE41" s="364"/>
      <c r="AF41" s="365"/>
      <c r="AG41" s="53"/>
      <c r="AH41" s="53"/>
      <c r="AI41" s="53"/>
      <c r="AJ41" s="53"/>
      <c r="AK41" s="53"/>
      <c r="AL41" s="53"/>
      <c r="AM41" s="53"/>
      <c r="AN41" s="53"/>
      <c r="AO41" s="4"/>
      <c r="AP41" s="4"/>
      <c r="AQ41" s="4"/>
      <c r="AR41" s="4"/>
      <c r="AS41" s="4"/>
      <c r="AT41" s="167"/>
      <c r="AU41" s="248"/>
      <c r="AV41" s="248"/>
      <c r="AW41" s="248"/>
      <c r="AX41" s="248"/>
      <c r="AY41" s="248"/>
      <c r="AZ41" s="19"/>
      <c r="BA41" s="19"/>
      <c r="BB41" s="19"/>
      <c r="BC41" s="4"/>
      <c r="BD41" s="4"/>
      <c r="BE41" s="4"/>
      <c r="BF41" s="4"/>
      <c r="BG41" s="4"/>
      <c r="BH41" s="4"/>
      <c r="BI41" s="4"/>
      <c r="BJ41" s="90"/>
      <c r="BK41" s="90"/>
      <c r="BN41" s="4"/>
      <c r="BO41" s="4"/>
    </row>
    <row r="42" spans="1:67" s="91" customFormat="1">
      <c r="A42" s="1" t="str">
        <f>CONCATENATE([1]Sections!$P$1, " - / - ",[1]Sections!$P$11," ",[1]Sections!$Q$11,": ",[1]Sections!$S$11," [ ",[1]Sections!$V$2," ",ROMAN(COUNT($BL$1:$BL$942))," / ",ROMAN(BL42)," ]")</f>
        <v>Female Focus Group Questionnaire - / - Section 8: Village Issues [ Page II / II ]</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90"/>
      <c r="BK42" s="90"/>
      <c r="BL42" s="91">
        <v>2</v>
      </c>
      <c r="BM42" s="91">
        <v>2</v>
      </c>
    </row>
    <row r="43" spans="1:67" s="91" customFormat="1" ht="6"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90"/>
      <c r="BK43" s="90"/>
    </row>
    <row r="44" spans="1:67" s="91" customFormat="1" ht="15" customHeight="1">
      <c r="A44" s="175">
        <f>VLOOKUP(BN44,[1]eFFG!$H$4:$J$274,3,FALSE)</f>
        <v>8.1099999999999977</v>
      </c>
      <c r="B44" s="175"/>
      <c r="C44" s="177" t="str">
        <f>VLOOKUP(BN44,[1]eFFG!$O$4:$BW$274,9,FALSE)</f>
        <v>Do the men in your village think it is OK for women to hold positions inside the government and/or NGOs?</v>
      </c>
      <c r="D44" s="99"/>
      <c r="E44" s="99"/>
      <c r="F44" s="99"/>
      <c r="G44" s="99"/>
      <c r="H44" s="99"/>
      <c r="I44" s="99"/>
      <c r="J44" s="99"/>
      <c r="K44" s="99"/>
      <c r="L44" s="99"/>
      <c r="M44" s="99"/>
      <c r="N44" s="99"/>
      <c r="O44" s="99"/>
      <c r="P44" s="99"/>
      <c r="Q44" s="99"/>
      <c r="R44" s="99"/>
      <c r="S44" s="100"/>
      <c r="T44" s="4"/>
      <c r="U44" s="366"/>
      <c r="V44" s="367">
        <f>VLOOKUP(BJ45,[1]eFFG!$H$4:$J$3012,3,FALSE)</f>
        <v>8.1199999999999974</v>
      </c>
      <c r="W44" s="367"/>
      <c r="X44" s="368" t="str">
        <f>VLOOKUP(BJ45,[1]eFFG!$O$4:$XX$3012,9,FALSE)</f>
        <v>In your opinion, is it correct for girls to go to school? [IF YES] Until what class girls should study?</v>
      </c>
      <c r="Y44" s="368"/>
      <c r="Z44" s="368"/>
      <c r="AA44" s="368"/>
      <c r="AB44" s="368"/>
      <c r="AC44" s="368"/>
      <c r="AD44" s="368"/>
      <c r="AE44" s="368"/>
      <c r="AF44" s="368"/>
      <c r="AG44" s="368"/>
      <c r="AH44" s="368"/>
      <c r="AI44" s="368"/>
      <c r="AJ44" s="368"/>
      <c r="AK44" s="368"/>
      <c r="AL44" s="368"/>
      <c r="AM44" s="368"/>
      <c r="AN44" s="368"/>
      <c r="AO44" s="4"/>
      <c r="AP44" s="366"/>
      <c r="AQ44" s="367">
        <f>VLOOKUP(BJ44,[1]eFFG!$H$4:$J$3012,3,FALSE)</f>
        <v>8.1299999999999972</v>
      </c>
      <c r="AR44" s="367"/>
      <c r="AS44" s="368" t="str">
        <f>VLOOKUP(BJ44,[1]eFFG!$O$4:$XX$3012,9,FALSE)</f>
        <v>Do the men in the village agree that girls should be able to study up to {CLASS MENTIONED}? [IF NO] Until what class do most of the men in the village think that girls should study until?</v>
      </c>
      <c r="AT44" s="368"/>
      <c r="AU44" s="368"/>
      <c r="AV44" s="368"/>
      <c r="AW44" s="368"/>
      <c r="AX44" s="368"/>
      <c r="AY44" s="368"/>
      <c r="AZ44" s="368"/>
      <c r="BA44" s="368"/>
      <c r="BB44" s="368"/>
      <c r="BC44" s="368"/>
      <c r="BD44" s="368"/>
      <c r="BE44" s="368"/>
      <c r="BF44" s="368"/>
      <c r="BG44" s="368"/>
      <c r="BH44" s="368"/>
      <c r="BI44" s="368"/>
      <c r="BJ44" s="369" t="s">
        <v>32</v>
      </c>
      <c r="BK44" s="370"/>
      <c r="BL44" s="370"/>
      <c r="BM44" s="92"/>
      <c r="BN44" s="103" t="s">
        <v>31</v>
      </c>
      <c r="BO44" s="103"/>
    </row>
    <row r="45" spans="1:67" s="91" customFormat="1" ht="15" customHeight="1">
      <c r="A45" s="175"/>
      <c r="B45" s="175"/>
      <c r="C45" s="184"/>
      <c r="D45" s="185"/>
      <c r="E45" s="185"/>
      <c r="F45" s="185"/>
      <c r="G45" s="185"/>
      <c r="H45" s="185"/>
      <c r="I45" s="185"/>
      <c r="J45" s="185"/>
      <c r="K45" s="185"/>
      <c r="L45" s="185"/>
      <c r="M45" s="185"/>
      <c r="N45" s="185"/>
      <c r="O45" s="185"/>
      <c r="P45" s="185"/>
      <c r="Q45" s="185"/>
      <c r="R45" s="185"/>
      <c r="S45" s="186"/>
      <c r="T45" s="4"/>
      <c r="U45" s="366"/>
      <c r="V45" s="367"/>
      <c r="W45" s="367"/>
      <c r="X45" s="368"/>
      <c r="Y45" s="368"/>
      <c r="Z45" s="368"/>
      <c r="AA45" s="368"/>
      <c r="AB45" s="368"/>
      <c r="AC45" s="368"/>
      <c r="AD45" s="368"/>
      <c r="AE45" s="368"/>
      <c r="AF45" s="368"/>
      <c r="AG45" s="368"/>
      <c r="AH45" s="368"/>
      <c r="AI45" s="368"/>
      <c r="AJ45" s="368"/>
      <c r="AK45" s="368"/>
      <c r="AL45" s="368"/>
      <c r="AM45" s="368"/>
      <c r="AN45" s="368"/>
      <c r="AO45" s="38"/>
      <c r="AP45" s="366"/>
      <c r="AQ45" s="367"/>
      <c r="AR45" s="367"/>
      <c r="AS45" s="368"/>
      <c r="AT45" s="368"/>
      <c r="AU45" s="368"/>
      <c r="AV45" s="368"/>
      <c r="AW45" s="368"/>
      <c r="AX45" s="368"/>
      <c r="AY45" s="368"/>
      <c r="AZ45" s="368"/>
      <c r="BA45" s="368"/>
      <c r="BB45" s="368"/>
      <c r="BC45" s="368"/>
      <c r="BD45" s="368"/>
      <c r="BE45" s="368"/>
      <c r="BF45" s="368"/>
      <c r="BG45" s="368"/>
      <c r="BH45" s="368"/>
      <c r="BI45" s="368"/>
      <c r="BJ45" s="369">
        <v>10.09</v>
      </c>
      <c r="BK45" s="371"/>
      <c r="BL45" s="371"/>
      <c r="BM45" s="92"/>
      <c r="BN45" s="22">
        <f>VLOOKUP(BN44,[1]eFFG!$O$4:$BW$274,61,FALSE)</f>
        <v>0</v>
      </c>
      <c r="BO45" s="22"/>
    </row>
    <row r="46" spans="1:67" s="91" customFormat="1" ht="15" customHeight="1">
      <c r="A46" s="237">
        <v>1</v>
      </c>
      <c r="B46" s="372" t="str">
        <f>VLOOKUP(BN44,[1]eFFG!$O$4:$BW$274,11,FALSE)</f>
        <v>All Men in Village Are Against Women Working in Government / NGOs</v>
      </c>
      <c r="C46" s="323"/>
      <c r="D46" s="323"/>
      <c r="E46" s="323"/>
      <c r="F46" s="323"/>
      <c r="G46" s="323"/>
      <c r="H46" s="323"/>
      <c r="I46" s="323"/>
      <c r="J46" s="323"/>
      <c r="K46" s="323"/>
      <c r="L46" s="323"/>
      <c r="M46" s="323"/>
      <c r="N46" s="323"/>
      <c r="O46" s="323"/>
      <c r="P46" s="323"/>
      <c r="Q46" s="323"/>
      <c r="R46" s="323"/>
      <c r="S46" s="373"/>
      <c r="T46" s="4"/>
      <c r="U46" s="366"/>
      <c r="V46" s="367"/>
      <c r="W46" s="367"/>
      <c r="X46" s="368"/>
      <c r="Y46" s="368"/>
      <c r="Z46" s="368"/>
      <c r="AA46" s="368"/>
      <c r="AB46" s="368"/>
      <c r="AC46" s="368"/>
      <c r="AD46" s="368"/>
      <c r="AE46" s="368"/>
      <c r="AF46" s="368"/>
      <c r="AG46" s="368"/>
      <c r="AH46" s="368"/>
      <c r="AI46" s="368"/>
      <c r="AJ46" s="368"/>
      <c r="AK46" s="368"/>
      <c r="AL46" s="368"/>
      <c r="AM46" s="368"/>
      <c r="AN46" s="368"/>
      <c r="AO46" s="374"/>
      <c r="AP46" s="366"/>
      <c r="AQ46" s="367"/>
      <c r="AR46" s="367"/>
      <c r="AS46" s="368"/>
      <c r="AT46" s="368"/>
      <c r="AU46" s="368"/>
      <c r="AV46" s="368"/>
      <c r="AW46" s="368"/>
      <c r="AX46" s="368"/>
      <c r="AY46" s="368"/>
      <c r="AZ46" s="368"/>
      <c r="BA46" s="368"/>
      <c r="BB46" s="368"/>
      <c r="BC46" s="368"/>
      <c r="BD46" s="368"/>
      <c r="BE46" s="368"/>
      <c r="BF46" s="368"/>
      <c r="BG46" s="368"/>
      <c r="BH46" s="368"/>
      <c r="BI46" s="368"/>
      <c r="BJ46" s="374"/>
      <c r="BK46" s="375"/>
      <c r="BL46" s="123"/>
      <c r="BM46" s="92"/>
      <c r="BN46" s="36" t="str">
        <f>VLOOKUP(BN44,[1]eFFG!$O$4:$BW$274,4,FALSE)</f>
        <v/>
      </c>
      <c r="BO46" s="36"/>
    </row>
    <row r="47" spans="1:67" s="91" customFormat="1" ht="15" customHeight="1">
      <c r="A47" s="120"/>
      <c r="B47" s="376"/>
      <c r="C47" s="377"/>
      <c r="D47" s="377"/>
      <c r="E47" s="377"/>
      <c r="F47" s="377"/>
      <c r="G47" s="377"/>
      <c r="H47" s="377"/>
      <c r="I47" s="377"/>
      <c r="J47" s="377"/>
      <c r="K47" s="377"/>
      <c r="L47" s="377"/>
      <c r="M47" s="377"/>
      <c r="N47" s="377"/>
      <c r="O47" s="377"/>
      <c r="P47" s="377"/>
      <c r="Q47" s="377"/>
      <c r="R47" s="377"/>
      <c r="S47" s="378"/>
      <c r="U47" s="379"/>
      <c r="V47" s="106" t="str">
        <f>VLOOKUP(BJ45,[1]eFFG!$H$1:$X$500,17,FALSE)</f>
        <v>[COUNT NUMBER OF RESPONDENTS GIVING EACH ANSWER AND ENTER NUMBER IN BOXES BELOW]</v>
      </c>
      <c r="W47" s="107"/>
      <c r="X47" s="107"/>
      <c r="Y47" s="107"/>
      <c r="Z47" s="107"/>
      <c r="AA47" s="107"/>
      <c r="AB47" s="107"/>
      <c r="AC47" s="107"/>
      <c r="AD47" s="107"/>
      <c r="AE47" s="107"/>
      <c r="AF47" s="107"/>
      <c r="AG47" s="107"/>
      <c r="AH47" s="107"/>
      <c r="AI47" s="107"/>
      <c r="AJ47" s="107"/>
      <c r="AK47" s="107"/>
      <c r="AL47" s="107"/>
      <c r="AM47" s="107"/>
      <c r="AN47" s="108"/>
      <c r="AO47" s="380"/>
      <c r="AP47" s="366"/>
      <c r="AQ47" s="367"/>
      <c r="AR47" s="367"/>
      <c r="AS47" s="368"/>
      <c r="AT47" s="368"/>
      <c r="AU47" s="368"/>
      <c r="AV47" s="368"/>
      <c r="AW47" s="368"/>
      <c r="AX47" s="368"/>
      <c r="AY47" s="368"/>
      <c r="AZ47" s="368"/>
      <c r="BA47" s="368"/>
      <c r="BB47" s="368"/>
      <c r="BC47" s="368"/>
      <c r="BD47" s="368"/>
      <c r="BE47" s="368"/>
      <c r="BF47" s="368"/>
      <c r="BG47" s="368"/>
      <c r="BH47" s="368"/>
      <c r="BI47" s="368"/>
      <c r="BJ47" s="380"/>
      <c r="BK47" s="19"/>
      <c r="BL47" s="123"/>
      <c r="BM47" s="92"/>
    </row>
    <row r="48" spans="1:67" s="91" customFormat="1" ht="14.25" customHeight="1">
      <c r="A48" s="273">
        <v>2</v>
      </c>
      <c r="B48" s="274" t="str">
        <f>VLOOKUP(BN44,[1]eFFG!$O$4:$BW$274,12,FALSE)</f>
        <v>Most Men in Village Are Against Women Working in Government / NGOs</v>
      </c>
      <c r="C48" s="275"/>
      <c r="D48" s="275"/>
      <c r="E48" s="275"/>
      <c r="F48" s="275"/>
      <c r="G48" s="275"/>
      <c r="H48" s="275"/>
      <c r="I48" s="275"/>
      <c r="J48" s="275"/>
      <c r="K48" s="275"/>
      <c r="L48" s="275"/>
      <c r="M48" s="275"/>
      <c r="N48" s="275"/>
      <c r="O48" s="275"/>
      <c r="P48" s="275"/>
      <c r="Q48" s="275"/>
      <c r="R48" s="275"/>
      <c r="S48" s="276"/>
      <c r="T48" s="19"/>
      <c r="U48" s="381"/>
      <c r="V48" s="111"/>
      <c r="W48" s="112"/>
      <c r="X48" s="112"/>
      <c r="Y48" s="112"/>
      <c r="Z48" s="112"/>
      <c r="AA48" s="112"/>
      <c r="AB48" s="112"/>
      <c r="AC48" s="112"/>
      <c r="AD48" s="112"/>
      <c r="AE48" s="112"/>
      <c r="AF48" s="112"/>
      <c r="AG48" s="112"/>
      <c r="AH48" s="112"/>
      <c r="AI48" s="112"/>
      <c r="AJ48" s="112"/>
      <c r="AK48" s="112"/>
      <c r="AL48" s="112"/>
      <c r="AM48" s="112"/>
      <c r="AN48" s="113"/>
      <c r="AO48" s="380"/>
      <c r="AP48" s="366"/>
      <c r="AQ48" s="120">
        <v>1</v>
      </c>
      <c r="AR48" s="382" t="str">
        <f>VLOOKUP(BJ44,[1]eFFG!$O$4:$XX$4020,11,FALSE)</f>
        <v>Men in Village Agree That Girls Should Attend School Until this Class</v>
      </c>
      <c r="AS48" s="382"/>
      <c r="AT48" s="382"/>
      <c r="AU48" s="382"/>
      <c r="AV48" s="382"/>
      <c r="AW48" s="382"/>
      <c r="AX48" s="382"/>
      <c r="AY48" s="382"/>
      <c r="AZ48" s="383"/>
      <c r="BA48" s="384">
        <v>8</v>
      </c>
      <c r="BB48" s="208" t="str">
        <f>VLOOKUP(BJ44,[1]eFFG!$O$4:$XX$4020,18,FALSE)</f>
        <v>Class 6</v>
      </c>
      <c r="BC48" s="92"/>
      <c r="BD48" s="92"/>
      <c r="BE48" s="38"/>
      <c r="BF48" s="38"/>
      <c r="BG48" s="38"/>
      <c r="BH48" s="53"/>
      <c r="BI48" s="55"/>
      <c r="BJ48" s="19"/>
      <c r="BK48" s="375"/>
      <c r="BL48" s="375"/>
      <c r="BM48" s="92"/>
    </row>
    <row r="49" spans="1:65" s="91" customFormat="1" ht="14.25" customHeight="1">
      <c r="A49" s="353"/>
      <c r="B49" s="274"/>
      <c r="C49" s="275"/>
      <c r="D49" s="275"/>
      <c r="E49" s="275"/>
      <c r="F49" s="275"/>
      <c r="G49" s="275"/>
      <c r="H49" s="275"/>
      <c r="I49" s="275"/>
      <c r="J49" s="275"/>
      <c r="K49" s="275"/>
      <c r="L49" s="275"/>
      <c r="M49" s="275"/>
      <c r="N49" s="275"/>
      <c r="O49" s="275"/>
      <c r="P49" s="275"/>
      <c r="Q49" s="275"/>
      <c r="R49" s="275"/>
      <c r="S49" s="276"/>
      <c r="T49" s="19"/>
      <c r="U49" s="381"/>
      <c r="V49" s="115">
        <v>1</v>
      </c>
      <c r="W49" s="385" t="str">
        <f>VLOOKUP(BJ45,[1]eFFG!$O$4:$XX$4020,11,FALSE)</f>
        <v>Girls Should Not Study At All</v>
      </c>
      <c r="X49" s="386"/>
      <c r="Y49" s="386"/>
      <c r="Z49" s="386"/>
      <c r="AA49" s="386"/>
      <c r="AB49" s="386"/>
      <c r="AC49" s="386"/>
      <c r="AD49" s="386"/>
      <c r="AE49" s="386"/>
      <c r="AF49" s="386"/>
      <c r="AG49" s="386"/>
      <c r="AH49" s="386"/>
      <c r="AI49" s="386"/>
      <c r="AJ49" s="386"/>
      <c r="AK49" s="387"/>
      <c r="AL49" s="118" t="s">
        <v>8</v>
      </c>
      <c r="AM49" s="119"/>
      <c r="AN49" s="119"/>
      <c r="AO49" s="380"/>
      <c r="AP49" s="366"/>
      <c r="AQ49" s="273"/>
      <c r="AR49" s="382"/>
      <c r="AS49" s="382"/>
      <c r="AT49" s="382"/>
      <c r="AU49" s="382"/>
      <c r="AV49" s="382"/>
      <c r="AW49" s="382"/>
      <c r="AX49" s="382"/>
      <c r="AY49" s="382"/>
      <c r="AZ49" s="383"/>
      <c r="BA49" s="261">
        <v>9</v>
      </c>
      <c r="BB49" s="388" t="str">
        <f>VLOOKUP(BJ44,[1]eFFG!$O$4:$XX$4020,19,FALSE)</f>
        <v>Class 7</v>
      </c>
      <c r="BC49" s="389"/>
      <c r="BD49" s="389"/>
      <c r="BE49" s="390"/>
      <c r="BF49" s="390"/>
      <c r="BG49" s="390"/>
      <c r="BH49" s="391"/>
      <c r="BI49" s="392"/>
      <c r="BJ49" s="19"/>
      <c r="BK49" s="19"/>
      <c r="BL49" s="19"/>
      <c r="BM49" s="92"/>
    </row>
    <row r="50" spans="1:65" s="91" customFormat="1" ht="14.25" customHeight="1">
      <c r="A50" s="273">
        <v>3</v>
      </c>
      <c r="B50" s="277" t="str">
        <f>VLOOKUP(BN44,[1]eFFG!$O$4:$BW$274,13,FALSE)</f>
        <v>Some Men in Village Are Against Women Working in Government / NGOs</v>
      </c>
      <c r="C50" s="278"/>
      <c r="D50" s="278"/>
      <c r="E50" s="278"/>
      <c r="F50" s="278"/>
      <c r="G50" s="278"/>
      <c r="H50" s="278"/>
      <c r="I50" s="278"/>
      <c r="J50" s="278"/>
      <c r="K50" s="278"/>
      <c r="L50" s="278"/>
      <c r="M50" s="278"/>
      <c r="N50" s="278"/>
      <c r="O50" s="278"/>
      <c r="P50" s="278"/>
      <c r="Q50" s="278"/>
      <c r="R50" s="278"/>
      <c r="S50" s="279"/>
      <c r="T50" s="19"/>
      <c r="U50" s="381"/>
      <c r="V50" s="120"/>
      <c r="W50" s="393"/>
      <c r="X50" s="394"/>
      <c r="Y50" s="394"/>
      <c r="Z50" s="394"/>
      <c r="AA50" s="394"/>
      <c r="AB50" s="394"/>
      <c r="AC50" s="394"/>
      <c r="AD50" s="394"/>
      <c r="AE50" s="394"/>
      <c r="AF50" s="394"/>
      <c r="AG50" s="394"/>
      <c r="AH50" s="394"/>
      <c r="AI50" s="394"/>
      <c r="AJ50" s="394"/>
      <c r="AK50" s="395"/>
      <c r="AL50" s="118"/>
      <c r="AM50" s="119"/>
      <c r="AN50" s="119"/>
      <c r="AO50" s="380"/>
      <c r="AP50" s="366"/>
      <c r="AQ50" s="273">
        <v>2</v>
      </c>
      <c r="AR50" s="396" t="str">
        <f>VLOOKUP(BJ44,[1]eFFG!$O$4:$XX$4020,12,FALSE)</f>
        <v>Men in Village Are Against Girls Studying At All</v>
      </c>
      <c r="AS50" s="397"/>
      <c r="AT50" s="397"/>
      <c r="AU50" s="397"/>
      <c r="AV50" s="397"/>
      <c r="AW50" s="397"/>
      <c r="AX50" s="397"/>
      <c r="AY50" s="397"/>
      <c r="AZ50" s="398"/>
      <c r="BA50" s="261">
        <v>10</v>
      </c>
      <c r="BB50" s="388" t="str">
        <f>VLOOKUP(BJ44,[1]eFFG!$O$4:$XX$4020,20,FALSE)</f>
        <v>Class 8</v>
      </c>
      <c r="BC50" s="389"/>
      <c r="BD50" s="389"/>
      <c r="BE50" s="391"/>
      <c r="BF50" s="288"/>
      <c r="BG50" s="288"/>
      <c r="BH50" s="391"/>
      <c r="BI50" s="392"/>
      <c r="BJ50" s="19"/>
      <c r="BK50" s="375"/>
      <c r="BL50" s="375"/>
      <c r="BM50" s="92"/>
    </row>
    <row r="51" spans="1:65" s="91" customFormat="1" ht="14.25" customHeight="1">
      <c r="A51" s="273"/>
      <c r="B51" s="277"/>
      <c r="C51" s="278"/>
      <c r="D51" s="278"/>
      <c r="E51" s="278"/>
      <c r="F51" s="278"/>
      <c r="G51" s="278"/>
      <c r="H51" s="278"/>
      <c r="I51" s="278"/>
      <c r="J51" s="278"/>
      <c r="K51" s="278"/>
      <c r="L51" s="278"/>
      <c r="M51" s="278"/>
      <c r="N51" s="278"/>
      <c r="O51" s="278"/>
      <c r="P51" s="278"/>
      <c r="Q51" s="278"/>
      <c r="R51" s="278"/>
      <c r="S51" s="279"/>
      <c r="T51" s="4"/>
      <c r="U51" s="366"/>
      <c r="V51" s="115">
        <v>2</v>
      </c>
      <c r="W51" s="385" t="str">
        <f>VLOOKUP(BJ45,[1]eFFG!$O$4:$XX$4020,12,FALSE)</f>
        <v>Class 1</v>
      </c>
      <c r="X51" s="386"/>
      <c r="Y51" s="386"/>
      <c r="Z51" s="386"/>
      <c r="AA51" s="386"/>
      <c r="AB51" s="386"/>
      <c r="AC51" s="386"/>
      <c r="AD51" s="386"/>
      <c r="AE51" s="386"/>
      <c r="AF51" s="386"/>
      <c r="AG51" s="386"/>
      <c r="AH51" s="386"/>
      <c r="AI51" s="386"/>
      <c r="AJ51" s="386"/>
      <c r="AK51" s="387"/>
      <c r="AL51" s="118" t="s">
        <v>8</v>
      </c>
      <c r="AM51" s="119"/>
      <c r="AN51" s="119"/>
      <c r="AO51" s="380"/>
      <c r="AP51" s="366"/>
      <c r="AQ51" s="273"/>
      <c r="AR51" s="399"/>
      <c r="AS51" s="400"/>
      <c r="AT51" s="400"/>
      <c r="AU51" s="400"/>
      <c r="AV51" s="400"/>
      <c r="AW51" s="400"/>
      <c r="AX51" s="400"/>
      <c r="AY51" s="400"/>
      <c r="AZ51" s="401"/>
      <c r="BA51" s="261">
        <v>11</v>
      </c>
      <c r="BB51" s="388" t="str">
        <f>VLOOKUP(BJ44,[1]eFFG!$O$4:$XX$4020,21,FALSE)</f>
        <v>Class 9</v>
      </c>
      <c r="BC51" s="389"/>
      <c r="BD51" s="389"/>
      <c r="BE51" s="391"/>
      <c r="BF51" s="288"/>
      <c r="BG51" s="288"/>
      <c r="BH51" s="391"/>
      <c r="BI51" s="392"/>
      <c r="BJ51" s="19"/>
      <c r="BK51" s="92"/>
      <c r="BL51" s="92"/>
      <c r="BM51" s="92"/>
    </row>
    <row r="52" spans="1:65" s="91" customFormat="1" ht="14.25" customHeight="1">
      <c r="A52" s="273">
        <v>4</v>
      </c>
      <c r="B52" s="357" t="str">
        <f>VLOOKUP(BN44,[1]eFFG!$O$4:$BW$274,14,FALSE)</f>
        <v>No Men in Village Are Against Women Working in Government / NGOs</v>
      </c>
      <c r="C52" s="358"/>
      <c r="D52" s="358"/>
      <c r="E52" s="358"/>
      <c r="F52" s="358"/>
      <c r="G52" s="358"/>
      <c r="H52" s="358"/>
      <c r="I52" s="358"/>
      <c r="J52" s="358"/>
      <c r="K52" s="358"/>
      <c r="L52" s="358"/>
      <c r="M52" s="358"/>
      <c r="N52" s="358"/>
      <c r="O52" s="358"/>
      <c r="P52" s="358"/>
      <c r="Q52" s="358"/>
      <c r="R52" s="358"/>
      <c r="S52" s="263" t="s">
        <v>0</v>
      </c>
      <c r="T52" s="171"/>
      <c r="U52" s="402"/>
      <c r="V52" s="120"/>
      <c r="W52" s="393"/>
      <c r="X52" s="394"/>
      <c r="Y52" s="394"/>
      <c r="Z52" s="394"/>
      <c r="AA52" s="394"/>
      <c r="AB52" s="394"/>
      <c r="AC52" s="394"/>
      <c r="AD52" s="394"/>
      <c r="AE52" s="394"/>
      <c r="AF52" s="394"/>
      <c r="AG52" s="394"/>
      <c r="AH52" s="394"/>
      <c r="AI52" s="394"/>
      <c r="AJ52" s="394"/>
      <c r="AK52" s="395"/>
      <c r="AL52" s="118"/>
      <c r="AM52" s="119"/>
      <c r="AN52" s="119"/>
      <c r="AO52" s="380"/>
      <c r="AP52" s="366"/>
      <c r="AQ52" s="261">
        <v>3</v>
      </c>
      <c r="AR52" s="388" t="str">
        <f>VLOOKUP(BJ44,[1]eFFG!$O$4:$XX$4020,13,FALSE)</f>
        <v>Class 1</v>
      </c>
      <c r="AS52" s="403"/>
      <c r="AT52" s="403"/>
      <c r="AU52" s="404"/>
      <c r="AV52" s="404"/>
      <c r="AW52" s="404"/>
      <c r="AX52" s="391"/>
      <c r="AY52" s="391"/>
      <c r="AZ52" s="392"/>
      <c r="BA52" s="261">
        <v>12</v>
      </c>
      <c r="BB52" s="388" t="str">
        <f>VLOOKUP(BJ44,[1]eFFG!$O$4:$XX$4020,22,FALSE)</f>
        <v>Class 10</v>
      </c>
      <c r="BC52" s="389"/>
      <c r="BD52" s="389"/>
      <c r="BE52" s="403"/>
      <c r="BF52" s="288"/>
      <c r="BG52" s="288"/>
      <c r="BH52" s="391"/>
      <c r="BI52" s="392"/>
      <c r="BJ52" s="19"/>
      <c r="BK52" s="92"/>
      <c r="BL52" s="92"/>
      <c r="BM52" s="92"/>
    </row>
    <row r="53" spans="1:65" s="91" customFormat="1" ht="14.25" customHeight="1">
      <c r="A53" s="273"/>
      <c r="B53" s="360"/>
      <c r="C53" s="361"/>
      <c r="D53" s="361"/>
      <c r="E53" s="361"/>
      <c r="F53" s="361"/>
      <c r="G53" s="361"/>
      <c r="H53" s="361"/>
      <c r="I53" s="361"/>
      <c r="J53" s="361"/>
      <c r="K53" s="361"/>
      <c r="L53" s="361"/>
      <c r="M53" s="361"/>
      <c r="N53" s="361"/>
      <c r="O53" s="361"/>
      <c r="P53" s="361"/>
      <c r="Q53" s="361"/>
      <c r="R53" s="361"/>
      <c r="S53" s="261" t="s">
        <v>1</v>
      </c>
      <c r="T53" s="46"/>
      <c r="U53" s="379"/>
      <c r="V53" s="115">
        <v>3</v>
      </c>
      <c r="W53" s="385" t="str">
        <f>VLOOKUP(BJ45,[1]eFFG!$O$4:$XX$4020,13,FALSE)</f>
        <v>Class 2</v>
      </c>
      <c r="X53" s="386"/>
      <c r="Y53" s="386"/>
      <c r="Z53" s="386"/>
      <c r="AA53" s="386"/>
      <c r="AB53" s="386"/>
      <c r="AC53" s="386"/>
      <c r="AD53" s="386"/>
      <c r="AE53" s="386"/>
      <c r="AF53" s="386"/>
      <c r="AG53" s="386"/>
      <c r="AH53" s="386"/>
      <c r="AI53" s="386"/>
      <c r="AJ53" s="386"/>
      <c r="AK53" s="387"/>
      <c r="AL53" s="118" t="s">
        <v>8</v>
      </c>
      <c r="AM53" s="119"/>
      <c r="AN53" s="119"/>
      <c r="AO53" s="197"/>
      <c r="AP53" s="366"/>
      <c r="AQ53" s="261">
        <v>4</v>
      </c>
      <c r="AR53" s="388" t="str">
        <f>VLOOKUP(BJ44,[1]eFFG!$O$4:$XX$4020,14,FALSE)</f>
        <v>Class 2</v>
      </c>
      <c r="AS53" s="391"/>
      <c r="AT53" s="403"/>
      <c r="AU53" s="404"/>
      <c r="AV53" s="404"/>
      <c r="AW53" s="390"/>
      <c r="AX53" s="391"/>
      <c r="AY53" s="391"/>
      <c r="AZ53" s="392"/>
      <c r="BA53" s="261">
        <v>13</v>
      </c>
      <c r="BB53" s="388" t="str">
        <f>VLOOKUP(BJ44,[1]eFFG!$O$4:$XX$4020,23,FALSE)</f>
        <v>Class 11</v>
      </c>
      <c r="BC53" s="389"/>
      <c r="BD53" s="389"/>
      <c r="BE53" s="390"/>
      <c r="BF53" s="288"/>
      <c r="BG53" s="288"/>
      <c r="BH53" s="391"/>
      <c r="BI53" s="392"/>
      <c r="BJ53" s="197"/>
      <c r="BK53" s="92"/>
      <c r="BL53" s="92"/>
      <c r="BM53" s="92"/>
    </row>
    <row r="54" spans="1:65" s="91" customFormat="1" ht="14.25" customHeight="1">
      <c r="A54" s="115" t="s">
        <v>4</v>
      </c>
      <c r="B54" s="405" t="str">
        <f>VLOOKUP(BN44,[1]eFFG!$O$4:$BW$274,15,FALSE)</f>
        <v>Other:</v>
      </c>
      <c r="C54" s="406"/>
      <c r="D54" s="407"/>
      <c r="E54" s="407"/>
      <c r="F54" s="407"/>
      <c r="G54" s="407"/>
      <c r="H54" s="407"/>
      <c r="I54" s="407"/>
      <c r="J54" s="407"/>
      <c r="K54" s="407"/>
      <c r="L54" s="407"/>
      <c r="M54" s="407"/>
      <c r="N54" s="407"/>
      <c r="O54" s="407"/>
      <c r="P54" s="407"/>
      <c r="Q54" s="407"/>
      <c r="R54" s="407"/>
      <c r="S54" s="408"/>
      <c r="T54" s="4"/>
      <c r="U54" s="366"/>
      <c r="V54" s="120"/>
      <c r="W54" s="393"/>
      <c r="X54" s="394"/>
      <c r="Y54" s="394"/>
      <c r="Z54" s="394"/>
      <c r="AA54" s="394"/>
      <c r="AB54" s="394"/>
      <c r="AC54" s="394"/>
      <c r="AD54" s="394"/>
      <c r="AE54" s="394"/>
      <c r="AF54" s="394"/>
      <c r="AG54" s="394"/>
      <c r="AH54" s="394"/>
      <c r="AI54" s="394"/>
      <c r="AJ54" s="394"/>
      <c r="AK54" s="395"/>
      <c r="AL54" s="118"/>
      <c r="AM54" s="119"/>
      <c r="AN54" s="119"/>
      <c r="AO54" s="409"/>
      <c r="AP54" s="366"/>
      <c r="AQ54" s="261">
        <v>5</v>
      </c>
      <c r="AR54" s="388" t="str">
        <f>VLOOKUP(BJ44,[1]eFFG!$O$4:$XX$4020,15,FALSE)</f>
        <v>Class 3</v>
      </c>
      <c r="AS54" s="410"/>
      <c r="AT54" s="403"/>
      <c r="AU54" s="411"/>
      <c r="AV54" s="411"/>
      <c r="AW54" s="411"/>
      <c r="AX54" s="391"/>
      <c r="AY54" s="391"/>
      <c r="AZ54" s="392"/>
      <c r="BA54" s="261">
        <v>14</v>
      </c>
      <c r="BB54" s="388" t="str">
        <f>VLOOKUP(BJ44,[1]eFFG!$O$4:$XX$4020,24,FALSE)</f>
        <v>Class 12</v>
      </c>
      <c r="BC54" s="389"/>
      <c r="BD54" s="389"/>
      <c r="BE54" s="412"/>
      <c r="BF54" s="413"/>
      <c r="BG54" s="413"/>
      <c r="BH54" s="391"/>
      <c r="BI54" s="392"/>
      <c r="BJ54" s="92"/>
      <c r="BK54" s="92"/>
      <c r="BL54" s="92"/>
      <c r="BM54" s="92"/>
    </row>
    <row r="55" spans="1:65" s="91" customFormat="1" ht="14.25" customHeight="1">
      <c r="A55" s="237"/>
      <c r="B55" s="414"/>
      <c r="C55" s="415"/>
      <c r="D55" s="416"/>
      <c r="E55" s="416"/>
      <c r="F55" s="416"/>
      <c r="G55" s="416"/>
      <c r="H55" s="416"/>
      <c r="I55" s="416"/>
      <c r="J55" s="416"/>
      <c r="K55" s="416"/>
      <c r="L55" s="416"/>
      <c r="M55" s="416"/>
      <c r="N55" s="416"/>
      <c r="O55" s="416"/>
      <c r="P55" s="416"/>
      <c r="Q55" s="416"/>
      <c r="R55" s="416"/>
      <c r="S55" s="417"/>
      <c r="T55" s="4"/>
      <c r="U55" s="366"/>
      <c r="V55" s="115">
        <v>4</v>
      </c>
      <c r="W55" s="385" t="str">
        <f>VLOOKUP(BJ45,[1]eFFG!$O$4:$XX$4020,14,FALSE)</f>
        <v>Class 3</v>
      </c>
      <c r="X55" s="386"/>
      <c r="Y55" s="386"/>
      <c r="Z55" s="386"/>
      <c r="AA55" s="386"/>
      <c r="AB55" s="386"/>
      <c r="AC55" s="386"/>
      <c r="AD55" s="386"/>
      <c r="AE55" s="386"/>
      <c r="AF55" s="386"/>
      <c r="AG55" s="386"/>
      <c r="AH55" s="386"/>
      <c r="AI55" s="386"/>
      <c r="AJ55" s="386"/>
      <c r="AK55" s="387"/>
      <c r="AL55" s="118" t="s">
        <v>8</v>
      </c>
      <c r="AM55" s="119"/>
      <c r="AN55" s="119"/>
      <c r="AO55" s="409"/>
      <c r="AP55" s="366"/>
      <c r="AQ55" s="261">
        <v>6</v>
      </c>
      <c r="AR55" s="388" t="str">
        <f>VLOOKUP(BJ44,[1]eFFG!$O$4:$XX$4020,16,FALSE)</f>
        <v>Class 4</v>
      </c>
      <c r="AS55" s="418"/>
      <c r="AT55" s="418"/>
      <c r="AU55" s="418"/>
      <c r="AV55" s="418"/>
      <c r="AW55" s="418"/>
      <c r="AX55" s="418"/>
      <c r="AY55" s="418"/>
      <c r="AZ55" s="419"/>
      <c r="BA55" s="261">
        <v>15</v>
      </c>
      <c r="BB55" s="420" t="str">
        <f>VLOOKUP(BJ44,[1]eFFG!$O$4:$XX$4020,25,FALSE)</f>
        <v>Professional Institute (Class 14)</v>
      </c>
      <c r="BC55" s="421"/>
      <c r="BD55" s="421"/>
      <c r="BE55" s="421"/>
      <c r="BF55" s="421"/>
      <c r="BG55" s="422"/>
      <c r="BH55" s="422"/>
      <c r="BI55" s="423"/>
      <c r="BJ55" s="424"/>
      <c r="BK55" s="375"/>
      <c r="BL55" s="375"/>
      <c r="BM55" s="92"/>
    </row>
    <row r="56" spans="1:65" s="91" customFormat="1" ht="14.25" customHeight="1">
      <c r="A56" s="120"/>
      <c r="B56" s="425"/>
      <c r="C56" s="426"/>
      <c r="D56" s="427"/>
      <c r="E56" s="427"/>
      <c r="F56" s="427"/>
      <c r="G56" s="427"/>
      <c r="H56" s="427"/>
      <c r="I56" s="427"/>
      <c r="J56" s="427"/>
      <c r="K56" s="427"/>
      <c r="L56" s="427"/>
      <c r="M56" s="427"/>
      <c r="N56" s="427"/>
      <c r="O56" s="427"/>
      <c r="P56" s="427"/>
      <c r="Q56" s="427"/>
      <c r="R56" s="427"/>
      <c r="S56" s="428"/>
      <c r="T56" s="4"/>
      <c r="U56" s="366"/>
      <c r="V56" s="120"/>
      <c r="W56" s="393"/>
      <c r="X56" s="394"/>
      <c r="Y56" s="394"/>
      <c r="Z56" s="394"/>
      <c r="AA56" s="394"/>
      <c r="AB56" s="394"/>
      <c r="AC56" s="394"/>
      <c r="AD56" s="394"/>
      <c r="AE56" s="394"/>
      <c r="AF56" s="394"/>
      <c r="AG56" s="394"/>
      <c r="AH56" s="394"/>
      <c r="AI56" s="394"/>
      <c r="AJ56" s="394"/>
      <c r="AK56" s="395"/>
      <c r="AL56" s="118"/>
      <c r="AM56" s="119"/>
      <c r="AN56" s="119"/>
      <c r="AO56" s="409"/>
      <c r="AP56" s="366"/>
      <c r="AQ56" s="261">
        <v>7</v>
      </c>
      <c r="AR56" s="429" t="str">
        <f>VLOOKUP(BJ44,[1]eFFG!$O$4:$XX$4020,17,FALSE)</f>
        <v>Class 5</v>
      </c>
      <c r="AS56" s="430"/>
      <c r="AT56" s="430"/>
      <c r="AU56" s="430"/>
      <c r="AV56" s="430"/>
      <c r="AW56" s="430"/>
      <c r="AX56" s="430"/>
      <c r="AY56" s="430"/>
      <c r="AZ56" s="431"/>
      <c r="BA56" s="261">
        <v>16</v>
      </c>
      <c r="BB56" s="432" t="str">
        <f>VLOOKUP(BJ44,[1]eFFG!$O$4:$XX$4020,26,FALSE)</f>
        <v>University</v>
      </c>
      <c r="BC56" s="430"/>
      <c r="BD56" s="430"/>
      <c r="BE56" s="430"/>
      <c r="BF56" s="430"/>
      <c r="BG56" s="430"/>
      <c r="BH56" s="430"/>
      <c r="BI56" s="431"/>
      <c r="BJ56" s="424"/>
      <c r="BK56" s="92"/>
      <c r="BL56" s="92"/>
      <c r="BM56" s="92"/>
    </row>
    <row r="57" spans="1:65" s="91" customFormat="1" ht="14.25" customHeight="1" thickBot="1">
      <c r="A57" s="4"/>
      <c r="B57" s="4"/>
      <c r="C57" s="4"/>
      <c r="D57" s="4"/>
      <c r="E57" s="4"/>
      <c r="F57" s="4"/>
      <c r="G57" s="4"/>
      <c r="H57" s="4"/>
      <c r="I57" s="4"/>
      <c r="J57" s="4"/>
      <c r="K57" s="4"/>
      <c r="L57" s="4"/>
      <c r="M57" s="4"/>
      <c r="N57" s="4"/>
      <c r="O57" s="4"/>
      <c r="P57" s="4"/>
      <c r="Q57" s="4"/>
      <c r="R57" s="4"/>
      <c r="S57" s="4"/>
      <c r="T57" s="4"/>
      <c r="U57" s="84"/>
      <c r="V57" s="115">
        <v>5</v>
      </c>
      <c r="W57" s="385" t="str">
        <f>VLOOKUP(BJ45,[1]eFFG!$O$4:$XX$4020,15,FALSE)</f>
        <v>Class 4</v>
      </c>
      <c r="X57" s="386"/>
      <c r="Y57" s="386"/>
      <c r="Z57" s="386"/>
      <c r="AA57" s="386"/>
      <c r="AB57" s="386"/>
      <c r="AC57" s="386"/>
      <c r="AD57" s="386"/>
      <c r="AE57" s="386"/>
      <c r="AF57" s="386"/>
      <c r="AG57" s="386"/>
      <c r="AH57" s="386"/>
      <c r="AI57" s="386"/>
      <c r="AJ57" s="386"/>
      <c r="AK57" s="387"/>
      <c r="AL57" s="118" t="s">
        <v>8</v>
      </c>
      <c r="AM57" s="119"/>
      <c r="AN57" s="119"/>
      <c r="AO57" s="4"/>
      <c r="AP57" s="366"/>
      <c r="AQ57" s="273" t="s">
        <v>4</v>
      </c>
      <c r="AR57" s="433" t="str">
        <f>VLOOKUP(BJ44,[1]eFFG!$O$4:$XX$4020,27,FALSE)</f>
        <v>Other:</v>
      </c>
      <c r="AS57" s="434"/>
      <c r="AT57" s="435"/>
      <c r="AU57" s="435"/>
      <c r="AV57" s="435"/>
      <c r="AW57" s="435"/>
      <c r="AX57" s="435"/>
      <c r="AY57" s="435"/>
      <c r="AZ57" s="435"/>
      <c r="BA57" s="435"/>
      <c r="BB57" s="435"/>
      <c r="BC57" s="435"/>
      <c r="BD57" s="435"/>
      <c r="BE57" s="435"/>
      <c r="BF57" s="435"/>
      <c r="BG57" s="435"/>
      <c r="BH57" s="435"/>
      <c r="BI57" s="436"/>
      <c r="BJ57" s="424"/>
      <c r="BK57" s="92"/>
      <c r="BL57" s="92"/>
      <c r="BM57" s="92"/>
    </row>
    <row r="58" spans="1:65" s="91" customFormat="1" ht="14.25" customHeight="1">
      <c r="A58" s="4"/>
      <c r="B58" s="4"/>
      <c r="C58" s="4"/>
      <c r="D58" s="4"/>
      <c r="E58" s="4"/>
      <c r="F58" s="4"/>
      <c r="G58" s="4"/>
      <c r="H58" s="4"/>
      <c r="I58" s="4"/>
      <c r="J58" s="4"/>
      <c r="K58" s="4"/>
      <c r="L58" s="4"/>
      <c r="M58" s="4"/>
      <c r="N58" s="4"/>
      <c r="O58" s="4"/>
      <c r="P58" s="4"/>
      <c r="Q58" s="4"/>
      <c r="R58" s="4"/>
      <c r="S58" s="4"/>
      <c r="T58" s="4"/>
      <c r="U58" s="4"/>
      <c r="V58" s="120"/>
      <c r="W58" s="393"/>
      <c r="X58" s="394"/>
      <c r="Y58" s="394"/>
      <c r="Z58" s="394"/>
      <c r="AA58" s="394"/>
      <c r="AB58" s="394"/>
      <c r="AC58" s="394"/>
      <c r="AD58" s="394"/>
      <c r="AE58" s="394"/>
      <c r="AF58" s="394"/>
      <c r="AG58" s="394"/>
      <c r="AH58" s="394"/>
      <c r="AI58" s="394"/>
      <c r="AJ58" s="394"/>
      <c r="AK58" s="395"/>
      <c r="AL58" s="118"/>
      <c r="AM58" s="119"/>
      <c r="AN58" s="119"/>
      <c r="AO58" s="4"/>
      <c r="AP58" s="366"/>
      <c r="AQ58" s="273"/>
      <c r="AR58" s="433"/>
      <c r="AS58" s="437"/>
      <c r="AT58" s="438"/>
      <c r="AU58" s="438"/>
      <c r="AV58" s="438"/>
      <c r="AW58" s="438"/>
      <c r="AX58" s="438"/>
      <c r="AY58" s="438"/>
      <c r="AZ58" s="438"/>
      <c r="BA58" s="438"/>
      <c r="BB58" s="438"/>
      <c r="BC58" s="438"/>
      <c r="BD58" s="438"/>
      <c r="BE58" s="438"/>
      <c r="BF58" s="438"/>
      <c r="BG58" s="438"/>
      <c r="BH58" s="438"/>
      <c r="BI58" s="439" t="s">
        <v>0</v>
      </c>
      <c r="BJ58" s="214"/>
      <c r="BK58" s="4"/>
    </row>
    <row r="59" spans="1:65" s="91" customFormat="1" ht="14.25" customHeight="1" thickBot="1">
      <c r="A59" s="4"/>
      <c r="B59" s="4"/>
      <c r="C59" s="4"/>
      <c r="D59" s="4"/>
      <c r="E59" s="4"/>
      <c r="F59" s="4"/>
      <c r="G59" s="4"/>
      <c r="H59" s="4"/>
      <c r="I59" s="4"/>
      <c r="J59" s="4"/>
      <c r="K59" s="4"/>
      <c r="L59" s="4"/>
      <c r="M59" s="4"/>
      <c r="N59" s="4"/>
      <c r="O59" s="4"/>
      <c r="P59" s="4"/>
      <c r="Q59" s="4"/>
      <c r="R59" s="4"/>
      <c r="S59" s="4"/>
      <c r="T59" s="4"/>
      <c r="U59" s="4"/>
      <c r="V59" s="115">
        <v>6</v>
      </c>
      <c r="W59" s="385" t="str">
        <f>VLOOKUP(BJ45,[1]eFFG!$O$4:$XX$4020,16,FALSE)</f>
        <v>Class 5</v>
      </c>
      <c r="X59" s="386"/>
      <c r="Y59" s="386"/>
      <c r="Z59" s="386"/>
      <c r="AA59" s="386"/>
      <c r="AB59" s="386"/>
      <c r="AC59" s="386"/>
      <c r="AD59" s="386"/>
      <c r="AE59" s="386"/>
      <c r="AF59" s="386"/>
      <c r="AG59" s="386"/>
      <c r="AH59" s="386"/>
      <c r="AI59" s="386"/>
      <c r="AJ59" s="386"/>
      <c r="AK59" s="387"/>
      <c r="AL59" s="118" t="s">
        <v>8</v>
      </c>
      <c r="AM59" s="119"/>
      <c r="AN59" s="119"/>
      <c r="AO59" s="4"/>
      <c r="AP59" s="366"/>
      <c r="AQ59" s="273"/>
      <c r="AR59" s="433"/>
      <c r="AS59" s="440"/>
      <c r="AT59" s="441"/>
      <c r="AU59" s="441"/>
      <c r="AV59" s="441"/>
      <c r="AW59" s="441"/>
      <c r="AX59" s="441"/>
      <c r="AY59" s="441"/>
      <c r="AZ59" s="441"/>
      <c r="BA59" s="441"/>
      <c r="BB59" s="441"/>
      <c r="BC59" s="441"/>
      <c r="BD59" s="441"/>
      <c r="BE59" s="441"/>
      <c r="BF59" s="441"/>
      <c r="BG59" s="441"/>
      <c r="BH59" s="441"/>
      <c r="BI59" s="442" t="s">
        <v>1</v>
      </c>
      <c r="BK59" s="4"/>
    </row>
    <row r="60" spans="1:65" s="91" customFormat="1" ht="14.25" customHeight="1">
      <c r="A60" s="4"/>
      <c r="B60" s="4"/>
      <c r="C60" s="4"/>
      <c r="D60" s="4"/>
      <c r="E60" s="4"/>
      <c r="F60" s="4"/>
      <c r="G60" s="4"/>
      <c r="H60" s="4"/>
      <c r="I60" s="4"/>
      <c r="J60" s="4"/>
      <c r="K60" s="4"/>
      <c r="L60" s="4"/>
      <c r="M60" s="4"/>
      <c r="N60" s="4"/>
      <c r="O60" s="4"/>
      <c r="P60" s="4"/>
      <c r="Q60" s="4"/>
      <c r="R60" s="4"/>
      <c r="S60" s="4"/>
      <c r="T60" s="4"/>
      <c r="U60" s="4"/>
      <c r="V60" s="120"/>
      <c r="W60" s="393"/>
      <c r="X60" s="394"/>
      <c r="Y60" s="394"/>
      <c r="Z60" s="394"/>
      <c r="AA60" s="394"/>
      <c r="AB60" s="394"/>
      <c r="AC60" s="394"/>
      <c r="AD60" s="394"/>
      <c r="AE60" s="394"/>
      <c r="AF60" s="394"/>
      <c r="AG60" s="394"/>
      <c r="AH60" s="394"/>
      <c r="AI60" s="394"/>
      <c r="AJ60" s="394"/>
      <c r="AK60" s="395"/>
      <c r="AL60" s="118"/>
      <c r="AM60" s="119"/>
      <c r="AN60" s="119"/>
      <c r="AO60" s="92"/>
      <c r="AP60" s="92"/>
      <c r="AQ60" s="92"/>
      <c r="AR60" s="92"/>
      <c r="AS60" s="92"/>
      <c r="AT60" s="92"/>
      <c r="AU60" s="92"/>
      <c r="AV60" s="92"/>
      <c r="AW60" s="92"/>
      <c r="AX60" s="92"/>
      <c r="AY60" s="92"/>
      <c r="AZ60" s="92"/>
      <c r="BA60" s="92"/>
      <c r="BB60" s="92"/>
      <c r="BC60" s="92"/>
      <c r="BD60" s="92"/>
      <c r="BE60" s="92"/>
      <c r="BF60" s="92"/>
      <c r="BG60" s="92"/>
      <c r="BH60" s="92"/>
      <c r="BI60" s="92"/>
    </row>
    <row r="61" spans="1:65" s="91" customFormat="1" ht="14.25" customHeight="1">
      <c r="A61" s="4"/>
      <c r="B61" s="4"/>
      <c r="C61" s="4"/>
      <c r="D61" s="4"/>
      <c r="E61" s="4"/>
      <c r="F61" s="4"/>
      <c r="G61" s="4"/>
      <c r="H61" s="4"/>
      <c r="I61" s="4"/>
      <c r="J61" s="4"/>
      <c r="K61" s="4"/>
      <c r="L61" s="4"/>
      <c r="M61" s="4"/>
      <c r="N61" s="4"/>
      <c r="O61" s="4"/>
      <c r="P61" s="4"/>
      <c r="Q61" s="4"/>
      <c r="R61" s="4"/>
      <c r="S61" s="4"/>
      <c r="T61" s="4"/>
      <c r="U61" s="4"/>
      <c r="V61" s="115">
        <v>7</v>
      </c>
      <c r="W61" s="385" t="str">
        <f>VLOOKUP(BJ45,[1]eFFG!$O$4:$XX$4020,17,FALSE)</f>
        <v>Class 6</v>
      </c>
      <c r="X61" s="386"/>
      <c r="Y61" s="386"/>
      <c r="Z61" s="386"/>
      <c r="AA61" s="386"/>
      <c r="AB61" s="386"/>
      <c r="AC61" s="386"/>
      <c r="AD61" s="386"/>
      <c r="AE61" s="386"/>
      <c r="AF61" s="386"/>
      <c r="AG61" s="386"/>
      <c r="AH61" s="386"/>
      <c r="AI61" s="386"/>
      <c r="AJ61" s="386"/>
      <c r="AK61" s="387"/>
      <c r="AL61" s="118" t="s">
        <v>8</v>
      </c>
      <c r="AM61" s="119"/>
      <c r="AN61" s="119"/>
      <c r="AO61" s="4"/>
      <c r="AP61" s="4"/>
      <c r="AQ61" s="4"/>
      <c r="AR61" s="4"/>
      <c r="AS61" s="4"/>
      <c r="AT61" s="4"/>
      <c r="AU61" s="4"/>
      <c r="AV61" s="4"/>
      <c r="AW61" s="4"/>
      <c r="AX61" s="4"/>
      <c r="AY61" s="4"/>
      <c r="AZ61" s="4"/>
      <c r="BA61" s="4"/>
      <c r="BB61" s="4"/>
      <c r="BC61" s="4"/>
      <c r="BD61" s="4"/>
      <c r="BE61" s="4"/>
      <c r="BF61" s="4"/>
      <c r="BG61" s="4"/>
      <c r="BH61" s="4"/>
      <c r="BI61" s="4"/>
    </row>
    <row r="62" spans="1:65" s="91" customFormat="1" ht="14.25" customHeight="1">
      <c r="A62" s="4"/>
      <c r="B62" s="4"/>
      <c r="C62" s="4"/>
      <c r="D62" s="4"/>
      <c r="E62" s="4"/>
      <c r="F62" s="4"/>
      <c r="G62" s="4"/>
      <c r="H62" s="4"/>
      <c r="I62" s="4"/>
      <c r="J62" s="4"/>
      <c r="K62" s="4"/>
      <c r="L62" s="4"/>
      <c r="M62" s="4"/>
      <c r="N62" s="4"/>
      <c r="O62" s="4"/>
      <c r="P62" s="4"/>
      <c r="Q62" s="4"/>
      <c r="R62" s="4"/>
      <c r="S62" s="4"/>
      <c r="T62" s="4"/>
      <c r="U62" s="4"/>
      <c r="V62" s="120"/>
      <c r="W62" s="393"/>
      <c r="X62" s="394"/>
      <c r="Y62" s="394"/>
      <c r="Z62" s="394"/>
      <c r="AA62" s="394"/>
      <c r="AB62" s="394"/>
      <c r="AC62" s="394"/>
      <c r="AD62" s="394"/>
      <c r="AE62" s="394"/>
      <c r="AF62" s="394"/>
      <c r="AG62" s="394"/>
      <c r="AH62" s="394"/>
      <c r="AI62" s="394"/>
      <c r="AJ62" s="394"/>
      <c r="AK62" s="395"/>
      <c r="AL62" s="118"/>
      <c r="AM62" s="119"/>
      <c r="AN62" s="119"/>
      <c r="AO62" s="4"/>
      <c r="AP62" s="4"/>
      <c r="AQ62" s="4"/>
      <c r="AR62" s="4"/>
      <c r="AS62" s="4"/>
      <c r="AT62" s="4"/>
      <c r="AU62" s="4"/>
      <c r="AV62" s="4"/>
      <c r="AW62" s="4"/>
      <c r="AX62" s="4"/>
      <c r="AY62" s="4"/>
      <c r="AZ62" s="4"/>
      <c r="BA62" s="4"/>
      <c r="BB62" s="4"/>
      <c r="BC62" s="4"/>
      <c r="BD62" s="4"/>
      <c r="BE62" s="4"/>
      <c r="BF62" s="4"/>
      <c r="BG62" s="4"/>
      <c r="BH62" s="4"/>
      <c r="BI62" s="4"/>
    </row>
    <row r="63" spans="1:65" s="91" customFormat="1" ht="14.25" customHeight="1">
      <c r="A63" s="4"/>
      <c r="B63" s="4"/>
      <c r="C63" s="4"/>
      <c r="D63" s="4"/>
      <c r="E63" s="4"/>
      <c r="F63" s="4"/>
      <c r="G63" s="4"/>
      <c r="H63" s="4"/>
      <c r="I63" s="4"/>
      <c r="J63" s="4"/>
      <c r="K63" s="4"/>
      <c r="L63" s="4"/>
      <c r="M63" s="4"/>
      <c r="N63" s="4"/>
      <c r="O63" s="4"/>
      <c r="P63" s="4"/>
      <c r="Q63" s="4"/>
      <c r="R63" s="4"/>
      <c r="S63" s="4"/>
      <c r="T63" s="4"/>
      <c r="U63" s="4"/>
      <c r="V63" s="115">
        <v>8</v>
      </c>
      <c r="W63" s="385" t="str">
        <f>VLOOKUP(BJ45,[1]eFFG!$O$4:$XX$4020,18,FALSE)</f>
        <v>Class 7</v>
      </c>
      <c r="X63" s="386"/>
      <c r="Y63" s="386"/>
      <c r="Z63" s="386"/>
      <c r="AA63" s="386"/>
      <c r="AB63" s="386"/>
      <c r="AC63" s="386"/>
      <c r="AD63" s="386"/>
      <c r="AE63" s="386"/>
      <c r="AF63" s="386"/>
      <c r="AG63" s="386"/>
      <c r="AH63" s="386"/>
      <c r="AI63" s="386"/>
      <c r="AJ63" s="386"/>
      <c r="AK63" s="387"/>
      <c r="AL63" s="118" t="s">
        <v>8</v>
      </c>
      <c r="AM63" s="119"/>
      <c r="AN63" s="119"/>
      <c r="AO63" s="4"/>
      <c r="AP63" s="4"/>
      <c r="AQ63" s="4"/>
      <c r="AR63" s="4"/>
      <c r="AS63" s="4"/>
      <c r="AT63" s="4"/>
      <c r="AU63" s="4"/>
      <c r="AV63" s="4"/>
      <c r="AW63" s="4"/>
      <c r="AX63" s="4"/>
      <c r="AY63" s="4"/>
      <c r="AZ63" s="4"/>
      <c r="BA63" s="4"/>
      <c r="BB63" s="4"/>
      <c r="BC63" s="4"/>
      <c r="BD63" s="4"/>
      <c r="BE63" s="4"/>
      <c r="BF63" s="4"/>
      <c r="BG63" s="4"/>
      <c r="BH63" s="4"/>
      <c r="BI63" s="4"/>
    </row>
    <row r="64" spans="1:65" s="91" customFormat="1" ht="14.25" customHeight="1">
      <c r="A64" s="4"/>
      <c r="B64" s="4"/>
      <c r="C64" s="4"/>
      <c r="D64" s="4"/>
      <c r="E64" s="4"/>
      <c r="F64" s="4"/>
      <c r="G64" s="4"/>
      <c r="H64" s="4"/>
      <c r="I64" s="4"/>
      <c r="J64" s="4"/>
      <c r="K64" s="4"/>
      <c r="L64" s="4"/>
      <c r="M64" s="4"/>
      <c r="N64" s="4"/>
      <c r="O64" s="4"/>
      <c r="P64" s="4"/>
      <c r="Q64" s="4"/>
      <c r="R64" s="4"/>
      <c r="S64" s="4"/>
      <c r="T64" s="4"/>
      <c r="U64" s="4"/>
      <c r="V64" s="120"/>
      <c r="W64" s="393"/>
      <c r="X64" s="394"/>
      <c r="Y64" s="394"/>
      <c r="Z64" s="394"/>
      <c r="AA64" s="394"/>
      <c r="AB64" s="394"/>
      <c r="AC64" s="394"/>
      <c r="AD64" s="394"/>
      <c r="AE64" s="394"/>
      <c r="AF64" s="394"/>
      <c r="AG64" s="394"/>
      <c r="AH64" s="394"/>
      <c r="AI64" s="394"/>
      <c r="AJ64" s="394"/>
      <c r="AK64" s="395"/>
      <c r="AL64" s="118"/>
      <c r="AM64" s="119"/>
      <c r="AN64" s="119"/>
      <c r="AO64" s="4"/>
      <c r="AP64" s="4"/>
      <c r="AQ64" s="4"/>
      <c r="AR64" s="4"/>
      <c r="AS64" s="4"/>
      <c r="AT64" s="4"/>
      <c r="AU64" s="4"/>
      <c r="AV64" s="4"/>
      <c r="AW64" s="4"/>
      <c r="AX64" s="4"/>
      <c r="AY64" s="4"/>
      <c r="AZ64" s="92"/>
      <c r="BA64" s="92"/>
      <c r="BB64" s="92"/>
      <c r="BC64" s="92"/>
      <c r="BD64" s="92"/>
      <c r="BE64" s="92"/>
      <c r="BF64" s="92"/>
      <c r="BG64" s="92"/>
      <c r="BH64" s="92"/>
      <c r="BI64" s="92"/>
    </row>
    <row r="65" spans="1:63" s="91" customFormat="1" ht="14.25" customHeight="1">
      <c r="A65" s="4"/>
      <c r="B65" s="4"/>
      <c r="C65" s="4"/>
      <c r="D65" s="4"/>
      <c r="E65" s="4"/>
      <c r="F65" s="4"/>
      <c r="G65" s="4"/>
      <c r="H65" s="4"/>
      <c r="I65" s="4"/>
      <c r="J65" s="4"/>
      <c r="K65" s="4"/>
      <c r="L65" s="4"/>
      <c r="M65" s="4"/>
      <c r="N65" s="4"/>
      <c r="O65" s="4"/>
      <c r="P65" s="4"/>
      <c r="Q65" s="4"/>
      <c r="R65" s="4"/>
      <c r="S65" s="4"/>
      <c r="T65" s="4"/>
      <c r="U65" s="4"/>
      <c r="V65" s="115">
        <v>9</v>
      </c>
      <c r="W65" s="385" t="str">
        <f>VLOOKUP(BJ45,[1]eFFG!$O$4:$XX$4020,19,FALSE)</f>
        <v>Class 8</v>
      </c>
      <c r="X65" s="386"/>
      <c r="Y65" s="386"/>
      <c r="Z65" s="386"/>
      <c r="AA65" s="386"/>
      <c r="AB65" s="386"/>
      <c r="AC65" s="386"/>
      <c r="AD65" s="386"/>
      <c r="AE65" s="386"/>
      <c r="AF65" s="386"/>
      <c r="AG65" s="386"/>
      <c r="AH65" s="386"/>
      <c r="AI65" s="386"/>
      <c r="AJ65" s="386"/>
      <c r="AK65" s="387"/>
      <c r="AL65" s="118" t="s">
        <v>8</v>
      </c>
      <c r="AM65" s="119"/>
      <c r="AN65" s="119"/>
      <c r="AO65" s="4"/>
      <c r="AP65" s="4"/>
      <c r="AQ65" s="4"/>
      <c r="AR65" s="4"/>
      <c r="AS65" s="4"/>
      <c r="AT65" s="4"/>
      <c r="AU65" s="4"/>
      <c r="AV65" s="4"/>
      <c r="AW65" s="4"/>
      <c r="AX65" s="4"/>
      <c r="AY65" s="4"/>
      <c r="AZ65" s="92"/>
      <c r="BA65" s="92"/>
      <c r="BB65" s="92"/>
      <c r="BC65" s="92"/>
      <c r="BD65" s="92"/>
      <c r="BE65" s="92"/>
      <c r="BF65" s="92"/>
      <c r="BG65" s="92"/>
      <c r="BH65" s="92"/>
      <c r="BI65" s="92"/>
    </row>
    <row r="66" spans="1:63" s="91" customFormat="1" ht="14.25" customHeight="1">
      <c r="A66" s="4"/>
      <c r="B66" s="4"/>
      <c r="C66" s="4"/>
      <c r="D66" s="4"/>
      <c r="E66" s="4"/>
      <c r="F66" s="4"/>
      <c r="G66" s="4"/>
      <c r="H66" s="4"/>
      <c r="I66" s="4"/>
      <c r="J66" s="4"/>
      <c r="K66" s="4"/>
      <c r="L66" s="4"/>
      <c r="M66" s="4"/>
      <c r="N66" s="4"/>
      <c r="O66" s="4"/>
      <c r="P66" s="4"/>
      <c r="Q66" s="4"/>
      <c r="R66" s="4"/>
      <c r="S66" s="4"/>
      <c r="T66" s="4"/>
      <c r="U66" s="4"/>
      <c r="V66" s="120"/>
      <c r="W66" s="393"/>
      <c r="X66" s="394"/>
      <c r="Y66" s="394"/>
      <c r="Z66" s="394"/>
      <c r="AA66" s="394"/>
      <c r="AB66" s="394"/>
      <c r="AC66" s="394"/>
      <c r="AD66" s="394"/>
      <c r="AE66" s="394"/>
      <c r="AF66" s="394"/>
      <c r="AG66" s="394"/>
      <c r="AH66" s="394"/>
      <c r="AI66" s="394"/>
      <c r="AJ66" s="394"/>
      <c r="AK66" s="395"/>
      <c r="AL66" s="118"/>
      <c r="AM66" s="119"/>
      <c r="AN66" s="119"/>
      <c r="AO66" s="4"/>
      <c r="AP66" s="4"/>
      <c r="AQ66" s="4"/>
      <c r="AR66" s="4"/>
      <c r="AS66" s="4"/>
      <c r="AT66" s="4"/>
      <c r="AU66" s="4"/>
      <c r="AV66" s="4"/>
      <c r="AW66" s="4"/>
      <c r="AX66" s="4"/>
      <c r="AY66" s="4"/>
      <c r="AZ66" s="92"/>
      <c r="BA66" s="92"/>
      <c r="BB66" s="92"/>
      <c r="BC66" s="92"/>
      <c r="BD66" s="92"/>
      <c r="BE66" s="92"/>
      <c r="BF66" s="92"/>
      <c r="BG66" s="92"/>
      <c r="BH66" s="92"/>
      <c r="BI66" s="92"/>
    </row>
    <row r="67" spans="1:63" s="91" customFormat="1" ht="14.25" customHeight="1">
      <c r="A67" s="4"/>
      <c r="B67" s="4"/>
      <c r="C67" s="4"/>
      <c r="D67" s="4"/>
      <c r="E67" s="4"/>
      <c r="F67" s="4"/>
      <c r="G67" s="4"/>
      <c r="H67" s="4"/>
      <c r="I67" s="4"/>
      <c r="J67" s="4"/>
      <c r="K67" s="4"/>
      <c r="L67" s="4"/>
      <c r="M67" s="4"/>
      <c r="N67" s="4"/>
      <c r="O67" s="4"/>
      <c r="P67" s="4"/>
      <c r="Q67" s="4"/>
      <c r="R67" s="4"/>
      <c r="S67" s="4"/>
      <c r="T67" s="4"/>
      <c r="U67" s="4"/>
      <c r="V67" s="115">
        <v>10</v>
      </c>
      <c r="W67" s="385" t="str">
        <f>VLOOKUP(BJ45,[1]eFFG!$O$4:$XX$4020,20,FALSE)</f>
        <v>Class 9</v>
      </c>
      <c r="X67" s="386"/>
      <c r="Y67" s="386"/>
      <c r="Z67" s="386"/>
      <c r="AA67" s="386"/>
      <c r="AB67" s="386"/>
      <c r="AC67" s="386"/>
      <c r="AD67" s="386"/>
      <c r="AE67" s="386"/>
      <c r="AF67" s="386"/>
      <c r="AG67" s="386"/>
      <c r="AH67" s="386"/>
      <c r="AI67" s="386"/>
      <c r="AJ67" s="386"/>
      <c r="AK67" s="387"/>
      <c r="AL67" s="118" t="s">
        <v>8</v>
      </c>
      <c r="AM67" s="119"/>
      <c r="AN67" s="119"/>
      <c r="AO67" s="4"/>
      <c r="AP67" s="4"/>
      <c r="AQ67" s="4"/>
      <c r="AR67" s="4"/>
      <c r="AS67" s="4"/>
      <c r="AT67" s="4"/>
      <c r="AU67" s="4"/>
      <c r="AV67" s="4"/>
      <c r="AW67" s="4"/>
      <c r="AX67" s="4"/>
      <c r="AY67" s="4"/>
      <c r="AZ67" s="92"/>
      <c r="BA67" s="92"/>
      <c r="BB67" s="92"/>
      <c r="BC67" s="92"/>
      <c r="BD67" s="92"/>
      <c r="BE67" s="92"/>
      <c r="BF67" s="92"/>
      <c r="BG67" s="92"/>
      <c r="BH67" s="92"/>
      <c r="BI67" s="92"/>
    </row>
    <row r="68" spans="1:63" s="91" customFormat="1" ht="14.25" customHeight="1">
      <c r="A68" s="4"/>
      <c r="B68" s="4"/>
      <c r="C68" s="4"/>
      <c r="D68" s="4"/>
      <c r="E68" s="4"/>
      <c r="F68" s="4"/>
      <c r="G68" s="4"/>
      <c r="H68" s="4"/>
      <c r="I68" s="4"/>
      <c r="J68" s="4"/>
      <c r="K68" s="4"/>
      <c r="L68" s="4"/>
      <c r="M68" s="4"/>
      <c r="N68" s="4"/>
      <c r="O68" s="4"/>
      <c r="P68" s="4"/>
      <c r="Q68" s="4"/>
      <c r="R68" s="4"/>
      <c r="S68" s="4"/>
      <c r="T68" s="4"/>
      <c r="U68" s="4"/>
      <c r="V68" s="120"/>
      <c r="W68" s="393"/>
      <c r="X68" s="394"/>
      <c r="Y68" s="394"/>
      <c r="Z68" s="394"/>
      <c r="AA68" s="394"/>
      <c r="AB68" s="394"/>
      <c r="AC68" s="394"/>
      <c r="AD68" s="394"/>
      <c r="AE68" s="394"/>
      <c r="AF68" s="394"/>
      <c r="AG68" s="394"/>
      <c r="AH68" s="394"/>
      <c r="AI68" s="394"/>
      <c r="AJ68" s="394"/>
      <c r="AK68" s="395"/>
      <c r="AL68" s="118"/>
      <c r="AM68" s="119"/>
      <c r="AN68" s="119"/>
      <c r="AO68" s="4"/>
      <c r="AP68" s="4"/>
      <c r="AQ68" s="4"/>
      <c r="AR68" s="4"/>
      <c r="AS68" s="4"/>
      <c r="AT68" s="4"/>
      <c r="AU68" s="4"/>
      <c r="AV68" s="4"/>
      <c r="AW68" s="4"/>
      <c r="AX68" s="4"/>
      <c r="AY68" s="4"/>
      <c r="AZ68" s="92"/>
      <c r="BA68" s="92"/>
      <c r="BB68" s="92"/>
      <c r="BC68" s="92"/>
      <c r="BD68" s="92"/>
      <c r="BE68" s="92"/>
      <c r="BF68" s="92"/>
      <c r="BG68" s="92"/>
      <c r="BH68" s="92"/>
      <c r="BI68" s="92"/>
    </row>
    <row r="69" spans="1:63" s="91" customFormat="1" ht="14.25" customHeight="1">
      <c r="A69" s="167"/>
      <c r="B69" s="214"/>
      <c r="C69" s="214"/>
      <c r="D69" s="214"/>
      <c r="E69" s="214"/>
      <c r="F69" s="214"/>
      <c r="G69" s="214"/>
      <c r="H69" s="214"/>
      <c r="I69" s="214"/>
      <c r="J69" s="4"/>
      <c r="K69" s="4"/>
      <c r="L69" s="4"/>
      <c r="M69" s="4"/>
      <c r="N69" s="4"/>
      <c r="O69" s="4"/>
      <c r="P69" s="4"/>
      <c r="Q69" s="4"/>
      <c r="R69" s="4"/>
      <c r="S69" s="4"/>
      <c r="T69" s="4"/>
      <c r="U69" s="4"/>
      <c r="V69" s="115">
        <v>11</v>
      </c>
      <c r="W69" s="385" t="str">
        <f>VLOOKUP(BJ45,[1]eFFG!$O$4:$XX$4020,21,FALSE)</f>
        <v>Class 10</v>
      </c>
      <c r="X69" s="386"/>
      <c r="Y69" s="386"/>
      <c r="Z69" s="386"/>
      <c r="AA69" s="386"/>
      <c r="AB69" s="386"/>
      <c r="AC69" s="386"/>
      <c r="AD69" s="386"/>
      <c r="AE69" s="386"/>
      <c r="AF69" s="386"/>
      <c r="AG69" s="386"/>
      <c r="AH69" s="386"/>
      <c r="AI69" s="386"/>
      <c r="AJ69" s="386"/>
      <c r="AK69" s="387"/>
      <c r="AL69" s="118" t="s">
        <v>8</v>
      </c>
      <c r="AM69" s="119"/>
      <c r="AN69" s="119"/>
      <c r="AO69" s="4"/>
      <c r="AP69" s="4"/>
      <c r="AQ69" s="4"/>
      <c r="AR69" s="4"/>
      <c r="AS69" s="4"/>
      <c r="AT69" s="4"/>
      <c r="AU69" s="4"/>
      <c r="AV69" s="4"/>
      <c r="AW69" s="4"/>
      <c r="AX69" s="4"/>
      <c r="AY69" s="4"/>
      <c r="AZ69" s="92"/>
      <c r="BA69" s="92"/>
      <c r="BB69" s="92"/>
      <c r="BC69" s="92"/>
      <c r="BD69" s="92"/>
      <c r="BE69" s="92"/>
      <c r="BF69" s="92"/>
      <c r="BG69" s="92"/>
      <c r="BH69" s="92"/>
      <c r="BI69" s="92"/>
    </row>
    <row r="70" spans="1:63" s="91" customFormat="1" ht="14.25" customHeight="1">
      <c r="A70" s="4"/>
      <c r="B70" s="4"/>
      <c r="C70" s="4"/>
      <c r="D70" s="4"/>
      <c r="E70" s="4"/>
      <c r="F70" s="4"/>
      <c r="G70" s="4"/>
      <c r="H70" s="4"/>
      <c r="I70" s="4"/>
      <c r="J70" s="4"/>
      <c r="K70" s="4"/>
      <c r="L70" s="4"/>
      <c r="M70" s="4"/>
      <c r="N70" s="4"/>
      <c r="O70" s="4"/>
      <c r="P70" s="4"/>
      <c r="Q70" s="4"/>
      <c r="R70" s="4"/>
      <c r="S70" s="4"/>
      <c r="T70" s="4"/>
      <c r="U70" s="4"/>
      <c r="V70" s="120"/>
      <c r="W70" s="393"/>
      <c r="X70" s="394"/>
      <c r="Y70" s="394"/>
      <c r="Z70" s="394"/>
      <c r="AA70" s="394"/>
      <c r="AB70" s="394"/>
      <c r="AC70" s="394"/>
      <c r="AD70" s="394"/>
      <c r="AE70" s="394"/>
      <c r="AF70" s="394"/>
      <c r="AG70" s="394"/>
      <c r="AH70" s="394"/>
      <c r="AI70" s="394"/>
      <c r="AJ70" s="394"/>
      <c r="AK70" s="395"/>
      <c r="AL70" s="118"/>
      <c r="AM70" s="119"/>
      <c r="AN70" s="119"/>
      <c r="AO70" s="4"/>
      <c r="AP70" s="4"/>
      <c r="AQ70" s="4"/>
      <c r="AR70" s="4"/>
      <c r="AS70" s="4"/>
      <c r="AT70" s="4"/>
      <c r="AU70" s="4"/>
      <c r="AV70" s="4"/>
      <c r="AW70" s="4"/>
      <c r="AX70" s="4"/>
      <c r="AY70" s="92"/>
      <c r="AZ70" s="92"/>
      <c r="BA70" s="92"/>
      <c r="BB70" s="92"/>
      <c r="BC70" s="92"/>
      <c r="BD70" s="92"/>
      <c r="BE70" s="92"/>
      <c r="BF70" s="92"/>
      <c r="BG70" s="92"/>
      <c r="BH70" s="92"/>
      <c r="BI70" s="92"/>
    </row>
    <row r="71" spans="1:63" s="91" customFormat="1" ht="14.25" customHeight="1">
      <c r="A71" s="4"/>
      <c r="B71" s="4"/>
      <c r="C71" s="4"/>
      <c r="D71" s="4"/>
      <c r="E71" s="4"/>
      <c r="F71" s="4"/>
      <c r="G71" s="4"/>
      <c r="H71" s="4"/>
      <c r="I71" s="4"/>
      <c r="J71" s="4"/>
      <c r="K71" s="4"/>
      <c r="L71" s="4"/>
      <c r="M71" s="4"/>
      <c r="N71" s="4"/>
      <c r="O71" s="4"/>
      <c r="P71" s="4"/>
      <c r="Q71" s="4"/>
      <c r="R71" s="4"/>
      <c r="S71" s="4"/>
      <c r="T71" s="4"/>
      <c r="U71" s="248"/>
      <c r="V71" s="115">
        <v>12</v>
      </c>
      <c r="W71" s="385" t="str">
        <f>VLOOKUP(BJ45,[1]eFFG!$O$4:$XX$4020,22,FALSE)</f>
        <v>Class 11</v>
      </c>
      <c r="X71" s="386"/>
      <c r="Y71" s="386"/>
      <c r="Z71" s="386"/>
      <c r="AA71" s="386"/>
      <c r="AB71" s="386"/>
      <c r="AC71" s="386"/>
      <c r="AD71" s="386"/>
      <c r="AE71" s="386"/>
      <c r="AF71" s="386"/>
      <c r="AG71" s="386"/>
      <c r="AH71" s="386"/>
      <c r="AI71" s="386"/>
      <c r="AJ71" s="386"/>
      <c r="AK71" s="387"/>
      <c r="AL71" s="118" t="s">
        <v>8</v>
      </c>
      <c r="AM71" s="119"/>
      <c r="AN71" s="119"/>
      <c r="AO71" s="4"/>
      <c r="AP71" s="4"/>
      <c r="AQ71" s="4"/>
      <c r="AR71" s="4"/>
      <c r="AS71" s="4"/>
      <c r="AT71" s="4"/>
      <c r="AU71" s="4"/>
      <c r="AV71" s="4"/>
      <c r="AW71" s="4"/>
      <c r="AX71" s="4"/>
      <c r="AY71" s="4"/>
      <c r="AZ71" s="4"/>
      <c r="BA71" s="4"/>
      <c r="BB71" s="4"/>
      <c r="BC71" s="4"/>
      <c r="BD71" s="4"/>
      <c r="BE71" s="4"/>
      <c r="BF71" s="4"/>
      <c r="BG71" s="4"/>
      <c r="BH71" s="4"/>
      <c r="BI71" s="4"/>
      <c r="BJ71" s="90"/>
      <c r="BK71" s="90"/>
    </row>
    <row r="72" spans="1:63" s="95" customFormat="1" ht="14.25" customHeight="1">
      <c r="A72" s="4"/>
      <c r="B72" s="4"/>
      <c r="C72" s="4"/>
      <c r="D72" s="4"/>
      <c r="E72" s="4"/>
      <c r="F72" s="4"/>
      <c r="G72" s="4"/>
      <c r="H72" s="4"/>
      <c r="I72" s="4"/>
      <c r="J72" s="4"/>
      <c r="K72" s="4"/>
      <c r="L72" s="4"/>
      <c r="M72" s="4"/>
      <c r="N72" s="4"/>
      <c r="O72" s="4"/>
      <c r="P72" s="4"/>
      <c r="Q72" s="4"/>
      <c r="R72" s="4"/>
      <c r="S72" s="4"/>
      <c r="T72" s="4"/>
      <c r="U72" s="248"/>
      <c r="V72" s="120"/>
      <c r="W72" s="393"/>
      <c r="X72" s="394"/>
      <c r="Y72" s="394"/>
      <c r="Z72" s="394"/>
      <c r="AA72" s="394"/>
      <c r="AB72" s="394"/>
      <c r="AC72" s="394"/>
      <c r="AD72" s="394"/>
      <c r="AE72" s="394"/>
      <c r="AF72" s="394"/>
      <c r="AG72" s="394"/>
      <c r="AH72" s="394"/>
      <c r="AI72" s="394"/>
      <c r="AJ72" s="394"/>
      <c r="AK72" s="395"/>
      <c r="AL72" s="118"/>
      <c r="AM72" s="119"/>
      <c r="AN72" s="119"/>
      <c r="AO72" s="4"/>
      <c r="AP72" s="4"/>
      <c r="AQ72" s="4"/>
      <c r="AR72" s="4"/>
      <c r="AS72" s="4"/>
      <c r="AT72" s="4"/>
      <c r="AU72" s="4"/>
      <c r="AV72" s="4"/>
      <c r="AW72" s="4"/>
      <c r="AX72" s="4"/>
      <c r="AY72" s="4"/>
      <c r="AZ72" s="4"/>
      <c r="BA72" s="4"/>
      <c r="BB72" s="4"/>
      <c r="BC72" s="4"/>
      <c r="BD72" s="4"/>
      <c r="BE72" s="4"/>
      <c r="BF72" s="4"/>
      <c r="BG72" s="4"/>
      <c r="BH72" s="4"/>
      <c r="BI72" s="4"/>
      <c r="BJ72" s="92"/>
      <c r="BK72" s="92"/>
    </row>
    <row r="73" spans="1:63" s="95" customFormat="1" ht="14.25" customHeight="1">
      <c r="A73" s="4"/>
      <c r="B73" s="4"/>
      <c r="C73" s="4"/>
      <c r="D73" s="4"/>
      <c r="E73" s="4"/>
      <c r="F73" s="4"/>
      <c r="G73" s="4"/>
      <c r="H73" s="4"/>
      <c r="I73" s="4"/>
      <c r="J73" s="4"/>
      <c r="K73" s="4"/>
      <c r="L73" s="4"/>
      <c r="M73" s="4"/>
      <c r="N73" s="4"/>
      <c r="O73" s="4"/>
      <c r="P73" s="4"/>
      <c r="Q73" s="4"/>
      <c r="R73" s="4"/>
      <c r="S73" s="4"/>
      <c r="T73" s="4"/>
      <c r="U73" s="248"/>
      <c r="V73" s="115">
        <v>13</v>
      </c>
      <c r="W73" s="385" t="str">
        <f>VLOOKUP(BJ45,[1]eFFG!$O$4:$XX$4020,23,FALSE)</f>
        <v>Class 12</v>
      </c>
      <c r="X73" s="386"/>
      <c r="Y73" s="386"/>
      <c r="Z73" s="386"/>
      <c r="AA73" s="386"/>
      <c r="AB73" s="386"/>
      <c r="AC73" s="386"/>
      <c r="AD73" s="386"/>
      <c r="AE73" s="386"/>
      <c r="AF73" s="386"/>
      <c r="AG73" s="386"/>
      <c r="AH73" s="386"/>
      <c r="AI73" s="386"/>
      <c r="AJ73" s="386"/>
      <c r="AK73" s="387"/>
      <c r="AL73" s="118" t="s">
        <v>8</v>
      </c>
      <c r="AM73" s="119"/>
      <c r="AN73" s="119"/>
      <c r="AO73" s="4"/>
      <c r="AP73" s="4"/>
      <c r="AQ73" s="4"/>
      <c r="AR73" s="4"/>
      <c r="AS73" s="4"/>
      <c r="AT73" s="4"/>
      <c r="AU73" s="4"/>
      <c r="AV73" s="4"/>
      <c r="AW73" s="4"/>
      <c r="AX73" s="4"/>
      <c r="AY73" s="4"/>
      <c r="AZ73" s="4"/>
      <c r="BA73" s="4"/>
      <c r="BB73" s="4"/>
      <c r="BC73" s="4"/>
      <c r="BD73" s="4"/>
      <c r="BE73" s="4"/>
      <c r="BF73" s="4"/>
      <c r="BG73" s="4"/>
      <c r="BH73" s="4"/>
      <c r="BI73" s="4"/>
      <c r="BJ73" s="92"/>
      <c r="BK73" s="92"/>
    </row>
    <row r="74" spans="1:63" s="95" customFormat="1" ht="14.25" customHeight="1">
      <c r="A74" s="4"/>
      <c r="B74" s="4"/>
      <c r="C74" s="4"/>
      <c r="D74" s="4"/>
      <c r="E74" s="4"/>
      <c r="F74" s="4"/>
      <c r="G74" s="4"/>
      <c r="H74" s="4"/>
      <c r="I74" s="4"/>
      <c r="J74" s="4"/>
      <c r="K74" s="4"/>
      <c r="L74" s="4"/>
      <c r="M74" s="4"/>
      <c r="N74" s="4"/>
      <c r="O74" s="4"/>
      <c r="P74" s="4"/>
      <c r="Q74" s="4"/>
      <c r="R74" s="4"/>
      <c r="S74" s="4"/>
      <c r="T74" s="4"/>
      <c r="U74" s="248"/>
      <c r="V74" s="120"/>
      <c r="W74" s="393"/>
      <c r="X74" s="394"/>
      <c r="Y74" s="394"/>
      <c r="Z74" s="394"/>
      <c r="AA74" s="394"/>
      <c r="AB74" s="394"/>
      <c r="AC74" s="394"/>
      <c r="AD74" s="394"/>
      <c r="AE74" s="394"/>
      <c r="AF74" s="394"/>
      <c r="AG74" s="394"/>
      <c r="AH74" s="394"/>
      <c r="AI74" s="394"/>
      <c r="AJ74" s="394"/>
      <c r="AK74" s="395"/>
      <c r="AL74" s="118"/>
      <c r="AM74" s="119"/>
      <c r="AN74" s="119"/>
      <c r="AO74" s="4"/>
      <c r="AP74" s="4"/>
      <c r="AQ74" s="4"/>
      <c r="AR74" s="4"/>
      <c r="AS74" s="4"/>
      <c r="AT74" s="4"/>
      <c r="AU74" s="4"/>
      <c r="AV74" s="4"/>
      <c r="AW74" s="4"/>
      <c r="AX74" s="4"/>
      <c r="AY74" s="4"/>
      <c r="AZ74" s="4"/>
      <c r="BA74" s="4"/>
      <c r="BB74" s="4"/>
      <c r="BC74" s="4"/>
      <c r="BD74" s="4"/>
      <c r="BE74" s="4"/>
      <c r="BF74" s="4"/>
      <c r="BG74" s="4"/>
      <c r="BH74" s="4"/>
      <c r="BI74" s="4"/>
      <c r="BJ74" s="92"/>
      <c r="BK74" s="92"/>
    </row>
    <row r="75" spans="1:63" s="95" customFormat="1" ht="14.25" customHeight="1">
      <c r="A75" s="4"/>
      <c r="B75" s="4"/>
      <c r="C75" s="4"/>
      <c r="D75" s="4"/>
      <c r="E75" s="4"/>
      <c r="F75" s="4"/>
      <c r="G75" s="4"/>
      <c r="H75" s="4"/>
      <c r="I75" s="4"/>
      <c r="J75" s="4"/>
      <c r="K75" s="4"/>
      <c r="L75" s="4"/>
      <c r="M75" s="4"/>
      <c r="N75" s="4"/>
      <c r="O75" s="4"/>
      <c r="P75" s="4"/>
      <c r="Q75" s="4"/>
      <c r="R75" s="4"/>
      <c r="S75" s="4"/>
      <c r="T75" s="4"/>
      <c r="U75" s="248"/>
      <c r="V75" s="115">
        <v>14</v>
      </c>
      <c r="W75" s="385" t="str">
        <f>VLOOKUP(BJ45,[1]eFFG!$O$4:$XX$4020,24,FALSE)</f>
        <v>Professional Institute (Class 14)</v>
      </c>
      <c r="X75" s="386"/>
      <c r="Y75" s="386"/>
      <c r="Z75" s="386"/>
      <c r="AA75" s="386"/>
      <c r="AB75" s="386"/>
      <c r="AC75" s="386"/>
      <c r="AD75" s="386"/>
      <c r="AE75" s="386"/>
      <c r="AF75" s="386"/>
      <c r="AG75" s="386"/>
      <c r="AH75" s="386"/>
      <c r="AI75" s="386"/>
      <c r="AJ75" s="386"/>
      <c r="AK75" s="387"/>
      <c r="AL75" s="118" t="s">
        <v>8</v>
      </c>
      <c r="AM75" s="119"/>
      <c r="AN75" s="119"/>
      <c r="AO75" s="4"/>
      <c r="AP75" s="4"/>
      <c r="AQ75" s="4"/>
      <c r="AR75" s="4"/>
      <c r="AS75" s="4"/>
      <c r="AT75" s="4"/>
      <c r="AU75" s="4"/>
      <c r="AV75" s="4"/>
      <c r="AW75" s="4"/>
      <c r="AX75" s="4"/>
      <c r="AY75" s="4"/>
      <c r="AZ75" s="4"/>
      <c r="BA75" s="4"/>
      <c r="BB75" s="4"/>
      <c r="BC75" s="4"/>
      <c r="BD75" s="4"/>
      <c r="BE75" s="4"/>
      <c r="BF75" s="4"/>
      <c r="BG75" s="4"/>
      <c r="BH75" s="4"/>
      <c r="BI75" s="4"/>
      <c r="BJ75" s="92"/>
      <c r="BK75" s="92"/>
    </row>
    <row r="76" spans="1:63" s="95" customFormat="1" ht="14.25" customHeight="1">
      <c r="A76" s="4"/>
      <c r="B76" s="4"/>
      <c r="C76" s="4"/>
      <c r="D76" s="4"/>
      <c r="E76" s="4"/>
      <c r="F76" s="4"/>
      <c r="G76" s="4"/>
      <c r="H76" s="4"/>
      <c r="I76" s="4"/>
      <c r="J76" s="4"/>
      <c r="K76" s="4"/>
      <c r="L76" s="4"/>
      <c r="M76" s="4"/>
      <c r="N76" s="4"/>
      <c r="O76" s="4"/>
      <c r="P76" s="4"/>
      <c r="Q76" s="4"/>
      <c r="R76" s="4"/>
      <c r="S76" s="4"/>
      <c r="T76" s="4"/>
      <c r="U76" s="248"/>
      <c r="V76" s="120"/>
      <c r="W76" s="393"/>
      <c r="X76" s="394"/>
      <c r="Y76" s="394"/>
      <c r="Z76" s="394"/>
      <c r="AA76" s="394"/>
      <c r="AB76" s="394"/>
      <c r="AC76" s="394"/>
      <c r="AD76" s="394"/>
      <c r="AE76" s="394"/>
      <c r="AF76" s="394"/>
      <c r="AG76" s="394"/>
      <c r="AH76" s="394"/>
      <c r="AI76" s="394"/>
      <c r="AJ76" s="394"/>
      <c r="AK76" s="395"/>
      <c r="AL76" s="118"/>
      <c r="AM76" s="119"/>
      <c r="AN76" s="119"/>
      <c r="AO76" s="4"/>
      <c r="AP76" s="4"/>
      <c r="AQ76" s="4"/>
      <c r="AR76" s="4"/>
      <c r="AS76" s="4"/>
      <c r="AT76" s="4"/>
      <c r="AU76" s="4"/>
      <c r="AV76" s="4"/>
      <c r="AW76" s="4"/>
      <c r="AX76" s="4"/>
      <c r="AY76" s="4"/>
      <c r="AZ76" s="4"/>
      <c r="BA76" s="4"/>
      <c r="BB76" s="4"/>
      <c r="BC76" s="4"/>
      <c r="BD76" s="4"/>
      <c r="BE76" s="4"/>
      <c r="BF76" s="4"/>
      <c r="BG76" s="4"/>
      <c r="BH76" s="4"/>
      <c r="BI76" s="4"/>
      <c r="BJ76" s="92"/>
      <c r="BK76" s="92"/>
    </row>
    <row r="77" spans="1:63" s="95" customFormat="1" ht="14.25" customHeight="1">
      <c r="A77" s="4"/>
      <c r="B77" s="4"/>
      <c r="C77" s="4"/>
      <c r="D77" s="4"/>
      <c r="E77" s="4"/>
      <c r="F77" s="4"/>
      <c r="G77" s="4"/>
      <c r="H77" s="4"/>
      <c r="I77" s="4"/>
      <c r="J77" s="4"/>
      <c r="K77" s="4"/>
      <c r="L77" s="4"/>
      <c r="M77" s="4"/>
      <c r="N77" s="4"/>
      <c r="O77" s="4"/>
      <c r="P77" s="4"/>
      <c r="Q77" s="4"/>
      <c r="R77" s="4"/>
      <c r="S77" s="4"/>
      <c r="T77" s="4"/>
      <c r="U77" s="248"/>
      <c r="V77" s="115">
        <v>15</v>
      </c>
      <c r="W77" s="385" t="str">
        <f>VLOOKUP(BJ45,[1]eFFG!$O$4:$XX$4020,25,FALSE)</f>
        <v>University</v>
      </c>
      <c r="X77" s="386"/>
      <c r="Y77" s="386"/>
      <c r="Z77" s="386"/>
      <c r="AA77" s="386"/>
      <c r="AB77" s="386"/>
      <c r="AC77" s="386"/>
      <c r="AD77" s="386"/>
      <c r="AE77" s="386"/>
      <c r="AF77" s="386"/>
      <c r="AG77" s="386"/>
      <c r="AH77" s="386"/>
      <c r="AI77" s="386"/>
      <c r="AJ77" s="386"/>
      <c r="AK77" s="387"/>
      <c r="AL77" s="118" t="s">
        <v>8</v>
      </c>
      <c r="AM77" s="119"/>
      <c r="AN77" s="119"/>
      <c r="AO77" s="4"/>
      <c r="AP77" s="4"/>
      <c r="AQ77" s="4"/>
      <c r="AR77" s="4"/>
      <c r="AS77" s="4"/>
      <c r="AT77" s="4"/>
      <c r="AU77" s="4"/>
      <c r="AV77" s="4"/>
      <c r="AW77" s="4"/>
      <c r="AX77" s="4"/>
      <c r="AY77" s="4"/>
      <c r="AZ77" s="4"/>
      <c r="BA77" s="4"/>
      <c r="BB77" s="4"/>
      <c r="BC77" s="4"/>
      <c r="BD77" s="4"/>
      <c r="BE77" s="4"/>
      <c r="BF77" s="4"/>
      <c r="BG77" s="4"/>
      <c r="BH77" s="4"/>
      <c r="BI77" s="4"/>
      <c r="BJ77" s="92"/>
      <c r="BK77" s="92"/>
    </row>
    <row r="78" spans="1:63" s="95" customFormat="1" ht="14.25" customHeight="1">
      <c r="A78" s="4"/>
      <c r="B78" s="4"/>
      <c r="C78" s="4"/>
      <c r="D78" s="4"/>
      <c r="E78" s="4"/>
      <c r="F78" s="4"/>
      <c r="G78" s="4"/>
      <c r="H78" s="4"/>
      <c r="I78" s="4"/>
      <c r="J78" s="4"/>
      <c r="K78" s="4"/>
      <c r="L78" s="4"/>
      <c r="M78" s="4"/>
      <c r="N78" s="4"/>
      <c r="O78" s="4"/>
      <c r="P78" s="4"/>
      <c r="Q78" s="4"/>
      <c r="R78" s="4"/>
      <c r="S78" s="4"/>
      <c r="T78" s="4"/>
      <c r="U78" s="248"/>
      <c r="V78" s="120"/>
      <c r="W78" s="393"/>
      <c r="X78" s="394"/>
      <c r="Y78" s="394"/>
      <c r="Z78" s="394"/>
      <c r="AA78" s="394"/>
      <c r="AB78" s="394"/>
      <c r="AC78" s="394"/>
      <c r="AD78" s="394"/>
      <c r="AE78" s="394"/>
      <c r="AF78" s="394"/>
      <c r="AG78" s="394"/>
      <c r="AH78" s="394"/>
      <c r="AI78" s="394"/>
      <c r="AJ78" s="394"/>
      <c r="AK78" s="395"/>
      <c r="AL78" s="118"/>
      <c r="AM78" s="119"/>
      <c r="AN78" s="119"/>
      <c r="AO78" s="4"/>
      <c r="AP78" s="4"/>
      <c r="AQ78" s="4"/>
      <c r="AR78" s="4"/>
      <c r="AS78" s="4"/>
      <c r="AT78" s="4"/>
      <c r="AU78" s="4"/>
      <c r="AV78" s="4"/>
      <c r="AW78" s="4"/>
      <c r="AX78" s="4"/>
      <c r="AY78" s="4"/>
      <c r="AZ78" s="4"/>
      <c r="BA78" s="4"/>
      <c r="BB78" s="4"/>
      <c r="BC78" s="4"/>
      <c r="BD78" s="4"/>
      <c r="BE78" s="4"/>
      <c r="BF78" s="4"/>
      <c r="BG78" s="4"/>
      <c r="BH78" s="4"/>
      <c r="BI78" s="4"/>
      <c r="BJ78" s="92"/>
      <c r="BK78" s="92"/>
    </row>
    <row r="79" spans="1:63" s="95" customFormat="1" ht="14.25" customHeight="1">
      <c r="A79" s="4"/>
      <c r="B79" s="4"/>
      <c r="C79" s="4"/>
      <c r="D79" s="4"/>
      <c r="E79" s="4"/>
      <c r="F79" s="4"/>
      <c r="G79" s="4"/>
      <c r="H79" s="4"/>
      <c r="I79" s="4"/>
      <c r="J79" s="4"/>
      <c r="K79" s="4"/>
      <c r="L79" s="4"/>
      <c r="M79" s="4"/>
      <c r="N79" s="4"/>
      <c r="O79" s="4"/>
      <c r="P79" s="4"/>
      <c r="Q79" s="4"/>
      <c r="R79" s="4"/>
      <c r="S79" s="4"/>
      <c r="T79" s="4"/>
      <c r="U79" s="248"/>
      <c r="V79" s="115" t="s">
        <v>4</v>
      </c>
      <c r="W79" s="405" t="str">
        <f>VLOOKUP(BJ45,[1]eFFG!$O$4:$XX$4020,26,FALSE)</f>
        <v>Other:</v>
      </c>
      <c r="X79" s="443"/>
      <c r="Y79" s="443"/>
      <c r="Z79" s="443"/>
      <c r="AA79" s="443"/>
      <c r="AB79" s="443"/>
      <c r="AC79" s="443"/>
      <c r="AD79" s="443"/>
      <c r="AE79" s="443"/>
      <c r="AF79" s="443"/>
      <c r="AG79" s="443"/>
      <c r="AH79" s="443"/>
      <c r="AI79" s="443"/>
      <c r="AJ79" s="443"/>
      <c r="AK79" s="444"/>
      <c r="AL79" s="445" t="s">
        <v>8</v>
      </c>
      <c r="AM79" s="445"/>
      <c r="AN79" s="224"/>
      <c r="AO79" s="4"/>
      <c r="AP79" s="4"/>
      <c r="AQ79" s="4"/>
      <c r="AR79" s="4"/>
      <c r="AS79" s="4"/>
      <c r="AT79" s="4"/>
      <c r="AU79" s="4"/>
      <c r="AV79" s="4"/>
      <c r="AW79" s="4"/>
      <c r="AX79" s="4"/>
      <c r="AY79" s="4"/>
      <c r="AZ79" s="4"/>
      <c r="BA79" s="4"/>
      <c r="BB79" s="4"/>
      <c r="BC79" s="4"/>
      <c r="BD79" s="4"/>
      <c r="BE79" s="4"/>
      <c r="BF79" s="4"/>
      <c r="BG79" s="4"/>
      <c r="BH79" s="4"/>
      <c r="BI79" s="4"/>
      <c r="BJ79" s="92"/>
      <c r="BK79" s="92"/>
    </row>
    <row r="80" spans="1:63" s="91" customFormat="1" ht="14.25" customHeight="1">
      <c r="A80" s="4"/>
      <c r="B80" s="4"/>
      <c r="C80" s="4"/>
      <c r="D80" s="4"/>
      <c r="E80" s="4"/>
      <c r="F80" s="4"/>
      <c r="G80" s="4"/>
      <c r="H80" s="4"/>
      <c r="I80" s="4"/>
      <c r="J80" s="4"/>
      <c r="K80" s="4"/>
      <c r="L80" s="4"/>
      <c r="M80" s="4"/>
      <c r="N80" s="4"/>
      <c r="O80" s="4"/>
      <c r="P80" s="4"/>
      <c r="Q80" s="4"/>
      <c r="R80" s="4"/>
      <c r="S80" s="4"/>
      <c r="T80" s="4"/>
      <c r="U80" s="248"/>
      <c r="V80" s="237"/>
      <c r="W80" s="414"/>
      <c r="X80" s="446"/>
      <c r="Y80" s="446"/>
      <c r="Z80" s="446"/>
      <c r="AA80" s="446"/>
      <c r="AB80" s="446"/>
      <c r="AC80" s="446"/>
      <c r="AD80" s="446"/>
      <c r="AE80" s="446"/>
      <c r="AF80" s="446"/>
      <c r="AG80" s="446"/>
      <c r="AH80" s="446"/>
      <c r="AI80" s="446"/>
      <c r="AJ80" s="446"/>
      <c r="AK80" s="447"/>
      <c r="AL80" s="448"/>
      <c r="AM80" s="448"/>
      <c r="AN80" s="449"/>
      <c r="AO80" s="19"/>
      <c r="AP80" s="19"/>
      <c r="AQ80" s="19"/>
      <c r="AR80" s="4"/>
      <c r="AS80" s="4"/>
      <c r="AT80" s="4"/>
      <c r="AU80" s="4"/>
      <c r="AV80" s="4"/>
      <c r="AW80" s="4"/>
      <c r="AX80" s="4"/>
      <c r="AY80" s="4"/>
      <c r="AZ80" s="4"/>
      <c r="BA80" s="4"/>
      <c r="BB80" s="4"/>
      <c r="BC80" s="4"/>
      <c r="BD80" s="4"/>
      <c r="BE80" s="4"/>
      <c r="BF80" s="4"/>
      <c r="BG80" s="4"/>
      <c r="BH80" s="4"/>
      <c r="BI80" s="4"/>
      <c r="BJ80" s="90"/>
      <c r="BK80" s="90"/>
    </row>
    <row r="81" spans="1:63" s="91" customFormat="1" ht="14.25" customHeight="1" thickBot="1">
      <c r="A81" s="4"/>
      <c r="B81" s="4"/>
      <c r="C81" s="4"/>
      <c r="D81" s="4"/>
      <c r="E81" s="4"/>
      <c r="F81" s="4"/>
      <c r="G81" s="4"/>
      <c r="H81" s="4"/>
      <c r="I81" s="4"/>
      <c r="J81" s="4"/>
      <c r="K81" s="4"/>
      <c r="L81" s="4"/>
      <c r="M81" s="4"/>
      <c r="N81" s="4"/>
      <c r="O81" s="4"/>
      <c r="P81" s="4"/>
      <c r="Q81" s="4"/>
      <c r="R81" s="4"/>
      <c r="S81" s="4"/>
      <c r="T81" s="4"/>
      <c r="U81" s="92"/>
      <c r="V81" s="120"/>
      <c r="W81" s="450"/>
      <c r="X81" s="451"/>
      <c r="Y81" s="451"/>
      <c r="Z81" s="451"/>
      <c r="AA81" s="451"/>
      <c r="AB81" s="451"/>
      <c r="AC81" s="451"/>
      <c r="AD81" s="451"/>
      <c r="AE81" s="451"/>
      <c r="AF81" s="451"/>
      <c r="AG81" s="451"/>
      <c r="AH81" s="451"/>
      <c r="AI81" s="451"/>
      <c r="AJ81" s="451"/>
      <c r="AK81" s="452"/>
      <c r="AL81" s="453"/>
      <c r="AM81" s="453"/>
      <c r="AN81" s="212"/>
      <c r="AO81" s="19"/>
      <c r="AP81" s="39"/>
      <c r="AQ81" s="38"/>
      <c r="AR81" s="4"/>
      <c r="AS81" s="4"/>
      <c r="AT81" s="4"/>
      <c r="AU81" s="4"/>
      <c r="AV81" s="4"/>
      <c r="AW81" s="4"/>
      <c r="AX81" s="4"/>
      <c r="AY81" s="4"/>
      <c r="AZ81" s="4"/>
      <c r="BA81" s="4"/>
      <c r="BB81" s="4"/>
      <c r="BC81" s="4"/>
      <c r="BD81" s="4"/>
      <c r="BE81" s="4"/>
      <c r="BF81" s="4"/>
      <c r="BG81" s="4"/>
      <c r="BH81" s="4"/>
      <c r="BI81" s="4"/>
      <c r="BJ81" s="90"/>
      <c r="BK81" s="90"/>
    </row>
    <row r="82" spans="1:63" s="91" customFormat="1" ht="14.25" customHeight="1" thickTop="1">
      <c r="A82" s="4"/>
      <c r="B82" s="4"/>
      <c r="C82" s="4"/>
      <c r="D82" s="4"/>
      <c r="E82" s="4"/>
      <c r="F82" s="4"/>
      <c r="G82" s="4"/>
      <c r="H82" s="4"/>
      <c r="I82" s="4"/>
      <c r="J82" s="4"/>
      <c r="K82" s="4"/>
      <c r="L82" s="4"/>
      <c r="M82" s="4"/>
      <c r="N82" s="4"/>
      <c r="O82" s="4"/>
      <c r="P82" s="4"/>
      <c r="Q82" s="4"/>
      <c r="R82" s="4"/>
      <c r="S82" s="4"/>
      <c r="T82" s="4"/>
      <c r="U82" s="4"/>
      <c r="V82" s="138" t="s">
        <v>0</v>
      </c>
      <c r="W82" s="139" t="s">
        <v>35</v>
      </c>
      <c r="X82" s="139"/>
      <c r="Y82" s="139"/>
      <c r="Z82" s="140"/>
      <c r="AA82" s="141" t="s">
        <v>8</v>
      </c>
      <c r="AB82" s="142"/>
      <c r="AC82" s="142"/>
      <c r="AD82" s="143"/>
      <c r="AE82" s="144" t="s">
        <v>1</v>
      </c>
      <c r="AF82" s="145" t="s">
        <v>36</v>
      </c>
      <c r="AG82" s="146"/>
      <c r="AH82" s="146"/>
      <c r="AI82" s="146"/>
      <c r="AJ82" s="146"/>
      <c r="AK82" s="147"/>
      <c r="AL82" s="141" t="s">
        <v>8</v>
      </c>
      <c r="AM82" s="142"/>
      <c r="AN82" s="142"/>
      <c r="AO82" s="19"/>
      <c r="AP82" s="4"/>
      <c r="AQ82" s="38"/>
      <c r="AR82" s="4"/>
      <c r="AS82" s="4"/>
      <c r="AT82" s="4"/>
      <c r="AU82" s="4"/>
      <c r="AV82" s="4"/>
      <c r="AW82" s="4"/>
      <c r="AX82" s="4"/>
      <c r="AY82" s="4"/>
      <c r="AZ82" s="4"/>
      <c r="BA82" s="4"/>
      <c r="BB82" s="4"/>
      <c r="BC82" s="4"/>
      <c r="BD82" s="4"/>
      <c r="BE82" s="4"/>
      <c r="BF82" s="4"/>
      <c r="BG82" s="4"/>
      <c r="BH82" s="4"/>
      <c r="BI82" s="4"/>
      <c r="BJ82" s="90"/>
      <c r="BK82" s="90"/>
    </row>
    <row r="83" spans="1:63" s="91" customFormat="1" ht="14.25" customHeight="1">
      <c r="A83" s="4"/>
      <c r="B83" s="4"/>
      <c r="C83" s="4"/>
      <c r="D83" s="4"/>
      <c r="E83" s="4"/>
      <c r="F83" s="4"/>
      <c r="G83" s="4"/>
      <c r="H83" s="4"/>
      <c r="I83" s="4"/>
      <c r="J83" s="4"/>
      <c r="K83" s="4"/>
      <c r="L83" s="4"/>
      <c r="M83" s="4"/>
      <c r="N83" s="4"/>
      <c r="O83" s="4"/>
      <c r="P83" s="4"/>
      <c r="Q83" s="4"/>
      <c r="R83" s="4"/>
      <c r="S83" s="4"/>
      <c r="T83" s="4"/>
      <c r="U83" s="4"/>
      <c r="V83" s="148"/>
      <c r="W83" s="149"/>
      <c r="X83" s="149"/>
      <c r="Y83" s="149"/>
      <c r="Z83" s="150"/>
      <c r="AA83" s="118"/>
      <c r="AB83" s="119"/>
      <c r="AC83" s="119"/>
      <c r="AD83" s="151"/>
      <c r="AE83" s="152"/>
      <c r="AF83" s="153"/>
      <c r="AG83" s="154"/>
      <c r="AH83" s="154"/>
      <c r="AI83" s="154"/>
      <c r="AJ83" s="154"/>
      <c r="AK83" s="155"/>
      <c r="AL83" s="118"/>
      <c r="AM83" s="119"/>
      <c r="AN83" s="119"/>
      <c r="AO83" s="19"/>
      <c r="AP83" s="4"/>
      <c r="AQ83" s="38"/>
      <c r="AR83" s="4"/>
      <c r="AS83" s="4"/>
      <c r="AT83" s="4"/>
      <c r="AU83" s="4"/>
      <c r="AV83" s="4"/>
      <c r="AW83" s="4"/>
      <c r="AX83" s="4"/>
      <c r="AY83" s="4"/>
      <c r="AZ83" s="4"/>
      <c r="BA83" s="4"/>
      <c r="BB83" s="4"/>
      <c r="BC83" s="4"/>
      <c r="BD83" s="4"/>
      <c r="BE83" s="4"/>
      <c r="BF83" s="4"/>
      <c r="BG83" s="4"/>
      <c r="BH83" s="4"/>
      <c r="BI83" s="4"/>
      <c r="BJ83" s="90"/>
      <c r="BK83" s="90"/>
    </row>
  </sheetData>
  <mergeCells count="206">
    <mergeCell ref="V75:V76"/>
    <mergeCell ref="V77:V78"/>
    <mergeCell ref="V47:AN48"/>
    <mergeCell ref="AL79:AN81"/>
    <mergeCell ref="V79:V81"/>
    <mergeCell ref="V82:V83"/>
    <mergeCell ref="W82:Z83"/>
    <mergeCell ref="AA82:AC83"/>
    <mergeCell ref="AE82:AE83"/>
    <mergeCell ref="AF82:AK83"/>
    <mergeCell ref="AL82:AN83"/>
    <mergeCell ref="W79:W81"/>
    <mergeCell ref="V57:V58"/>
    <mergeCell ref="V59:V60"/>
    <mergeCell ref="V61:V62"/>
    <mergeCell ref="V63:V64"/>
    <mergeCell ref="V65:V66"/>
    <mergeCell ref="V67:V68"/>
    <mergeCell ref="V69:V70"/>
    <mergeCell ref="V71:V72"/>
    <mergeCell ref="V73:V74"/>
    <mergeCell ref="W77:AK78"/>
    <mergeCell ref="AL51:AN52"/>
    <mergeCell ref="AL53:AN54"/>
    <mergeCell ref="AL73:AN74"/>
    <mergeCell ref="AL75:AN76"/>
    <mergeCell ref="AL77:AN78"/>
    <mergeCell ref="W67:AK68"/>
    <mergeCell ref="W69:AK70"/>
    <mergeCell ref="W71:AK72"/>
    <mergeCell ref="W73:AK74"/>
    <mergeCell ref="W75:AK76"/>
    <mergeCell ref="W57:AK58"/>
    <mergeCell ref="W59:AK60"/>
    <mergeCell ref="W61:AK62"/>
    <mergeCell ref="W63:AK64"/>
    <mergeCell ref="W65:AK66"/>
    <mergeCell ref="AL57:AN58"/>
    <mergeCell ref="AL59:AN60"/>
    <mergeCell ref="AL61:AN62"/>
    <mergeCell ref="AL63:AN64"/>
    <mergeCell ref="AL65:AN66"/>
    <mergeCell ref="AL67:AN68"/>
    <mergeCell ref="AL69:AN70"/>
    <mergeCell ref="AL71:AN72"/>
    <mergeCell ref="C54:S56"/>
    <mergeCell ref="AL49:AN50"/>
    <mergeCell ref="W49:AK50"/>
    <mergeCell ref="V49:V50"/>
    <mergeCell ref="W51:AK52"/>
    <mergeCell ref="W53:AK54"/>
    <mergeCell ref="W55:AK56"/>
    <mergeCell ref="V51:V52"/>
    <mergeCell ref="V53:V54"/>
    <mergeCell ref="V55:V56"/>
    <mergeCell ref="AL55:AN56"/>
    <mergeCell ref="W39:AM40"/>
    <mergeCell ref="AR11:AU12"/>
    <mergeCell ref="AV11:AX12"/>
    <mergeCell ref="AZ11:AZ12"/>
    <mergeCell ref="BA11:BF12"/>
    <mergeCell ref="BG11:BI12"/>
    <mergeCell ref="AR7:BF8"/>
    <mergeCell ref="BG7:BI8"/>
    <mergeCell ref="AR9:BF10"/>
    <mergeCell ref="BG9:BI10"/>
    <mergeCell ref="AS14:BI16"/>
    <mergeCell ref="AQ14:AR16"/>
    <mergeCell ref="AR26:BF27"/>
    <mergeCell ref="AR28:BF29"/>
    <mergeCell ref="AR30:BF31"/>
    <mergeCell ref="BG30:BI31"/>
    <mergeCell ref="AR32:BF33"/>
    <mergeCell ref="BG32:BI33"/>
    <mergeCell ref="AQ34:AQ35"/>
    <mergeCell ref="AR34:AU35"/>
    <mergeCell ref="AV34:AX35"/>
    <mergeCell ref="AZ34:AZ35"/>
    <mergeCell ref="BA34:BF35"/>
    <mergeCell ref="BG34:BI35"/>
    <mergeCell ref="A54:A56"/>
    <mergeCell ref="B54:B56"/>
    <mergeCell ref="AQ3:AR4"/>
    <mergeCell ref="AS3:BI4"/>
    <mergeCell ref="BJ3:BK3"/>
    <mergeCell ref="BJ4:BK4"/>
    <mergeCell ref="AQ32:AQ33"/>
    <mergeCell ref="BG28:BI29"/>
    <mergeCell ref="AQ11:AQ12"/>
    <mergeCell ref="AQ5:BI6"/>
    <mergeCell ref="AQ7:AQ8"/>
    <mergeCell ref="BJ7:BK7"/>
    <mergeCell ref="AQ9:AQ10"/>
    <mergeCell ref="AQ30:AQ31"/>
    <mergeCell ref="C9:S10"/>
    <mergeCell ref="A48:A49"/>
    <mergeCell ref="B48:S49"/>
    <mergeCell ref="A50:A51"/>
    <mergeCell ref="B50:S51"/>
    <mergeCell ref="A52:A53"/>
    <mergeCell ref="B52:R53"/>
    <mergeCell ref="W27:Z28"/>
    <mergeCell ref="AA27:AC28"/>
    <mergeCell ref="AE27:AE28"/>
    <mergeCell ref="BP19:BQ19"/>
    <mergeCell ref="BP20:BQ20"/>
    <mergeCell ref="BP23:BQ23"/>
    <mergeCell ref="V23:V24"/>
    <mergeCell ref="BG26:BI27"/>
    <mergeCell ref="AQ22:AR23"/>
    <mergeCell ref="AS22:BI23"/>
    <mergeCell ref="AQ24:BI25"/>
    <mergeCell ref="AQ26:AQ27"/>
    <mergeCell ref="AF27:AK28"/>
    <mergeCell ref="AL27:AN28"/>
    <mergeCell ref="W25:AK26"/>
    <mergeCell ref="W23:AK24"/>
    <mergeCell ref="A14:B17"/>
    <mergeCell ref="BN14:BO14"/>
    <mergeCell ref="BN15:BO15"/>
    <mergeCell ref="BN16:BO16"/>
    <mergeCell ref="C14:S17"/>
    <mergeCell ref="BJ28:BK28"/>
    <mergeCell ref="BJ24:BK24"/>
    <mergeCell ref="BJ25:BK25"/>
    <mergeCell ref="V19:W20"/>
    <mergeCell ref="X19:AN20"/>
    <mergeCell ref="W16:AM17"/>
    <mergeCell ref="B37:E38"/>
    <mergeCell ref="F37:H38"/>
    <mergeCell ref="J37:J38"/>
    <mergeCell ref="K37:P38"/>
    <mergeCell ref="Q37:S38"/>
    <mergeCell ref="Q28:S30"/>
    <mergeCell ref="A31:A33"/>
    <mergeCell ref="B31:P33"/>
    <mergeCell ref="Q31:S33"/>
    <mergeCell ref="A34:A36"/>
    <mergeCell ref="B34:P36"/>
    <mergeCell ref="Q34:S36"/>
    <mergeCell ref="A1:BI1"/>
    <mergeCell ref="A3:B4"/>
    <mergeCell ref="A42:BI42"/>
    <mergeCell ref="BN10:BO10"/>
    <mergeCell ref="BN11:BO11"/>
    <mergeCell ref="A22:B25"/>
    <mergeCell ref="C22:S25"/>
    <mergeCell ref="A28:A30"/>
    <mergeCell ref="B28:P30"/>
    <mergeCell ref="BN23:BO23"/>
    <mergeCell ref="C3:S4"/>
    <mergeCell ref="BN3:BO3"/>
    <mergeCell ref="V3:W6"/>
    <mergeCell ref="X3:AN6"/>
    <mergeCell ref="A9:B10"/>
    <mergeCell ref="BJ14:BK14"/>
    <mergeCell ref="BJ15:BK15"/>
    <mergeCell ref="BJ16:BK16"/>
    <mergeCell ref="W14:AN15"/>
    <mergeCell ref="V14:V15"/>
    <mergeCell ref="V16:V17"/>
    <mergeCell ref="V30:W33"/>
    <mergeCell ref="X30:AN33"/>
    <mergeCell ref="BN9:BO9"/>
    <mergeCell ref="BP3:BQ3"/>
    <mergeCell ref="BP4:BQ4"/>
    <mergeCell ref="BP5:BQ5"/>
    <mergeCell ref="W8:AN9"/>
    <mergeCell ref="V8:V9"/>
    <mergeCell ref="W10:AN11"/>
    <mergeCell ref="V10:V11"/>
    <mergeCell ref="BN4:BO4"/>
    <mergeCell ref="BN5:BO5"/>
    <mergeCell ref="BP30:BQ30"/>
    <mergeCell ref="BP31:BQ31"/>
    <mergeCell ref="BP32:BQ32"/>
    <mergeCell ref="AQ28:AQ29"/>
    <mergeCell ref="V21:AN22"/>
    <mergeCell ref="BN44:BO44"/>
    <mergeCell ref="BN46:BO46"/>
    <mergeCell ref="C44:S45"/>
    <mergeCell ref="A44:B45"/>
    <mergeCell ref="B46:S47"/>
    <mergeCell ref="A46:A47"/>
    <mergeCell ref="V44:W46"/>
    <mergeCell ref="W35:AN36"/>
    <mergeCell ref="W37:AN38"/>
    <mergeCell ref="V35:V36"/>
    <mergeCell ref="V37:V38"/>
    <mergeCell ref="V39:V40"/>
    <mergeCell ref="AL23:AN24"/>
    <mergeCell ref="AL25:AN26"/>
    <mergeCell ref="BN45:BO45"/>
    <mergeCell ref="V25:V26"/>
    <mergeCell ref="A26:S27"/>
    <mergeCell ref="V27:V28"/>
    <mergeCell ref="A37:A38"/>
    <mergeCell ref="AQ57:AQ59"/>
    <mergeCell ref="AR57:AR59"/>
    <mergeCell ref="AR48:AZ49"/>
    <mergeCell ref="AQ48:AQ49"/>
    <mergeCell ref="AR50:AZ51"/>
    <mergeCell ref="AQ50:AQ51"/>
    <mergeCell ref="AS44:BI47"/>
    <mergeCell ref="AQ44:AR47"/>
    <mergeCell ref="X44:AN46"/>
  </mergeCells>
  <printOptions horizontalCentered="1"/>
  <pageMargins left="0.19685039370078741" right="0.19685039370078741" top="0.19685039370078741" bottom="0.19685039370078741" header="0" footer="0"/>
  <pageSetup paperSize="9" scale="97" orientation="landscape" r:id="rId1"/>
  <headerFooter alignWithMargins="0"/>
  <rowBreaks count="1" manualBreakCount="1">
    <brk id="41"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0i</vt:lpstr>
      <vt:lpstr>1iii</vt:lpstr>
      <vt:lpstr>2i</vt:lpstr>
      <vt:lpstr>3ii</vt:lpstr>
      <vt:lpstr>4ii</vt:lpstr>
      <vt:lpstr>5ii</vt:lpstr>
      <vt:lpstr>6i</vt:lpstr>
      <vt:lpstr>7iii</vt:lpstr>
      <vt:lpstr>8ii</vt:lpstr>
      <vt:lpstr>9ii</vt:lpstr>
      <vt:lpstr>ABi</vt:lpstr>
      <vt:lpstr>'0i'!Print_Area</vt:lpstr>
      <vt:lpstr>'1iii'!Print_Area</vt:lpstr>
      <vt:lpstr>'2i'!Print_Area</vt:lpstr>
      <vt:lpstr>'3ii'!Print_Area</vt:lpstr>
      <vt:lpstr>'4ii'!Print_Area</vt:lpstr>
      <vt:lpstr>'5ii'!Print_Area</vt:lpstr>
      <vt:lpstr>'6i'!Print_Area</vt:lpstr>
      <vt:lpstr>'7iii'!Print_Area</vt:lpstr>
      <vt:lpstr>'8ii'!Print_Area</vt:lpstr>
      <vt:lpstr>'9ii'!Print_Area</vt:lpstr>
      <vt:lpstr>ABi!Print_Area</vt:lpstr>
    </vt:vector>
  </TitlesOfParts>
  <Company>Harvard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createdefault</dc:creator>
  <cp:lastModifiedBy>Andrew Beath</cp:lastModifiedBy>
  <cp:lastPrinted>2011-05-05T10:29:40Z</cp:lastPrinted>
  <dcterms:created xsi:type="dcterms:W3CDTF">2007-05-20T01:39:36Z</dcterms:created>
  <dcterms:modified xsi:type="dcterms:W3CDTF">2011-06-16T19:11:02Z</dcterms:modified>
</cp:coreProperties>
</file>